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awaterboards.sharepoint.com/sites/WB-DDW-LCRRUnit/Shared Documents/LCRI/Baseline Inventory Development Folder/Finalized Baseline Inventory Documents/"/>
    </mc:Choice>
  </mc:AlternateContent>
  <xr:revisionPtr revIDLastSave="7" documentId="8_{15944E27-66FE-474A-8B55-F404D6027F19}" xr6:coauthVersionLast="47" xr6:coauthVersionMax="47" xr10:uidLastSave="{1BB5C416-CEA1-4EF3-9EC3-52A4B86E5008}"/>
  <bookViews>
    <workbookView xWindow="2240" yWindow="2240" windowWidth="14400" windowHeight="7820" tabRatio="873" xr2:uid="{58F4E2DF-D5C9-4F26-A402-BBD2D4348A53}"/>
  </bookViews>
  <sheets>
    <sheet name="Inventory Report" sheetId="46" r:id="rId1"/>
    <sheet name="Detailed Inventory" sheetId="36" r:id="rId2"/>
    <sheet name="Dropdowns" sheetId="35" state="hidden" r:id="rId3"/>
    <sheet name="SL Classification Table" sheetId="41" state="hidden" r:id="rId4"/>
    <sheet name="LCR Team Review" sheetId="47" state="hidden" r:id="rId5"/>
    <sheet name="LCR Report Data" sheetId="50" state="hidden" r:id="rId6"/>
  </sheets>
  <definedNames>
    <definedName name="_xlnm._FilterDatabase" localSheetId="1" hidden="1">'Detailed Inventory'!$B$5:$AB$506</definedName>
    <definedName name="_xlnm._FilterDatabase" localSheetId="2" hidden="1">Dropdowns!$A$1:$H$4364</definedName>
    <definedName name="OpenNameManagerTaskpane">'Detailed Inventory'!$H$4:$H$4</definedName>
    <definedName name="_xlnm.Print_Area" localSheetId="2">Dropdowns!$A$1:$H$4364</definedName>
    <definedName name="UpSys_Mat">Dropdowns!$C$2:$C$7</definedName>
    <definedName name="UpSys_Mat2">Dropdowns!$C$2:$C$8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2" i="46" l="1"/>
  <c r="BO2" i="50" s="1"/>
  <c r="D141" i="46" a="1"/>
  <c r="D141" i="46" s="1"/>
  <c r="BN2" i="50" s="1"/>
  <c r="D140" i="46"/>
  <c r="BM2" i="50" s="1"/>
  <c r="D139" i="46"/>
  <c r="BL2" i="50" s="1"/>
  <c r="E23" i="47" a="1"/>
  <c r="E23" i="47" s="1"/>
  <c r="D23" i="47" a="1"/>
  <c r="D23" i="47" s="1"/>
  <c r="E22" i="47" a="1"/>
  <c r="E22" i="47" s="1"/>
  <c r="D22" i="47" a="1"/>
  <c r="D22" i="47" s="1"/>
  <c r="B23" i="47" a="1"/>
  <c r="B23" i="47" s="1"/>
  <c r="B22" i="47" a="1"/>
  <c r="B22" i="47" s="1"/>
  <c r="AX2" i="50"/>
  <c r="CC2" i="50"/>
  <c r="CA2" i="50"/>
  <c r="BT2" i="50"/>
  <c r="BU2" i="50"/>
  <c r="BV2" i="50"/>
  <c r="BW2" i="50"/>
  <c r="BX2" i="50"/>
  <c r="BY2" i="50"/>
  <c r="BZ2" i="50"/>
  <c r="CB2" i="50"/>
  <c r="F2" i="50"/>
  <c r="C2" i="50"/>
  <c r="D2" i="50"/>
  <c r="E2" i="50"/>
  <c r="G2" i="50"/>
  <c r="H2" i="50"/>
  <c r="I2" i="50"/>
  <c r="J2" i="50"/>
  <c r="L2" i="50"/>
  <c r="M2" i="50"/>
  <c r="N2" i="50"/>
  <c r="O2" i="50"/>
  <c r="P2" i="50"/>
  <c r="Q2" i="50"/>
  <c r="R2" i="50"/>
  <c r="S2" i="50"/>
  <c r="T2" i="50"/>
  <c r="U2" i="50"/>
  <c r="V2" i="50"/>
  <c r="W2" i="50"/>
  <c r="X2" i="50"/>
  <c r="Y2" i="50"/>
  <c r="Z2" i="50"/>
  <c r="AA2" i="50"/>
  <c r="AB2" i="50"/>
  <c r="AC2" i="50"/>
  <c r="AD2" i="50"/>
  <c r="AE2" i="50"/>
  <c r="AL2" i="50"/>
  <c r="AM2" i="50"/>
  <c r="AN2" i="50"/>
  <c r="AO2" i="50"/>
  <c r="AP2" i="50"/>
  <c r="AQ2" i="50"/>
  <c r="AR2" i="50"/>
  <c r="AS2" i="50"/>
  <c r="AT2" i="50"/>
  <c r="AU2" i="50"/>
  <c r="AV2" i="50"/>
  <c r="AW2" i="50"/>
  <c r="B2" i="50"/>
  <c r="B1" i="36"/>
  <c r="AB6" i="36" a="1"/>
  <c r="AB6" i="36" s="1"/>
  <c r="B17" i="47"/>
  <c r="C17" i="47"/>
  <c r="AB505" i="36" a="1"/>
  <c r="AB505" i="36" s="1"/>
  <c r="AB504" i="36" a="1"/>
  <c r="AB504" i="36" s="1"/>
  <c r="AB503" i="36" a="1"/>
  <c r="AB503" i="36" s="1"/>
  <c r="AB502" i="36" a="1"/>
  <c r="AB502" i="36" s="1"/>
  <c r="AB501" i="36" a="1"/>
  <c r="AB501" i="36" s="1"/>
  <c r="AB500" i="36" a="1"/>
  <c r="AB500" i="36" s="1"/>
  <c r="AB499" i="36" a="1"/>
  <c r="AB499" i="36" s="1"/>
  <c r="AB498" i="36" a="1"/>
  <c r="AB498" i="36" s="1"/>
  <c r="AB497" i="36" a="1"/>
  <c r="AB497" i="36" s="1"/>
  <c r="AB496" i="36" a="1"/>
  <c r="AB496" i="36" s="1"/>
  <c r="AB495" i="36" a="1"/>
  <c r="AB495" i="36" s="1"/>
  <c r="AB494" i="36" a="1"/>
  <c r="AB494" i="36" s="1"/>
  <c r="AB493" i="36" a="1"/>
  <c r="AB493" i="36" s="1"/>
  <c r="AB492" i="36" a="1"/>
  <c r="AB492" i="36" s="1"/>
  <c r="AB491" i="36" a="1"/>
  <c r="AB491" i="36" s="1"/>
  <c r="AB490" i="36" a="1"/>
  <c r="AB490" i="36" s="1"/>
  <c r="AB489" i="36" a="1"/>
  <c r="AB489" i="36" s="1"/>
  <c r="AB488" i="36" a="1"/>
  <c r="AB488" i="36" s="1"/>
  <c r="AB487" i="36" a="1"/>
  <c r="AB487" i="36" s="1"/>
  <c r="AB486" i="36" a="1"/>
  <c r="AB486" i="36" s="1"/>
  <c r="AB485" i="36" a="1"/>
  <c r="AB485" i="36" s="1"/>
  <c r="AB484" i="36" a="1"/>
  <c r="AB484" i="36" s="1"/>
  <c r="AB483" i="36" a="1"/>
  <c r="AB483" i="36" s="1"/>
  <c r="AB482" i="36" a="1"/>
  <c r="AB482" i="36" s="1"/>
  <c r="AB481" i="36" a="1"/>
  <c r="AB481" i="36" s="1"/>
  <c r="AB480" i="36" a="1"/>
  <c r="AB480" i="36" s="1"/>
  <c r="AB479" i="36" a="1"/>
  <c r="AB479" i="36" s="1"/>
  <c r="AB478" i="36" a="1"/>
  <c r="AB478" i="36" s="1"/>
  <c r="AB477" i="36" a="1"/>
  <c r="AB477" i="36" s="1"/>
  <c r="AB476" i="36" a="1"/>
  <c r="AB476" i="36" s="1"/>
  <c r="AB475" i="36" a="1"/>
  <c r="AB475" i="36" s="1"/>
  <c r="AB474" i="36" a="1"/>
  <c r="AB474" i="36" s="1"/>
  <c r="AB473" i="36" a="1"/>
  <c r="AB473" i="36" s="1"/>
  <c r="AB472" i="36" a="1"/>
  <c r="AB472" i="36" s="1"/>
  <c r="AB471" i="36" a="1"/>
  <c r="AB471" i="36" s="1"/>
  <c r="AB470" i="36" a="1"/>
  <c r="AB470" i="36" s="1"/>
  <c r="AB469" i="36" a="1"/>
  <c r="AB469" i="36" s="1"/>
  <c r="AB468" i="36" a="1"/>
  <c r="AB468" i="36" s="1"/>
  <c r="AB467" i="36" a="1"/>
  <c r="AB467" i="36" s="1"/>
  <c r="AB466" i="36" a="1"/>
  <c r="AB466" i="36" s="1"/>
  <c r="AB465" i="36" a="1"/>
  <c r="AB465" i="36" s="1"/>
  <c r="AB464" i="36" a="1"/>
  <c r="AB464" i="36" s="1"/>
  <c r="AB463" i="36" a="1"/>
  <c r="AB463" i="36" s="1"/>
  <c r="AB462" i="36" a="1"/>
  <c r="AB462" i="36" s="1"/>
  <c r="AB461" i="36" a="1"/>
  <c r="AB461" i="36" s="1"/>
  <c r="AB460" i="36" a="1"/>
  <c r="AB460" i="36" s="1"/>
  <c r="AB459" i="36" a="1"/>
  <c r="AB459" i="36" s="1"/>
  <c r="AB458" i="36" a="1"/>
  <c r="AB458" i="36" s="1"/>
  <c r="AB457" i="36" a="1"/>
  <c r="AB457" i="36" s="1"/>
  <c r="AB456" i="36" a="1"/>
  <c r="AB456" i="36" s="1"/>
  <c r="AB455" i="36" a="1"/>
  <c r="AB455" i="36" s="1"/>
  <c r="AB454" i="36" a="1"/>
  <c r="AB454" i="36" s="1"/>
  <c r="AB453" i="36" a="1"/>
  <c r="AB453" i="36" s="1"/>
  <c r="AB452" i="36" a="1"/>
  <c r="AB452" i="36" s="1"/>
  <c r="AB451" i="36" a="1"/>
  <c r="AB451" i="36" s="1"/>
  <c r="AB450" i="36" a="1"/>
  <c r="AB450" i="36" s="1"/>
  <c r="AB449" i="36" a="1"/>
  <c r="AB449" i="36" s="1"/>
  <c r="AB448" i="36" a="1"/>
  <c r="AB448" i="36" s="1"/>
  <c r="AB447" i="36" a="1"/>
  <c r="AB447" i="36" s="1"/>
  <c r="AB446" i="36" a="1"/>
  <c r="AB446" i="36" s="1"/>
  <c r="AB445" i="36" a="1"/>
  <c r="AB445" i="36" s="1"/>
  <c r="AB444" i="36" a="1"/>
  <c r="AB444" i="36" s="1"/>
  <c r="AB443" i="36" a="1"/>
  <c r="AB443" i="36" s="1"/>
  <c r="AB442" i="36" a="1"/>
  <c r="AB442" i="36" s="1"/>
  <c r="AB441" i="36" a="1"/>
  <c r="AB441" i="36" s="1"/>
  <c r="AB440" i="36" a="1"/>
  <c r="AB440" i="36" s="1"/>
  <c r="AB439" i="36" a="1"/>
  <c r="AB439" i="36" s="1"/>
  <c r="AB438" i="36" a="1"/>
  <c r="AB438" i="36" s="1"/>
  <c r="AB437" i="36" a="1"/>
  <c r="AB437" i="36" s="1"/>
  <c r="AB436" i="36" a="1"/>
  <c r="AB436" i="36" s="1"/>
  <c r="AB435" i="36" a="1"/>
  <c r="AB435" i="36" s="1"/>
  <c r="AB434" i="36" a="1"/>
  <c r="AB434" i="36" s="1"/>
  <c r="AB433" i="36" a="1"/>
  <c r="AB433" i="36" s="1"/>
  <c r="AB432" i="36" a="1"/>
  <c r="AB432" i="36" s="1"/>
  <c r="AB431" i="36" a="1"/>
  <c r="AB431" i="36" s="1"/>
  <c r="AB430" i="36" a="1"/>
  <c r="AB430" i="36" s="1"/>
  <c r="AB429" i="36" a="1"/>
  <c r="AB429" i="36" s="1"/>
  <c r="AB428" i="36" a="1"/>
  <c r="AB428" i="36" s="1"/>
  <c r="AB427" i="36" a="1"/>
  <c r="AB427" i="36" s="1"/>
  <c r="AB426" i="36" a="1"/>
  <c r="AB426" i="36" s="1"/>
  <c r="AB425" i="36" a="1"/>
  <c r="AB425" i="36" s="1"/>
  <c r="AB424" i="36" a="1"/>
  <c r="AB424" i="36" s="1"/>
  <c r="AB423" i="36" a="1"/>
  <c r="AB423" i="36" s="1"/>
  <c r="AB422" i="36" a="1"/>
  <c r="AB422" i="36" s="1"/>
  <c r="AB421" i="36" a="1"/>
  <c r="AB421" i="36" s="1"/>
  <c r="AB420" i="36" a="1"/>
  <c r="AB420" i="36" s="1"/>
  <c r="AB419" i="36" a="1"/>
  <c r="AB419" i="36" s="1"/>
  <c r="AB418" i="36" a="1"/>
  <c r="AB418" i="36" s="1"/>
  <c r="AB417" i="36" a="1"/>
  <c r="AB417" i="36" s="1"/>
  <c r="AB416" i="36" a="1"/>
  <c r="AB416" i="36" s="1"/>
  <c r="AB415" i="36" a="1"/>
  <c r="AB415" i="36" s="1"/>
  <c r="AB414" i="36" a="1"/>
  <c r="AB414" i="36" s="1"/>
  <c r="AB413" i="36" a="1"/>
  <c r="AB413" i="36" s="1"/>
  <c r="AB412" i="36" a="1"/>
  <c r="AB412" i="36" s="1"/>
  <c r="AB411" i="36" a="1"/>
  <c r="AB411" i="36" s="1"/>
  <c r="AB410" i="36" a="1"/>
  <c r="AB410" i="36" s="1"/>
  <c r="AB409" i="36" a="1"/>
  <c r="AB409" i="36" s="1"/>
  <c r="AB408" i="36" a="1"/>
  <c r="AB408" i="36" s="1"/>
  <c r="AB407" i="36" a="1"/>
  <c r="AB407" i="36" s="1"/>
  <c r="AB406" i="36" a="1"/>
  <c r="AB406" i="36" s="1"/>
  <c r="AB405" i="36" a="1"/>
  <c r="AB405" i="36" s="1"/>
  <c r="AB404" i="36" a="1"/>
  <c r="AB404" i="36" s="1"/>
  <c r="AB403" i="36" a="1"/>
  <c r="AB403" i="36" s="1"/>
  <c r="AB402" i="36" a="1"/>
  <c r="AB402" i="36" s="1"/>
  <c r="AB401" i="36" a="1"/>
  <c r="AB401" i="36" s="1"/>
  <c r="AB400" i="36" a="1"/>
  <c r="AB400" i="36" s="1"/>
  <c r="AB399" i="36" a="1"/>
  <c r="AB399" i="36" s="1"/>
  <c r="AB398" i="36" a="1"/>
  <c r="AB398" i="36" s="1"/>
  <c r="AB397" i="36" a="1"/>
  <c r="AB397" i="36" s="1"/>
  <c r="AB396" i="36" a="1"/>
  <c r="AB396" i="36" s="1"/>
  <c r="AB395" i="36" a="1"/>
  <c r="AB395" i="36" s="1"/>
  <c r="AB394" i="36" a="1"/>
  <c r="AB394" i="36" s="1"/>
  <c r="AB393" i="36" a="1"/>
  <c r="AB393" i="36" s="1"/>
  <c r="AB392" i="36" a="1"/>
  <c r="AB392" i="36" s="1"/>
  <c r="AB391" i="36" a="1"/>
  <c r="AB391" i="36" s="1"/>
  <c r="AB390" i="36" a="1"/>
  <c r="AB390" i="36" s="1"/>
  <c r="AB389" i="36" a="1"/>
  <c r="AB389" i="36" s="1"/>
  <c r="AB388" i="36" a="1"/>
  <c r="AB388" i="36" s="1"/>
  <c r="AB387" i="36" a="1"/>
  <c r="AB387" i="36" s="1"/>
  <c r="AB386" i="36" a="1"/>
  <c r="AB386" i="36" s="1"/>
  <c r="AB385" i="36" a="1"/>
  <c r="AB385" i="36" s="1"/>
  <c r="AB384" i="36" a="1"/>
  <c r="AB384" i="36" s="1"/>
  <c r="AB383" i="36" a="1"/>
  <c r="AB383" i="36" s="1"/>
  <c r="AB382" i="36" a="1"/>
  <c r="AB382" i="36" s="1"/>
  <c r="AB381" i="36" a="1"/>
  <c r="AB381" i="36" s="1"/>
  <c r="AB380" i="36" a="1"/>
  <c r="AB380" i="36" s="1"/>
  <c r="AB379" i="36" a="1"/>
  <c r="AB379" i="36" s="1"/>
  <c r="AB378" i="36" a="1"/>
  <c r="AB378" i="36" s="1"/>
  <c r="AB377" i="36" a="1"/>
  <c r="AB377" i="36" s="1"/>
  <c r="AB376" i="36" a="1"/>
  <c r="AB376" i="36" s="1"/>
  <c r="AB375" i="36" a="1"/>
  <c r="AB375" i="36" s="1"/>
  <c r="AB374" i="36" a="1"/>
  <c r="AB374" i="36" s="1"/>
  <c r="AB373" i="36" a="1"/>
  <c r="AB373" i="36" s="1"/>
  <c r="AB372" i="36" a="1"/>
  <c r="AB372" i="36" s="1"/>
  <c r="AB371" i="36" a="1"/>
  <c r="AB371" i="36" s="1"/>
  <c r="AB370" i="36" a="1"/>
  <c r="AB370" i="36" s="1"/>
  <c r="AB369" i="36" a="1"/>
  <c r="AB369" i="36" s="1"/>
  <c r="AB368" i="36" a="1"/>
  <c r="AB368" i="36" s="1"/>
  <c r="AB367" i="36" a="1"/>
  <c r="AB367" i="36" s="1"/>
  <c r="AB366" i="36" a="1"/>
  <c r="AB366" i="36" s="1"/>
  <c r="AB365" i="36" a="1"/>
  <c r="AB365" i="36" s="1"/>
  <c r="AB364" i="36" a="1"/>
  <c r="AB364" i="36" s="1"/>
  <c r="AB363" i="36" a="1"/>
  <c r="AB363" i="36" s="1"/>
  <c r="AB362" i="36" a="1"/>
  <c r="AB362" i="36" s="1"/>
  <c r="AB361" i="36" a="1"/>
  <c r="AB361" i="36" s="1"/>
  <c r="AB360" i="36" a="1"/>
  <c r="AB360" i="36" s="1"/>
  <c r="AB359" i="36" a="1"/>
  <c r="AB359" i="36" s="1"/>
  <c r="AB358" i="36" a="1"/>
  <c r="AB358" i="36" s="1"/>
  <c r="AB357" i="36" a="1"/>
  <c r="AB357" i="36" s="1"/>
  <c r="AB356" i="36" a="1"/>
  <c r="AB356" i="36" s="1"/>
  <c r="AB355" i="36" a="1"/>
  <c r="AB355" i="36" s="1"/>
  <c r="AB354" i="36" a="1"/>
  <c r="AB354" i="36" s="1"/>
  <c r="AB353" i="36" a="1"/>
  <c r="AB353" i="36" s="1"/>
  <c r="AB352" i="36" a="1"/>
  <c r="AB352" i="36" s="1"/>
  <c r="AB351" i="36" a="1"/>
  <c r="AB351" i="36" s="1"/>
  <c r="AB350" i="36" a="1"/>
  <c r="AB350" i="36" s="1"/>
  <c r="AB349" i="36" a="1"/>
  <c r="AB349" i="36" s="1"/>
  <c r="AB348" i="36" a="1"/>
  <c r="AB348" i="36" s="1"/>
  <c r="AB347" i="36" a="1"/>
  <c r="AB347" i="36" s="1"/>
  <c r="AB346" i="36" a="1"/>
  <c r="AB346" i="36" s="1"/>
  <c r="AB345" i="36" a="1"/>
  <c r="AB345" i="36" s="1"/>
  <c r="AB344" i="36" a="1"/>
  <c r="AB344" i="36" s="1"/>
  <c r="AB343" i="36" a="1"/>
  <c r="AB343" i="36" s="1"/>
  <c r="AB342" i="36" a="1"/>
  <c r="AB342" i="36" s="1"/>
  <c r="AB341" i="36" a="1"/>
  <c r="AB341" i="36" s="1"/>
  <c r="AB340" i="36" a="1"/>
  <c r="AB340" i="36" s="1"/>
  <c r="AB339" i="36" a="1"/>
  <c r="AB339" i="36" s="1"/>
  <c r="AB338" i="36" a="1"/>
  <c r="AB338" i="36" s="1"/>
  <c r="AB337" i="36" a="1"/>
  <c r="AB337" i="36" s="1"/>
  <c r="AB336" i="36" a="1"/>
  <c r="AB336" i="36" s="1"/>
  <c r="AB335" i="36" a="1"/>
  <c r="AB335" i="36" s="1"/>
  <c r="AB334" i="36" a="1"/>
  <c r="AB334" i="36" s="1"/>
  <c r="AB333" i="36" a="1"/>
  <c r="AB333" i="36" s="1"/>
  <c r="AB332" i="36" a="1"/>
  <c r="AB332" i="36" s="1"/>
  <c r="AB331" i="36" a="1"/>
  <c r="AB331" i="36" s="1"/>
  <c r="AB330" i="36" a="1"/>
  <c r="AB330" i="36" s="1"/>
  <c r="AB329" i="36" a="1"/>
  <c r="AB329" i="36" s="1"/>
  <c r="AB328" i="36" a="1"/>
  <c r="AB328" i="36" s="1"/>
  <c r="AB327" i="36" a="1"/>
  <c r="AB327" i="36" s="1"/>
  <c r="AB326" i="36" a="1"/>
  <c r="AB326" i="36" s="1"/>
  <c r="AB325" i="36" a="1"/>
  <c r="AB325" i="36" s="1"/>
  <c r="AB324" i="36" a="1"/>
  <c r="AB324" i="36" s="1"/>
  <c r="AB323" i="36" a="1"/>
  <c r="AB323" i="36" s="1"/>
  <c r="AB322" i="36" a="1"/>
  <c r="AB322" i="36" s="1"/>
  <c r="AB321" i="36" a="1"/>
  <c r="AB321" i="36" s="1"/>
  <c r="AB320" i="36" a="1"/>
  <c r="AB320" i="36" s="1"/>
  <c r="AB319" i="36" a="1"/>
  <c r="AB319" i="36" s="1"/>
  <c r="AB318" i="36" a="1"/>
  <c r="AB318" i="36" s="1"/>
  <c r="AB317" i="36" a="1"/>
  <c r="AB317" i="36" s="1"/>
  <c r="AB316" i="36" a="1"/>
  <c r="AB316" i="36" s="1"/>
  <c r="AB315" i="36" a="1"/>
  <c r="AB315" i="36" s="1"/>
  <c r="AB314" i="36" a="1"/>
  <c r="AB314" i="36" s="1"/>
  <c r="AB313" i="36" a="1"/>
  <c r="AB313" i="36" s="1"/>
  <c r="AB312" i="36" a="1"/>
  <c r="AB312" i="36" s="1"/>
  <c r="AB311" i="36" a="1"/>
  <c r="AB311" i="36" s="1"/>
  <c r="AB310" i="36" a="1"/>
  <c r="AB310" i="36" s="1"/>
  <c r="AB309" i="36" a="1"/>
  <c r="AB309" i="36" s="1"/>
  <c r="AB308" i="36" a="1"/>
  <c r="AB308" i="36" s="1"/>
  <c r="AB307" i="36" a="1"/>
  <c r="AB307" i="36" s="1"/>
  <c r="AB306" i="36" a="1"/>
  <c r="AB306" i="36" s="1"/>
  <c r="AB305" i="36" a="1"/>
  <c r="AB305" i="36" s="1"/>
  <c r="AB304" i="36" a="1"/>
  <c r="AB304" i="36" s="1"/>
  <c r="AB303" i="36" a="1"/>
  <c r="AB303" i="36" s="1"/>
  <c r="AB302" i="36" a="1"/>
  <c r="AB302" i="36" s="1"/>
  <c r="AB301" i="36" a="1"/>
  <c r="AB301" i="36" s="1"/>
  <c r="AB300" i="36" a="1"/>
  <c r="AB300" i="36" s="1"/>
  <c r="AB299" i="36" a="1"/>
  <c r="AB299" i="36" s="1"/>
  <c r="AB298" i="36" a="1"/>
  <c r="AB298" i="36" s="1"/>
  <c r="AB297" i="36" a="1"/>
  <c r="AB297" i="36" s="1"/>
  <c r="AB296" i="36" a="1"/>
  <c r="AB296" i="36" s="1"/>
  <c r="AB295" i="36" a="1"/>
  <c r="AB295" i="36" s="1"/>
  <c r="AB294" i="36" a="1"/>
  <c r="AB294" i="36" s="1"/>
  <c r="AB293" i="36" a="1"/>
  <c r="AB293" i="36" s="1"/>
  <c r="AB292" i="36" a="1"/>
  <c r="AB292" i="36" s="1"/>
  <c r="AB291" i="36" a="1"/>
  <c r="AB291" i="36" s="1"/>
  <c r="AB290" i="36" a="1"/>
  <c r="AB290" i="36" s="1"/>
  <c r="AB289" i="36" a="1"/>
  <c r="AB289" i="36" s="1"/>
  <c r="AB288" i="36" a="1"/>
  <c r="AB288" i="36" s="1"/>
  <c r="AB287" i="36" a="1"/>
  <c r="AB287" i="36" s="1"/>
  <c r="AB286" i="36" a="1"/>
  <c r="AB286" i="36" s="1"/>
  <c r="AB285" i="36" a="1"/>
  <c r="AB285" i="36" s="1"/>
  <c r="AB284" i="36" a="1"/>
  <c r="AB284" i="36" s="1"/>
  <c r="AB283" i="36" a="1"/>
  <c r="AB283" i="36" s="1"/>
  <c r="AB282" i="36" a="1"/>
  <c r="AB282" i="36" s="1"/>
  <c r="AB281" i="36" a="1"/>
  <c r="AB281" i="36" s="1"/>
  <c r="AB280" i="36" a="1"/>
  <c r="AB280" i="36" s="1"/>
  <c r="AB279" i="36" a="1"/>
  <c r="AB279" i="36" s="1"/>
  <c r="AB278" i="36" a="1"/>
  <c r="AB278" i="36" s="1"/>
  <c r="AB277" i="36" a="1"/>
  <c r="AB277" i="36" s="1"/>
  <c r="AB276" i="36" a="1"/>
  <c r="AB276" i="36" s="1"/>
  <c r="AB275" i="36" a="1"/>
  <c r="AB275" i="36" s="1"/>
  <c r="AB274" i="36" a="1"/>
  <c r="AB274" i="36" s="1"/>
  <c r="AB273" i="36" a="1"/>
  <c r="AB273" i="36" s="1"/>
  <c r="AB272" i="36" a="1"/>
  <c r="AB272" i="36" s="1"/>
  <c r="AB271" i="36" a="1"/>
  <c r="AB271" i="36" s="1"/>
  <c r="AB270" i="36" a="1"/>
  <c r="AB270" i="36" s="1"/>
  <c r="AB269" i="36" a="1"/>
  <c r="AB269" i="36" s="1"/>
  <c r="AB268" i="36" a="1"/>
  <c r="AB268" i="36" s="1"/>
  <c r="AB267" i="36" a="1"/>
  <c r="AB267" i="36" s="1"/>
  <c r="AB266" i="36" a="1"/>
  <c r="AB266" i="36" s="1"/>
  <c r="AB265" i="36" a="1"/>
  <c r="AB265" i="36" s="1"/>
  <c r="AB264" i="36" a="1"/>
  <c r="AB264" i="36" s="1"/>
  <c r="AB263" i="36" a="1"/>
  <c r="AB263" i="36" s="1"/>
  <c r="AB262" i="36" a="1"/>
  <c r="AB262" i="36" s="1"/>
  <c r="AB261" i="36" a="1"/>
  <c r="AB261" i="36" s="1"/>
  <c r="AB260" i="36" a="1"/>
  <c r="AB260" i="36" s="1"/>
  <c r="AB259" i="36" a="1"/>
  <c r="AB259" i="36" s="1"/>
  <c r="AB258" i="36" a="1"/>
  <c r="AB258" i="36" s="1"/>
  <c r="AB257" i="36" a="1"/>
  <c r="AB257" i="36" s="1"/>
  <c r="AB256" i="36" a="1"/>
  <c r="AB256" i="36" s="1"/>
  <c r="AB255" i="36" a="1"/>
  <c r="AB255" i="36" s="1"/>
  <c r="AB254" i="36" a="1"/>
  <c r="AB254" i="36" s="1"/>
  <c r="AB253" i="36" a="1"/>
  <c r="AB253" i="36" s="1"/>
  <c r="AB252" i="36" a="1"/>
  <c r="AB252" i="36" s="1"/>
  <c r="AB251" i="36" a="1"/>
  <c r="AB251" i="36" s="1"/>
  <c r="AB250" i="36" a="1"/>
  <c r="AB250" i="36" s="1"/>
  <c r="AB249" i="36" a="1"/>
  <c r="AB249" i="36" s="1"/>
  <c r="AB248" i="36" a="1"/>
  <c r="AB248" i="36" s="1"/>
  <c r="AB247" i="36" a="1"/>
  <c r="AB247" i="36" s="1"/>
  <c r="AB246" i="36" a="1"/>
  <c r="AB246" i="36" s="1"/>
  <c r="AB245" i="36" a="1"/>
  <c r="AB245" i="36" s="1"/>
  <c r="AB244" i="36" a="1"/>
  <c r="AB244" i="36" s="1"/>
  <c r="AB243" i="36" a="1"/>
  <c r="AB243" i="36" s="1"/>
  <c r="AB242" i="36" a="1"/>
  <c r="AB242" i="36" s="1"/>
  <c r="AB241" i="36" a="1"/>
  <c r="AB241" i="36" s="1"/>
  <c r="AB240" i="36" a="1"/>
  <c r="AB240" i="36" s="1"/>
  <c r="AB239" i="36" a="1"/>
  <c r="AB239" i="36" s="1"/>
  <c r="AB238" i="36" a="1"/>
  <c r="AB238" i="36" s="1"/>
  <c r="AB237" i="36" a="1"/>
  <c r="AB237" i="36" s="1"/>
  <c r="AB236" i="36" a="1"/>
  <c r="AB236" i="36" s="1"/>
  <c r="AB235" i="36" a="1"/>
  <c r="AB235" i="36" s="1"/>
  <c r="AB234" i="36" a="1"/>
  <c r="AB234" i="36" s="1"/>
  <c r="AB233" i="36" a="1"/>
  <c r="AB233" i="36" s="1"/>
  <c r="AB232" i="36" a="1"/>
  <c r="AB232" i="36" s="1"/>
  <c r="AB231" i="36" a="1"/>
  <c r="AB231" i="36" s="1"/>
  <c r="AB230" i="36" a="1"/>
  <c r="AB230" i="36" s="1"/>
  <c r="AB229" i="36" a="1"/>
  <c r="AB229" i="36" s="1"/>
  <c r="AB228" i="36" a="1"/>
  <c r="AB228" i="36" s="1"/>
  <c r="AB227" i="36" a="1"/>
  <c r="AB227" i="36" s="1"/>
  <c r="AB226" i="36" a="1"/>
  <c r="AB226" i="36" s="1"/>
  <c r="AB225" i="36" a="1"/>
  <c r="AB225" i="36" s="1"/>
  <c r="AB224" i="36" a="1"/>
  <c r="AB224" i="36" s="1"/>
  <c r="AB223" i="36" a="1"/>
  <c r="AB223" i="36" s="1"/>
  <c r="AB222" i="36" a="1"/>
  <c r="AB222" i="36" s="1"/>
  <c r="AB221" i="36" a="1"/>
  <c r="AB221" i="36" s="1"/>
  <c r="AB220" i="36" a="1"/>
  <c r="AB220" i="36" s="1"/>
  <c r="AB219" i="36" a="1"/>
  <c r="AB219" i="36" s="1"/>
  <c r="AB218" i="36" a="1"/>
  <c r="AB218" i="36" s="1"/>
  <c r="AB217" i="36" a="1"/>
  <c r="AB217" i="36" s="1"/>
  <c r="AB216" i="36" a="1"/>
  <c r="AB216" i="36" s="1"/>
  <c r="AB215" i="36" a="1"/>
  <c r="AB215" i="36" s="1"/>
  <c r="AB214" i="36" a="1"/>
  <c r="AB214" i="36" s="1"/>
  <c r="AB213" i="36" a="1"/>
  <c r="AB213" i="36" s="1"/>
  <c r="AB212" i="36" a="1"/>
  <c r="AB212" i="36" s="1"/>
  <c r="AB211" i="36" a="1"/>
  <c r="AB211" i="36" s="1"/>
  <c r="AB210" i="36" a="1"/>
  <c r="AB210" i="36" s="1"/>
  <c r="AB209" i="36" a="1"/>
  <c r="AB209" i="36" s="1"/>
  <c r="AB208" i="36" a="1"/>
  <c r="AB208" i="36" s="1"/>
  <c r="AB207" i="36" a="1"/>
  <c r="AB207" i="36" s="1"/>
  <c r="AB206" i="36" a="1"/>
  <c r="AB206" i="36" s="1"/>
  <c r="AB205" i="36" a="1"/>
  <c r="AB205" i="36" s="1"/>
  <c r="AB204" i="36" a="1"/>
  <c r="AB204" i="36" s="1"/>
  <c r="AB203" i="36" a="1"/>
  <c r="AB203" i="36" s="1"/>
  <c r="AB202" i="36" a="1"/>
  <c r="AB202" i="36" s="1"/>
  <c r="AB201" i="36" a="1"/>
  <c r="AB201" i="36" s="1"/>
  <c r="AB200" i="36" a="1"/>
  <c r="AB200" i="36" s="1"/>
  <c r="AB199" i="36" a="1"/>
  <c r="AB199" i="36" s="1"/>
  <c r="AB198" i="36" a="1"/>
  <c r="AB198" i="36" s="1"/>
  <c r="AB197" i="36" a="1"/>
  <c r="AB197" i="36" s="1"/>
  <c r="AB196" i="36" a="1"/>
  <c r="AB196" i="36" s="1"/>
  <c r="AB195" i="36" a="1"/>
  <c r="AB195" i="36" s="1"/>
  <c r="AB194" i="36" a="1"/>
  <c r="AB194" i="36" s="1"/>
  <c r="AB193" i="36" a="1"/>
  <c r="AB193" i="36" s="1"/>
  <c r="AB192" i="36" a="1"/>
  <c r="AB192" i="36" s="1"/>
  <c r="AB191" i="36" a="1"/>
  <c r="AB191" i="36" s="1"/>
  <c r="AB190" i="36" a="1"/>
  <c r="AB190" i="36" s="1"/>
  <c r="AB189" i="36" a="1"/>
  <c r="AB189" i="36" s="1"/>
  <c r="AB188" i="36" a="1"/>
  <c r="AB188" i="36" s="1"/>
  <c r="AB187" i="36" a="1"/>
  <c r="AB187" i="36" s="1"/>
  <c r="AB186" i="36" a="1"/>
  <c r="AB186" i="36" s="1"/>
  <c r="AB185" i="36" a="1"/>
  <c r="AB185" i="36" s="1"/>
  <c r="AB184" i="36" a="1"/>
  <c r="AB184" i="36" s="1"/>
  <c r="AB183" i="36" a="1"/>
  <c r="AB183" i="36" s="1"/>
  <c r="AB182" i="36" a="1"/>
  <c r="AB182" i="36" s="1"/>
  <c r="AB181" i="36" a="1"/>
  <c r="AB181" i="36" s="1"/>
  <c r="AB180" i="36" a="1"/>
  <c r="AB180" i="36" s="1"/>
  <c r="AB179" i="36" a="1"/>
  <c r="AB179" i="36" s="1"/>
  <c r="AB178" i="36" a="1"/>
  <c r="AB178" i="36" s="1"/>
  <c r="AB177" i="36" a="1"/>
  <c r="AB177" i="36" s="1"/>
  <c r="AB176" i="36" a="1"/>
  <c r="AB176" i="36" s="1"/>
  <c r="AB175" i="36" a="1"/>
  <c r="AB175" i="36" s="1"/>
  <c r="AB174" i="36" a="1"/>
  <c r="AB174" i="36" s="1"/>
  <c r="AB173" i="36" a="1"/>
  <c r="AB173" i="36" s="1"/>
  <c r="AB172" i="36" a="1"/>
  <c r="AB172" i="36" s="1"/>
  <c r="AB171" i="36" a="1"/>
  <c r="AB171" i="36" s="1"/>
  <c r="AB170" i="36" a="1"/>
  <c r="AB170" i="36" s="1"/>
  <c r="AB169" i="36" a="1"/>
  <c r="AB169" i="36" s="1"/>
  <c r="AB168" i="36" a="1"/>
  <c r="AB168" i="36" s="1"/>
  <c r="AB167" i="36" a="1"/>
  <c r="AB167" i="36" s="1"/>
  <c r="AB166" i="36" a="1"/>
  <c r="AB166" i="36" s="1"/>
  <c r="AB165" i="36" a="1"/>
  <c r="AB165" i="36" s="1"/>
  <c r="AB164" i="36" a="1"/>
  <c r="AB164" i="36" s="1"/>
  <c r="AB163" i="36" a="1"/>
  <c r="AB163" i="36" s="1"/>
  <c r="AB162" i="36" a="1"/>
  <c r="AB162" i="36" s="1"/>
  <c r="AB161" i="36" a="1"/>
  <c r="AB161" i="36" s="1"/>
  <c r="AB160" i="36" a="1"/>
  <c r="AB160" i="36" s="1"/>
  <c r="AB159" i="36" a="1"/>
  <c r="AB159" i="36" s="1"/>
  <c r="AB158" i="36" a="1"/>
  <c r="AB158" i="36" s="1"/>
  <c r="AB157" i="36" a="1"/>
  <c r="AB157" i="36" s="1"/>
  <c r="AB156" i="36" a="1"/>
  <c r="AB156" i="36" s="1"/>
  <c r="AB155" i="36" a="1"/>
  <c r="AB155" i="36" s="1"/>
  <c r="AB154" i="36" a="1"/>
  <c r="AB154" i="36" s="1"/>
  <c r="AB153" i="36" a="1"/>
  <c r="AB153" i="36" s="1"/>
  <c r="AB152" i="36" a="1"/>
  <c r="AB152" i="36" s="1"/>
  <c r="AB151" i="36" a="1"/>
  <c r="AB151" i="36" s="1"/>
  <c r="AB150" i="36" a="1"/>
  <c r="AB150" i="36" s="1"/>
  <c r="AB149" i="36" a="1"/>
  <c r="AB149" i="36" s="1"/>
  <c r="AB148" i="36" a="1"/>
  <c r="AB148" i="36" s="1"/>
  <c r="AB147" i="36" a="1"/>
  <c r="AB147" i="36" s="1"/>
  <c r="AB146" i="36" a="1"/>
  <c r="AB146" i="36" s="1"/>
  <c r="AB145" i="36" a="1"/>
  <c r="AB145" i="36" s="1"/>
  <c r="AB144" i="36" a="1"/>
  <c r="AB144" i="36" s="1"/>
  <c r="AB143" i="36" a="1"/>
  <c r="AB143" i="36" s="1"/>
  <c r="AB142" i="36" a="1"/>
  <c r="AB142" i="36" s="1"/>
  <c r="AB141" i="36" a="1"/>
  <c r="AB141" i="36" s="1"/>
  <c r="AB140" i="36" a="1"/>
  <c r="AB140" i="36" s="1"/>
  <c r="AB139" i="36" a="1"/>
  <c r="AB139" i="36" s="1"/>
  <c r="AB138" i="36" a="1"/>
  <c r="AB138" i="36" s="1"/>
  <c r="AB137" i="36" a="1"/>
  <c r="AB137" i="36" s="1"/>
  <c r="AB136" i="36" a="1"/>
  <c r="AB136" i="36" s="1"/>
  <c r="AB135" i="36" a="1"/>
  <c r="AB135" i="36" s="1"/>
  <c r="AB134" i="36" a="1"/>
  <c r="AB134" i="36" s="1"/>
  <c r="AB133" i="36" a="1"/>
  <c r="AB133" i="36" s="1"/>
  <c r="AB132" i="36" a="1"/>
  <c r="AB132" i="36" s="1"/>
  <c r="AB131" i="36" a="1"/>
  <c r="AB131" i="36" s="1"/>
  <c r="AB130" i="36" a="1"/>
  <c r="AB130" i="36" s="1"/>
  <c r="AB129" i="36" a="1"/>
  <c r="AB129" i="36" s="1"/>
  <c r="AB128" i="36" a="1"/>
  <c r="AB128" i="36" s="1"/>
  <c r="AB127" i="36" a="1"/>
  <c r="AB127" i="36" s="1"/>
  <c r="AB126" i="36" a="1"/>
  <c r="AB126" i="36" s="1"/>
  <c r="AB125" i="36" a="1"/>
  <c r="AB125" i="36" s="1"/>
  <c r="AB124" i="36" a="1"/>
  <c r="AB124" i="36" s="1"/>
  <c r="AB123" i="36" a="1"/>
  <c r="AB123" i="36" s="1"/>
  <c r="AB122" i="36" a="1"/>
  <c r="AB122" i="36" s="1"/>
  <c r="AB121" i="36" a="1"/>
  <c r="AB121" i="36" s="1"/>
  <c r="AB120" i="36" a="1"/>
  <c r="AB120" i="36" s="1"/>
  <c r="AB119" i="36" a="1"/>
  <c r="AB119" i="36" s="1"/>
  <c r="AB118" i="36" a="1"/>
  <c r="AB118" i="36" s="1"/>
  <c r="AB117" i="36" a="1"/>
  <c r="AB117" i="36" s="1"/>
  <c r="AB116" i="36" a="1"/>
  <c r="AB116" i="36" s="1"/>
  <c r="AB115" i="36" a="1"/>
  <c r="AB115" i="36" s="1"/>
  <c r="AB114" i="36" a="1"/>
  <c r="AB114" i="36" s="1"/>
  <c r="AB113" i="36" a="1"/>
  <c r="AB113" i="36" s="1"/>
  <c r="AB112" i="36" a="1"/>
  <c r="AB112" i="36" s="1"/>
  <c r="AB111" i="36" a="1"/>
  <c r="AB111" i="36" s="1"/>
  <c r="AB110" i="36" a="1"/>
  <c r="AB110" i="36" s="1"/>
  <c r="AB109" i="36" a="1"/>
  <c r="AB109" i="36" s="1"/>
  <c r="AB108" i="36" a="1"/>
  <c r="AB108" i="36" s="1"/>
  <c r="AB107" i="36" a="1"/>
  <c r="AB107" i="36" s="1"/>
  <c r="AB106" i="36" a="1"/>
  <c r="AB106" i="36" s="1"/>
  <c r="AB105" i="36" a="1"/>
  <c r="AB105" i="36" s="1"/>
  <c r="AB104" i="36" a="1"/>
  <c r="AB104" i="36" s="1"/>
  <c r="AB103" i="36" a="1"/>
  <c r="AB103" i="36" s="1"/>
  <c r="AB102" i="36" a="1"/>
  <c r="AB102" i="36" s="1"/>
  <c r="AB101" i="36" a="1"/>
  <c r="AB101" i="36" s="1"/>
  <c r="AB100" i="36" a="1"/>
  <c r="AB100" i="36" s="1"/>
  <c r="AB99" i="36" a="1"/>
  <c r="AB99" i="36" s="1"/>
  <c r="AB98" i="36" a="1"/>
  <c r="AB98" i="36" s="1"/>
  <c r="AB97" i="36" a="1"/>
  <c r="AB97" i="36" s="1"/>
  <c r="AB96" i="36" a="1"/>
  <c r="AB96" i="36" s="1"/>
  <c r="AB95" i="36" a="1"/>
  <c r="AB95" i="36" s="1"/>
  <c r="AB94" i="36" a="1"/>
  <c r="AB94" i="36" s="1"/>
  <c r="AB93" i="36" a="1"/>
  <c r="AB93" i="36" s="1"/>
  <c r="AB92" i="36" a="1"/>
  <c r="AB92" i="36" s="1"/>
  <c r="AB91" i="36" a="1"/>
  <c r="AB91" i="36" s="1"/>
  <c r="AB90" i="36" a="1"/>
  <c r="AB90" i="36" s="1"/>
  <c r="AB89" i="36" a="1"/>
  <c r="AB89" i="36" s="1"/>
  <c r="AB88" i="36" a="1"/>
  <c r="AB88" i="36" s="1"/>
  <c r="AB87" i="36" a="1"/>
  <c r="AB87" i="36" s="1"/>
  <c r="AB86" i="36" a="1"/>
  <c r="AB86" i="36" s="1"/>
  <c r="AB85" i="36" a="1"/>
  <c r="AB85" i="36" s="1"/>
  <c r="AB84" i="36" a="1"/>
  <c r="AB84" i="36" s="1"/>
  <c r="AB83" i="36" a="1"/>
  <c r="AB83" i="36" s="1"/>
  <c r="AB82" i="36" a="1"/>
  <c r="AB82" i="36" s="1"/>
  <c r="AB81" i="36" a="1"/>
  <c r="AB81" i="36" s="1"/>
  <c r="AB80" i="36" a="1"/>
  <c r="AB80" i="36" s="1"/>
  <c r="AB79" i="36" a="1"/>
  <c r="AB79" i="36" s="1"/>
  <c r="AB78" i="36" a="1"/>
  <c r="AB78" i="36" s="1"/>
  <c r="AB77" i="36" a="1"/>
  <c r="AB77" i="36" s="1"/>
  <c r="AB76" i="36" a="1"/>
  <c r="AB76" i="36" s="1"/>
  <c r="AB75" i="36" a="1"/>
  <c r="AB75" i="36" s="1"/>
  <c r="AB74" i="36" a="1"/>
  <c r="AB74" i="36" s="1"/>
  <c r="AB73" i="36" a="1"/>
  <c r="AB73" i="36" s="1"/>
  <c r="AB72" i="36" a="1"/>
  <c r="AB72" i="36" s="1"/>
  <c r="AB71" i="36" a="1"/>
  <c r="AB71" i="36" s="1"/>
  <c r="AB70" i="36" a="1"/>
  <c r="AB70" i="36" s="1"/>
  <c r="AB69" i="36" a="1"/>
  <c r="AB69" i="36" s="1"/>
  <c r="AB68" i="36" a="1"/>
  <c r="AB68" i="36" s="1"/>
  <c r="AB67" i="36" a="1"/>
  <c r="AB67" i="36" s="1"/>
  <c r="AB66" i="36" a="1"/>
  <c r="AB66" i="36" s="1"/>
  <c r="AB65" i="36" a="1"/>
  <c r="AB65" i="36" s="1"/>
  <c r="AB64" i="36" a="1"/>
  <c r="AB64" i="36" s="1"/>
  <c r="AB63" i="36" a="1"/>
  <c r="AB63" i="36" s="1"/>
  <c r="AB62" i="36" a="1"/>
  <c r="AB62" i="36" s="1"/>
  <c r="AB61" i="36" a="1"/>
  <c r="AB61" i="36" s="1"/>
  <c r="AB60" i="36" a="1"/>
  <c r="AB60" i="36" s="1"/>
  <c r="AB59" i="36" a="1"/>
  <c r="AB59" i="36" s="1"/>
  <c r="AB58" i="36" a="1"/>
  <c r="AB58" i="36" s="1"/>
  <c r="AB57" i="36" a="1"/>
  <c r="AB57" i="36" s="1"/>
  <c r="AB56" i="36" a="1"/>
  <c r="AB56" i="36" s="1"/>
  <c r="AB55" i="36" a="1"/>
  <c r="AB55" i="36" s="1"/>
  <c r="AB54" i="36" a="1"/>
  <c r="AB54" i="36" s="1"/>
  <c r="AB53" i="36" a="1"/>
  <c r="AB53" i="36" s="1"/>
  <c r="AB52" i="36" a="1"/>
  <c r="AB52" i="36" s="1"/>
  <c r="AB51" i="36" a="1"/>
  <c r="AB51" i="36" s="1"/>
  <c r="AB50" i="36" a="1"/>
  <c r="AB50" i="36" s="1"/>
  <c r="AB49" i="36" a="1"/>
  <c r="AB49" i="36" s="1"/>
  <c r="AB48" i="36" a="1"/>
  <c r="AB48" i="36" s="1"/>
  <c r="AB47" i="36" a="1"/>
  <c r="AB47" i="36" s="1"/>
  <c r="AB46" i="36" a="1"/>
  <c r="AB46" i="36" s="1"/>
  <c r="AB45" i="36" a="1"/>
  <c r="AB45" i="36" s="1"/>
  <c r="AB44" i="36" a="1"/>
  <c r="AB44" i="36" s="1"/>
  <c r="AB43" i="36" a="1"/>
  <c r="AB43" i="36" s="1"/>
  <c r="AB42" i="36" a="1"/>
  <c r="AB42" i="36" s="1"/>
  <c r="AB41" i="36" a="1"/>
  <c r="AB41" i="36" s="1"/>
  <c r="AB40" i="36" a="1"/>
  <c r="AB40" i="36" s="1"/>
  <c r="AB39" i="36" a="1"/>
  <c r="AB39" i="36" s="1"/>
  <c r="AB38" i="36" a="1"/>
  <c r="AB38" i="36" s="1"/>
  <c r="AB37" i="36" a="1"/>
  <c r="AB37" i="36" s="1"/>
  <c r="AB36" i="36" a="1"/>
  <c r="AB36" i="36" s="1"/>
  <c r="AB35" i="36" a="1"/>
  <c r="AB35" i="36" s="1"/>
  <c r="AB34" i="36" a="1"/>
  <c r="AB34" i="36" s="1"/>
  <c r="AB33" i="36" a="1"/>
  <c r="AB33" i="36" s="1"/>
  <c r="AB32" i="36" a="1"/>
  <c r="AB32" i="36" s="1"/>
  <c r="AB31" i="36" a="1"/>
  <c r="AB31" i="36" s="1"/>
  <c r="AB30" i="36" a="1"/>
  <c r="AB30" i="36" s="1"/>
  <c r="AB29" i="36" a="1"/>
  <c r="AB29" i="36" s="1"/>
  <c r="AB28" i="36" a="1"/>
  <c r="AB28" i="36" s="1"/>
  <c r="AB27" i="36" a="1"/>
  <c r="AB27" i="36" s="1"/>
  <c r="AB26" i="36" a="1"/>
  <c r="AB26" i="36" s="1"/>
  <c r="AB25" i="36" a="1"/>
  <c r="AB25" i="36" s="1"/>
  <c r="AB24" i="36" a="1"/>
  <c r="AB24" i="36" s="1"/>
  <c r="AB23" i="36" a="1"/>
  <c r="AB23" i="36" s="1"/>
  <c r="AB22" i="36" a="1"/>
  <c r="AB22" i="36" s="1"/>
  <c r="AB21" i="36" a="1"/>
  <c r="AB21" i="36" s="1"/>
  <c r="AB20" i="36" a="1"/>
  <c r="AB20" i="36" s="1"/>
  <c r="AB19" i="36" a="1"/>
  <c r="AB19" i="36" s="1"/>
  <c r="AB18" i="36" a="1"/>
  <c r="AB18" i="36" s="1"/>
  <c r="AB17" i="36" a="1"/>
  <c r="AB17" i="36" s="1"/>
  <c r="AB16" i="36" a="1"/>
  <c r="AB16" i="36" s="1"/>
  <c r="AB15" i="36" a="1"/>
  <c r="AB15" i="36" s="1"/>
  <c r="AB14" i="36" a="1"/>
  <c r="AB14" i="36" s="1"/>
  <c r="AB13" i="36" a="1"/>
  <c r="AB13" i="36" s="1"/>
  <c r="AB12" i="36" a="1"/>
  <c r="AB12" i="36" s="1"/>
  <c r="AB11" i="36" a="1"/>
  <c r="AB11" i="36" s="1"/>
  <c r="AB10" i="36" a="1"/>
  <c r="AB10" i="36" s="1"/>
  <c r="AB9" i="36" a="1"/>
  <c r="AB9" i="36" s="1"/>
  <c r="AB8" i="36" a="1"/>
  <c r="AB8" i="36" s="1"/>
  <c r="AB7" i="36" a="1"/>
  <c r="AB7" i="36" s="1"/>
  <c r="C18" i="47" a="1"/>
  <c r="C18" i="47" s="1"/>
  <c r="B18" i="47" a="1"/>
  <c r="B18" i="47" s="1"/>
  <c r="C28" i="47"/>
  <c r="B28" i="47"/>
  <c r="B38" i="47"/>
  <c r="C23" i="47" a="1"/>
  <c r="C23" i="47" s="1"/>
  <c r="C22" i="47" a="1"/>
  <c r="C22" i="47" s="1"/>
  <c r="C16" i="47"/>
  <c r="B16" i="47"/>
  <c r="D151" i="46" l="1" a="1"/>
  <c r="D151" i="46" s="1"/>
  <c r="BP2" i="50" s="1"/>
  <c r="AE7" i="36"/>
  <c r="AE8" i="36"/>
  <c r="AE9" i="36"/>
  <c r="AE10" i="36"/>
  <c r="AE11" i="36"/>
  <c r="AE12" i="36"/>
  <c r="AE13" i="36"/>
  <c r="AE14" i="36"/>
  <c r="AE15" i="36"/>
  <c r="AE16" i="36"/>
  <c r="AE17" i="36"/>
  <c r="AE18" i="36"/>
  <c r="AE19" i="36"/>
  <c r="AE20" i="36"/>
  <c r="AE21" i="36"/>
  <c r="AE22" i="36"/>
  <c r="AE23" i="36"/>
  <c r="AE24" i="36"/>
  <c r="AE25" i="36"/>
  <c r="AE26" i="36"/>
  <c r="AE27" i="36"/>
  <c r="AE28" i="36"/>
  <c r="AE29" i="36"/>
  <c r="AE30" i="36"/>
  <c r="AE31" i="36"/>
  <c r="AE32" i="36"/>
  <c r="AE33" i="36"/>
  <c r="AE34" i="36"/>
  <c r="AE35" i="36"/>
  <c r="AE36" i="36"/>
  <c r="AE37" i="36"/>
  <c r="AE38" i="36"/>
  <c r="AE39" i="36"/>
  <c r="AE40" i="36"/>
  <c r="AE41" i="36"/>
  <c r="AE42" i="36"/>
  <c r="AE43" i="36"/>
  <c r="AE44" i="36"/>
  <c r="AE45" i="36"/>
  <c r="AE46" i="36"/>
  <c r="AE47" i="36"/>
  <c r="AE48" i="36"/>
  <c r="AE49" i="36"/>
  <c r="AE50" i="36"/>
  <c r="AE51" i="36"/>
  <c r="AE52" i="36"/>
  <c r="AE53" i="36"/>
  <c r="AE54" i="36"/>
  <c r="AE55" i="36"/>
  <c r="AE56" i="36"/>
  <c r="AE57" i="36"/>
  <c r="AE58" i="36"/>
  <c r="AE59" i="36"/>
  <c r="AE60" i="36"/>
  <c r="AE61" i="36"/>
  <c r="AE62" i="36"/>
  <c r="AE63" i="36"/>
  <c r="AE64" i="36"/>
  <c r="AE65" i="36"/>
  <c r="AE66" i="36"/>
  <c r="AE67" i="36"/>
  <c r="AE68" i="36"/>
  <c r="AE69" i="36"/>
  <c r="AE70" i="36"/>
  <c r="AE71" i="36"/>
  <c r="AE72" i="36"/>
  <c r="AE73" i="36"/>
  <c r="AE74" i="36"/>
  <c r="AE75" i="36"/>
  <c r="AE76" i="36"/>
  <c r="AE77" i="36"/>
  <c r="AE78" i="36"/>
  <c r="AE79" i="36"/>
  <c r="AE80" i="36"/>
  <c r="AE81" i="36"/>
  <c r="AE82" i="36"/>
  <c r="AE83" i="36"/>
  <c r="AE84" i="36"/>
  <c r="AE85" i="36"/>
  <c r="AE86" i="36"/>
  <c r="AE87" i="36"/>
  <c r="AE88" i="36"/>
  <c r="AE89" i="36"/>
  <c r="AE90" i="36"/>
  <c r="AE91" i="36"/>
  <c r="AE92" i="36"/>
  <c r="AE93" i="36"/>
  <c r="AE94" i="36"/>
  <c r="AE95" i="36"/>
  <c r="AE96" i="36"/>
  <c r="AE97" i="36"/>
  <c r="AE98" i="36"/>
  <c r="AE99" i="36"/>
  <c r="AE100" i="36"/>
  <c r="AE101" i="36"/>
  <c r="AE102" i="36"/>
  <c r="AE103" i="36"/>
  <c r="AE104" i="36"/>
  <c r="AE105" i="36"/>
  <c r="AE106" i="36"/>
  <c r="AE107" i="36"/>
  <c r="AE108" i="36"/>
  <c r="AE109" i="36"/>
  <c r="AE110" i="36"/>
  <c r="AE111" i="36"/>
  <c r="AE112" i="36"/>
  <c r="AE113" i="36"/>
  <c r="AE114" i="36"/>
  <c r="AE115" i="36"/>
  <c r="AE116" i="36"/>
  <c r="AE117" i="36"/>
  <c r="AE118" i="36"/>
  <c r="AE119" i="36"/>
  <c r="AE120" i="36"/>
  <c r="AE121" i="36"/>
  <c r="AE122" i="36"/>
  <c r="AE123" i="36"/>
  <c r="AE124" i="36"/>
  <c r="AE125" i="36"/>
  <c r="AE126" i="36"/>
  <c r="AE127" i="36"/>
  <c r="AE128" i="36"/>
  <c r="AE129" i="36"/>
  <c r="AE130" i="36"/>
  <c r="AE131" i="36"/>
  <c r="AE132" i="36"/>
  <c r="AE133" i="36"/>
  <c r="AE134" i="36"/>
  <c r="AE135" i="36"/>
  <c r="AE136" i="36"/>
  <c r="AE137" i="36"/>
  <c r="AE138" i="36"/>
  <c r="AE139" i="36"/>
  <c r="AE140" i="36"/>
  <c r="AE141" i="36"/>
  <c r="AE142" i="36"/>
  <c r="AE143" i="36"/>
  <c r="AE144" i="36"/>
  <c r="AE145" i="36"/>
  <c r="AE146" i="36"/>
  <c r="AE147" i="36"/>
  <c r="AE148" i="36"/>
  <c r="AE149" i="36"/>
  <c r="AE150" i="36"/>
  <c r="AE151" i="36"/>
  <c r="AE152" i="36"/>
  <c r="AE153" i="36"/>
  <c r="AE154" i="36"/>
  <c r="AE155" i="36"/>
  <c r="AE156" i="36"/>
  <c r="AE157" i="36"/>
  <c r="AE158" i="36"/>
  <c r="AE159" i="36"/>
  <c r="AE160" i="36"/>
  <c r="AE161" i="36"/>
  <c r="AE162" i="36"/>
  <c r="AE163" i="36"/>
  <c r="AE164" i="36"/>
  <c r="AE165" i="36"/>
  <c r="AE166" i="36"/>
  <c r="AE167" i="36"/>
  <c r="AE168" i="36"/>
  <c r="AE169" i="36"/>
  <c r="AE170" i="36"/>
  <c r="AE171" i="36"/>
  <c r="AE172" i="36"/>
  <c r="AE173" i="36"/>
  <c r="AE174" i="36"/>
  <c r="AE175" i="36"/>
  <c r="AE176" i="36"/>
  <c r="AE177" i="36"/>
  <c r="AE178" i="36"/>
  <c r="AE179" i="36"/>
  <c r="AE180" i="36"/>
  <c r="AE181" i="36"/>
  <c r="AE182" i="36"/>
  <c r="AE183" i="36"/>
  <c r="AE184" i="36"/>
  <c r="AE185" i="36"/>
  <c r="AE186" i="36"/>
  <c r="AE187" i="36"/>
  <c r="AE188" i="36"/>
  <c r="AE189" i="36"/>
  <c r="AE190" i="36"/>
  <c r="AE191" i="36"/>
  <c r="AE192" i="36"/>
  <c r="AE193" i="36"/>
  <c r="AE194" i="36"/>
  <c r="AE195" i="36"/>
  <c r="AE196" i="36"/>
  <c r="AE197" i="36"/>
  <c r="AE198" i="36"/>
  <c r="AE199" i="36"/>
  <c r="AE200" i="36"/>
  <c r="AE201" i="36"/>
  <c r="AE202" i="36"/>
  <c r="AE203" i="36"/>
  <c r="AE204" i="36"/>
  <c r="AE205" i="36"/>
  <c r="AE206" i="36"/>
  <c r="AE207" i="36"/>
  <c r="AE208" i="36"/>
  <c r="AE209" i="36"/>
  <c r="AE210" i="36"/>
  <c r="AE211" i="36"/>
  <c r="AE212" i="36"/>
  <c r="AE213" i="36"/>
  <c r="AE214" i="36"/>
  <c r="AE215" i="36"/>
  <c r="AE216" i="36"/>
  <c r="AE217" i="36"/>
  <c r="AE218" i="36"/>
  <c r="AE219" i="36"/>
  <c r="AE220" i="36"/>
  <c r="AE221" i="36"/>
  <c r="AE222" i="36"/>
  <c r="AE223" i="36"/>
  <c r="AE224" i="36"/>
  <c r="AE225" i="36"/>
  <c r="AE226" i="36"/>
  <c r="AE227" i="36"/>
  <c r="AE228" i="36"/>
  <c r="AE229" i="36"/>
  <c r="AE230" i="36"/>
  <c r="AE231" i="36"/>
  <c r="AE232" i="36"/>
  <c r="AE233" i="36"/>
  <c r="AE234" i="36"/>
  <c r="AE235" i="36"/>
  <c r="AE236" i="36"/>
  <c r="AE237" i="36"/>
  <c r="AE238" i="36"/>
  <c r="AE239" i="36"/>
  <c r="AE240" i="36"/>
  <c r="AE241" i="36"/>
  <c r="AE242" i="36"/>
  <c r="AE243" i="36"/>
  <c r="AE244" i="36"/>
  <c r="AE245" i="36"/>
  <c r="AE246" i="36"/>
  <c r="AE247" i="36"/>
  <c r="AE248" i="36"/>
  <c r="AE249" i="36"/>
  <c r="AE250" i="36"/>
  <c r="AE251" i="36"/>
  <c r="AE252" i="36"/>
  <c r="AE253" i="36"/>
  <c r="AE254" i="36"/>
  <c r="AE255" i="36"/>
  <c r="AE256" i="36"/>
  <c r="AE257" i="36"/>
  <c r="AE258" i="36"/>
  <c r="AE259" i="36"/>
  <c r="AE260" i="36"/>
  <c r="AE261" i="36"/>
  <c r="AE262" i="36"/>
  <c r="AE263" i="36"/>
  <c r="AE264" i="36"/>
  <c r="AE265" i="36"/>
  <c r="AE266" i="36"/>
  <c r="AE267" i="36"/>
  <c r="AE268" i="36"/>
  <c r="AE269" i="36"/>
  <c r="AE270" i="36"/>
  <c r="AE271" i="36"/>
  <c r="AE272" i="36"/>
  <c r="AE273" i="36"/>
  <c r="AE274" i="36"/>
  <c r="AE275" i="36"/>
  <c r="AE276" i="36"/>
  <c r="AE277" i="36"/>
  <c r="AE278" i="36"/>
  <c r="AE279" i="36"/>
  <c r="AE280" i="36"/>
  <c r="AE281" i="36"/>
  <c r="AE282" i="36"/>
  <c r="AE283" i="36"/>
  <c r="AE284" i="36"/>
  <c r="AE285" i="36"/>
  <c r="AE286" i="36"/>
  <c r="AE287" i="36"/>
  <c r="AE288" i="36"/>
  <c r="AE289" i="36"/>
  <c r="AE290" i="36"/>
  <c r="AE291" i="36"/>
  <c r="AE292" i="36"/>
  <c r="AE293" i="36"/>
  <c r="AE294" i="36"/>
  <c r="AE295" i="36"/>
  <c r="AE296" i="36"/>
  <c r="AE297" i="36"/>
  <c r="AE298" i="36"/>
  <c r="AE299" i="36"/>
  <c r="AE300" i="36"/>
  <c r="AE301" i="36"/>
  <c r="AE302" i="36"/>
  <c r="AE303" i="36"/>
  <c r="AE304" i="36"/>
  <c r="AE305" i="36"/>
  <c r="AE306" i="36"/>
  <c r="AE307" i="36"/>
  <c r="AE308" i="36"/>
  <c r="AE309" i="36"/>
  <c r="AE310" i="36"/>
  <c r="AE311" i="36"/>
  <c r="AE312" i="36"/>
  <c r="AE313" i="36"/>
  <c r="AE314" i="36"/>
  <c r="AE315" i="36"/>
  <c r="AE316" i="36"/>
  <c r="AE317" i="36"/>
  <c r="AE318" i="36"/>
  <c r="AE319" i="36"/>
  <c r="AE320" i="36"/>
  <c r="AE321" i="36"/>
  <c r="AE322" i="36"/>
  <c r="AE323" i="36"/>
  <c r="AE324" i="36"/>
  <c r="AE325" i="36"/>
  <c r="AE326" i="36"/>
  <c r="AE327" i="36"/>
  <c r="AE328" i="36"/>
  <c r="AE329" i="36"/>
  <c r="AE330" i="36"/>
  <c r="AE331" i="36"/>
  <c r="AE332" i="36"/>
  <c r="AE333" i="36"/>
  <c r="AE334" i="36"/>
  <c r="AE335" i="36"/>
  <c r="AE336" i="36"/>
  <c r="AE337" i="36"/>
  <c r="AE338" i="36"/>
  <c r="AE339" i="36"/>
  <c r="AE340" i="36"/>
  <c r="AE341" i="36"/>
  <c r="AE342" i="36"/>
  <c r="AE343" i="36"/>
  <c r="AE344" i="36"/>
  <c r="AE345" i="36"/>
  <c r="AE346" i="36"/>
  <c r="AE347" i="36"/>
  <c r="AE348" i="36"/>
  <c r="AE349" i="36"/>
  <c r="AE350" i="36"/>
  <c r="AE351" i="36"/>
  <c r="AE352" i="36"/>
  <c r="AE353" i="36"/>
  <c r="AE354" i="36"/>
  <c r="AE355" i="36"/>
  <c r="AE356" i="36"/>
  <c r="AE357" i="36"/>
  <c r="AE358" i="36"/>
  <c r="AE359" i="36"/>
  <c r="AE360" i="36"/>
  <c r="AE361" i="36"/>
  <c r="AE362" i="36"/>
  <c r="AE363" i="36"/>
  <c r="AE364" i="36"/>
  <c r="AE365" i="36"/>
  <c r="AE366" i="36"/>
  <c r="AE367" i="36"/>
  <c r="AE368" i="36"/>
  <c r="AE369" i="36"/>
  <c r="AE370" i="36"/>
  <c r="AE371" i="36"/>
  <c r="AE372" i="36"/>
  <c r="AE373" i="36"/>
  <c r="AE374" i="36"/>
  <c r="AE375" i="36"/>
  <c r="AE376" i="36"/>
  <c r="AE377" i="36"/>
  <c r="AE378" i="36"/>
  <c r="AE379" i="36"/>
  <c r="AE380" i="36"/>
  <c r="AE381" i="36"/>
  <c r="AE382" i="36"/>
  <c r="AE383" i="36"/>
  <c r="AE384" i="36"/>
  <c r="AE385" i="36"/>
  <c r="AE386" i="36"/>
  <c r="AE387" i="36"/>
  <c r="AE388" i="36"/>
  <c r="AE389" i="36"/>
  <c r="AE390" i="36"/>
  <c r="AE391" i="36"/>
  <c r="AE392" i="36"/>
  <c r="AE393" i="36"/>
  <c r="AE394" i="36"/>
  <c r="AE395" i="36"/>
  <c r="AE396" i="36"/>
  <c r="AE397" i="36"/>
  <c r="AE398" i="36"/>
  <c r="AE399" i="36"/>
  <c r="AE400" i="36"/>
  <c r="AE401" i="36"/>
  <c r="AE402" i="36"/>
  <c r="AE403" i="36"/>
  <c r="AE404" i="36"/>
  <c r="AE405" i="36"/>
  <c r="AE406" i="36"/>
  <c r="AE407" i="36"/>
  <c r="AE408" i="36"/>
  <c r="AE409" i="36"/>
  <c r="AE410" i="36"/>
  <c r="AE411" i="36"/>
  <c r="AE412" i="36"/>
  <c r="AE413" i="36"/>
  <c r="AE414" i="36"/>
  <c r="AE415" i="36"/>
  <c r="AE416" i="36"/>
  <c r="AE417" i="36"/>
  <c r="AE418" i="36"/>
  <c r="AE419" i="36"/>
  <c r="AE420" i="36"/>
  <c r="AE421" i="36"/>
  <c r="AE422" i="36"/>
  <c r="AE423" i="36"/>
  <c r="AE424" i="36"/>
  <c r="AE425" i="36"/>
  <c r="AE426" i="36"/>
  <c r="AE427" i="36"/>
  <c r="AE428" i="36"/>
  <c r="AE429" i="36"/>
  <c r="AE430" i="36"/>
  <c r="AE431" i="36"/>
  <c r="AE432" i="36"/>
  <c r="AE433" i="36"/>
  <c r="AE434" i="36"/>
  <c r="AE435" i="36"/>
  <c r="AE436" i="36"/>
  <c r="AE437" i="36"/>
  <c r="AE438" i="36"/>
  <c r="AE439" i="36"/>
  <c r="AE440" i="36"/>
  <c r="AE441" i="36"/>
  <c r="AE442" i="36"/>
  <c r="AE443" i="36"/>
  <c r="AE444" i="36"/>
  <c r="AE445" i="36"/>
  <c r="AE446" i="36"/>
  <c r="AE447" i="36"/>
  <c r="AE448" i="36"/>
  <c r="AE449" i="36"/>
  <c r="AE450" i="36"/>
  <c r="AE451" i="36"/>
  <c r="AE452" i="36"/>
  <c r="AE453" i="36"/>
  <c r="AE454" i="36"/>
  <c r="AE455" i="36"/>
  <c r="AE456" i="36"/>
  <c r="AE457" i="36"/>
  <c r="AE458" i="36"/>
  <c r="AE459" i="36"/>
  <c r="AE460" i="36"/>
  <c r="AE461" i="36"/>
  <c r="AE462" i="36"/>
  <c r="AE463" i="36"/>
  <c r="AE464" i="36"/>
  <c r="AE465" i="36"/>
  <c r="AE466" i="36"/>
  <c r="AE467" i="36"/>
  <c r="AE468" i="36"/>
  <c r="AE469" i="36"/>
  <c r="AE470" i="36"/>
  <c r="AE471" i="36"/>
  <c r="AE472" i="36"/>
  <c r="AE473" i="36"/>
  <c r="AE474" i="36"/>
  <c r="AE475" i="36"/>
  <c r="AE476" i="36"/>
  <c r="AE477" i="36"/>
  <c r="AE478" i="36"/>
  <c r="AE479" i="36"/>
  <c r="AE480" i="36"/>
  <c r="AE481" i="36"/>
  <c r="AE482" i="36"/>
  <c r="AE483" i="36"/>
  <c r="AE484" i="36"/>
  <c r="AE485" i="36"/>
  <c r="AE486" i="36"/>
  <c r="AE487" i="36"/>
  <c r="AE488" i="36"/>
  <c r="AE489" i="36"/>
  <c r="AE490" i="36"/>
  <c r="AE491" i="36"/>
  <c r="AE492" i="36"/>
  <c r="AE493" i="36"/>
  <c r="AE494" i="36"/>
  <c r="AE495" i="36"/>
  <c r="AE496" i="36"/>
  <c r="AE497" i="36"/>
  <c r="AE498" i="36"/>
  <c r="AE499" i="36"/>
  <c r="AE500" i="36"/>
  <c r="AE501" i="36"/>
  <c r="AE502" i="36"/>
  <c r="AE503" i="36"/>
  <c r="AE504" i="36"/>
  <c r="AE505" i="36"/>
  <c r="AE6" i="36"/>
  <c r="AD7" i="36"/>
  <c r="AD8" i="36"/>
  <c r="AD9" i="36"/>
  <c r="AD10" i="36"/>
  <c r="AD11" i="36"/>
  <c r="AD12" i="36"/>
  <c r="AD13" i="36"/>
  <c r="AD14" i="36"/>
  <c r="AD15" i="36"/>
  <c r="AD16" i="36"/>
  <c r="AD17" i="36"/>
  <c r="AD18" i="36"/>
  <c r="AD19" i="36"/>
  <c r="AD20" i="36"/>
  <c r="AD21" i="36"/>
  <c r="AD22" i="36"/>
  <c r="AD23" i="36"/>
  <c r="AD24" i="36"/>
  <c r="AD25" i="36"/>
  <c r="AD26" i="36"/>
  <c r="AD27" i="36"/>
  <c r="AD28" i="36"/>
  <c r="AD29" i="36"/>
  <c r="AD30" i="36"/>
  <c r="AD31" i="36"/>
  <c r="AD32" i="36"/>
  <c r="AD33" i="36"/>
  <c r="AD34" i="36"/>
  <c r="AD35" i="36"/>
  <c r="AD36" i="36"/>
  <c r="AD37" i="36"/>
  <c r="AD38" i="36"/>
  <c r="AD39" i="36"/>
  <c r="AD40" i="36"/>
  <c r="AD41" i="36"/>
  <c r="AD42" i="36"/>
  <c r="AD43" i="36"/>
  <c r="AD44" i="36"/>
  <c r="AD45" i="36"/>
  <c r="AD46" i="36"/>
  <c r="AD47" i="36"/>
  <c r="AD48" i="36"/>
  <c r="AD49" i="36"/>
  <c r="AD50" i="36"/>
  <c r="AD51" i="36"/>
  <c r="AD52" i="36"/>
  <c r="AD53" i="36"/>
  <c r="AD54" i="36"/>
  <c r="AD55" i="36"/>
  <c r="AD56" i="36"/>
  <c r="AD57" i="36"/>
  <c r="AD58" i="36"/>
  <c r="AD59" i="36"/>
  <c r="AD60" i="36"/>
  <c r="AD61" i="36"/>
  <c r="AD62" i="36"/>
  <c r="AD63" i="36"/>
  <c r="AD64" i="36"/>
  <c r="AD65" i="36"/>
  <c r="AD66" i="36"/>
  <c r="AD67" i="36"/>
  <c r="AD68" i="36"/>
  <c r="AD69" i="36"/>
  <c r="AD70" i="36"/>
  <c r="AD71" i="36"/>
  <c r="AD72" i="36"/>
  <c r="AD73" i="36"/>
  <c r="AD74" i="36"/>
  <c r="AD75" i="36"/>
  <c r="AD76" i="36"/>
  <c r="AD77" i="36"/>
  <c r="AD78" i="36"/>
  <c r="AD79" i="36"/>
  <c r="AD80" i="36"/>
  <c r="AD81" i="36"/>
  <c r="AD82" i="36"/>
  <c r="AD83" i="36"/>
  <c r="AD84" i="36"/>
  <c r="AD85" i="36"/>
  <c r="AD86" i="36"/>
  <c r="AD87" i="36"/>
  <c r="AD88" i="36"/>
  <c r="AD89" i="36"/>
  <c r="AD90" i="36"/>
  <c r="AD91" i="36"/>
  <c r="AD92" i="36"/>
  <c r="AD93" i="36"/>
  <c r="AD94" i="36"/>
  <c r="AD95" i="36"/>
  <c r="AD96" i="36"/>
  <c r="AD97" i="36"/>
  <c r="AD98" i="36"/>
  <c r="AD99" i="36"/>
  <c r="AD100" i="36"/>
  <c r="AD101" i="36"/>
  <c r="AD102" i="36"/>
  <c r="AD103" i="36"/>
  <c r="AD104" i="36"/>
  <c r="AD105" i="36"/>
  <c r="AD106" i="36"/>
  <c r="AD107" i="36"/>
  <c r="AD108" i="36"/>
  <c r="AD109" i="36"/>
  <c r="AD110" i="36"/>
  <c r="AD111" i="36"/>
  <c r="AD112" i="36"/>
  <c r="AD113" i="36"/>
  <c r="AD114" i="36"/>
  <c r="AD115" i="36"/>
  <c r="AD116" i="36"/>
  <c r="AD117" i="36"/>
  <c r="AD118" i="36"/>
  <c r="AD119" i="36"/>
  <c r="AD120" i="36"/>
  <c r="AD121" i="36"/>
  <c r="AD122" i="36"/>
  <c r="AD123" i="36"/>
  <c r="AD124" i="36"/>
  <c r="AD125" i="36"/>
  <c r="AD126" i="36"/>
  <c r="AD127" i="36"/>
  <c r="AD128" i="36"/>
  <c r="AD129" i="36"/>
  <c r="AD130" i="36"/>
  <c r="AD131" i="36"/>
  <c r="AD132" i="36"/>
  <c r="AD133" i="36"/>
  <c r="AD134" i="36"/>
  <c r="AD135" i="36"/>
  <c r="AD136" i="36"/>
  <c r="AD137" i="36"/>
  <c r="AD138" i="36"/>
  <c r="AD139" i="36"/>
  <c r="AD140" i="36"/>
  <c r="AD141" i="36"/>
  <c r="AD142" i="36"/>
  <c r="AD143" i="36"/>
  <c r="AD144" i="36"/>
  <c r="AD145" i="36"/>
  <c r="AD146" i="36"/>
  <c r="AD147" i="36"/>
  <c r="AD148" i="36"/>
  <c r="AD149" i="36"/>
  <c r="AD150" i="36"/>
  <c r="AD151" i="36"/>
  <c r="AD152" i="36"/>
  <c r="AD153" i="36"/>
  <c r="AD154" i="36"/>
  <c r="AD155" i="36"/>
  <c r="AD156" i="36"/>
  <c r="AD157" i="36"/>
  <c r="AD158" i="36"/>
  <c r="AD159" i="36"/>
  <c r="AD160" i="36"/>
  <c r="AD161" i="36"/>
  <c r="AD162" i="36"/>
  <c r="AD163" i="36"/>
  <c r="AD164" i="36"/>
  <c r="AD165" i="36"/>
  <c r="AD166" i="36"/>
  <c r="AD167" i="36"/>
  <c r="AD168" i="36"/>
  <c r="AD169" i="36"/>
  <c r="AD170" i="36"/>
  <c r="AD171" i="36"/>
  <c r="AD172" i="36"/>
  <c r="AD173" i="36"/>
  <c r="AD174" i="36"/>
  <c r="AD175" i="36"/>
  <c r="AD176" i="36"/>
  <c r="AD177" i="36"/>
  <c r="AD178" i="36"/>
  <c r="AD179" i="36"/>
  <c r="AD180" i="36"/>
  <c r="AD181" i="36"/>
  <c r="AD182" i="36"/>
  <c r="AD183" i="36"/>
  <c r="AD184" i="36"/>
  <c r="AD185" i="36"/>
  <c r="AD186" i="36"/>
  <c r="AD187" i="36"/>
  <c r="AD188" i="36"/>
  <c r="AD189" i="36"/>
  <c r="AD190" i="36"/>
  <c r="AD191" i="36"/>
  <c r="AD192" i="36"/>
  <c r="AD193" i="36"/>
  <c r="AD194" i="36"/>
  <c r="AD195" i="36"/>
  <c r="AD196" i="36"/>
  <c r="AD197" i="36"/>
  <c r="AD198" i="36"/>
  <c r="AD199" i="36"/>
  <c r="AD200" i="36"/>
  <c r="AD201" i="36"/>
  <c r="AD202" i="36"/>
  <c r="AD203" i="36"/>
  <c r="AD204" i="36"/>
  <c r="AD205" i="36"/>
  <c r="AD206" i="36"/>
  <c r="AD207" i="36"/>
  <c r="AD208" i="36"/>
  <c r="AD209" i="36"/>
  <c r="AD210" i="36"/>
  <c r="AD211" i="36"/>
  <c r="AD212" i="36"/>
  <c r="AD213" i="36"/>
  <c r="AD214" i="36"/>
  <c r="AD215" i="36"/>
  <c r="AD216" i="36"/>
  <c r="AD217" i="36"/>
  <c r="AD218" i="36"/>
  <c r="AD219" i="36"/>
  <c r="AD220" i="36"/>
  <c r="AD221" i="36"/>
  <c r="AD222" i="36"/>
  <c r="AD223" i="36"/>
  <c r="AD224" i="36"/>
  <c r="AD225" i="36"/>
  <c r="AD226" i="36"/>
  <c r="AD227" i="36"/>
  <c r="AD228" i="36"/>
  <c r="AD229" i="36"/>
  <c r="AD230" i="36"/>
  <c r="AD231" i="36"/>
  <c r="AD232" i="36"/>
  <c r="AD233" i="36"/>
  <c r="AD234" i="36"/>
  <c r="AD235" i="36"/>
  <c r="AD236" i="36"/>
  <c r="AD237" i="36"/>
  <c r="AD238" i="36"/>
  <c r="AD239" i="36"/>
  <c r="AD240" i="36"/>
  <c r="AD241" i="36"/>
  <c r="AD242" i="36"/>
  <c r="AD243" i="36"/>
  <c r="AD244" i="36"/>
  <c r="AD245" i="36"/>
  <c r="AD246" i="36"/>
  <c r="AD247" i="36"/>
  <c r="AD248" i="36"/>
  <c r="AD249" i="36"/>
  <c r="AD250" i="36"/>
  <c r="AD251" i="36"/>
  <c r="AD252" i="36"/>
  <c r="AD253" i="36"/>
  <c r="AD254" i="36"/>
  <c r="AD255" i="36"/>
  <c r="AD256" i="36"/>
  <c r="AD257" i="36"/>
  <c r="AD258" i="36"/>
  <c r="AD259" i="36"/>
  <c r="AD260" i="36"/>
  <c r="AD261" i="36"/>
  <c r="AD262" i="36"/>
  <c r="AD263" i="36"/>
  <c r="AD264" i="36"/>
  <c r="AD265" i="36"/>
  <c r="AD266" i="36"/>
  <c r="AD267" i="36"/>
  <c r="AD268" i="36"/>
  <c r="AD269" i="36"/>
  <c r="AD270" i="36"/>
  <c r="AD271" i="36"/>
  <c r="AD272" i="36"/>
  <c r="AD273" i="36"/>
  <c r="AD274" i="36"/>
  <c r="AD275" i="36"/>
  <c r="AD276" i="36"/>
  <c r="AD277" i="36"/>
  <c r="AD278" i="36"/>
  <c r="AD279" i="36"/>
  <c r="AD280" i="36"/>
  <c r="AD281" i="36"/>
  <c r="AD282" i="36"/>
  <c r="AD283" i="36"/>
  <c r="AD284" i="36"/>
  <c r="AD285" i="36"/>
  <c r="AD286" i="36"/>
  <c r="AD287" i="36"/>
  <c r="AD288" i="36"/>
  <c r="AD289" i="36"/>
  <c r="AD290" i="36"/>
  <c r="AD291" i="36"/>
  <c r="AD292" i="36"/>
  <c r="AD293" i="36"/>
  <c r="AD294" i="36"/>
  <c r="AD295" i="36"/>
  <c r="AD296" i="36"/>
  <c r="AD297" i="36"/>
  <c r="AD298" i="36"/>
  <c r="AD299" i="36"/>
  <c r="AD300" i="36"/>
  <c r="AD301" i="36"/>
  <c r="AD302" i="36"/>
  <c r="AD303" i="36"/>
  <c r="AD304" i="36"/>
  <c r="AD305" i="36"/>
  <c r="AD306" i="36"/>
  <c r="AD307" i="36"/>
  <c r="AD308" i="36"/>
  <c r="AD309" i="36"/>
  <c r="AD310" i="36"/>
  <c r="AD311" i="36"/>
  <c r="AD312" i="36"/>
  <c r="AD313" i="36"/>
  <c r="AD314" i="36"/>
  <c r="AD315" i="36"/>
  <c r="AD316" i="36"/>
  <c r="AD317" i="36"/>
  <c r="AD318" i="36"/>
  <c r="AD319" i="36"/>
  <c r="AD320" i="36"/>
  <c r="AD321" i="36"/>
  <c r="AD322" i="36"/>
  <c r="AD323" i="36"/>
  <c r="AD324" i="36"/>
  <c r="AD325" i="36"/>
  <c r="AD326" i="36"/>
  <c r="AD327" i="36"/>
  <c r="AD328" i="36"/>
  <c r="AD329" i="36"/>
  <c r="AD330" i="36"/>
  <c r="AD331" i="36"/>
  <c r="AD332" i="36"/>
  <c r="AD333" i="36"/>
  <c r="AD334" i="36"/>
  <c r="AD335" i="36"/>
  <c r="AD336" i="36"/>
  <c r="AD337" i="36"/>
  <c r="AD338" i="36"/>
  <c r="AD339" i="36"/>
  <c r="AD340" i="36"/>
  <c r="AD341" i="36"/>
  <c r="AD342" i="36"/>
  <c r="AD343" i="36"/>
  <c r="AD344" i="36"/>
  <c r="AD345" i="36"/>
  <c r="AD346" i="36"/>
  <c r="AD347" i="36"/>
  <c r="AD348" i="36"/>
  <c r="AD349" i="36"/>
  <c r="AD350" i="36"/>
  <c r="AD351" i="36"/>
  <c r="AD352" i="36"/>
  <c r="AD353" i="36"/>
  <c r="AD354" i="36"/>
  <c r="AD355" i="36"/>
  <c r="AD356" i="36"/>
  <c r="AD357" i="36"/>
  <c r="AD358" i="36"/>
  <c r="AD359" i="36"/>
  <c r="AD360" i="36"/>
  <c r="AD361" i="36"/>
  <c r="AD362" i="36"/>
  <c r="AD363" i="36"/>
  <c r="AD364" i="36"/>
  <c r="AD365" i="36"/>
  <c r="AD366" i="36"/>
  <c r="AD367" i="36"/>
  <c r="AD368" i="36"/>
  <c r="AD369" i="36"/>
  <c r="AD370" i="36"/>
  <c r="AD371" i="36"/>
  <c r="AD372" i="36"/>
  <c r="AD373" i="36"/>
  <c r="AD374" i="36"/>
  <c r="AD375" i="36"/>
  <c r="AD376" i="36"/>
  <c r="AD377" i="36"/>
  <c r="AD378" i="36"/>
  <c r="AD379" i="36"/>
  <c r="AD380" i="36"/>
  <c r="AD381" i="36"/>
  <c r="AD382" i="36"/>
  <c r="AD383" i="36"/>
  <c r="AD384" i="36"/>
  <c r="AD385" i="36"/>
  <c r="AD386" i="36"/>
  <c r="AD387" i="36"/>
  <c r="AD388" i="36"/>
  <c r="AD389" i="36"/>
  <c r="AD390" i="36"/>
  <c r="AD391" i="36"/>
  <c r="AD392" i="36"/>
  <c r="AD393" i="36"/>
  <c r="AD394" i="36"/>
  <c r="AD395" i="36"/>
  <c r="AD396" i="36"/>
  <c r="AD397" i="36"/>
  <c r="AD398" i="36"/>
  <c r="AD399" i="36"/>
  <c r="AD400" i="36"/>
  <c r="AD401" i="36"/>
  <c r="AD402" i="36"/>
  <c r="AD403" i="36"/>
  <c r="AD404" i="36"/>
  <c r="AD405" i="36"/>
  <c r="AD406" i="36"/>
  <c r="AD407" i="36"/>
  <c r="AD408" i="36"/>
  <c r="AD409" i="36"/>
  <c r="AD410" i="36"/>
  <c r="AD411" i="36"/>
  <c r="AD412" i="36"/>
  <c r="AD413" i="36"/>
  <c r="AD414" i="36"/>
  <c r="AD415" i="36"/>
  <c r="AD416" i="36"/>
  <c r="AD417" i="36"/>
  <c r="AD418" i="36"/>
  <c r="AD419" i="36"/>
  <c r="AD420" i="36"/>
  <c r="AD421" i="36"/>
  <c r="AD422" i="36"/>
  <c r="AD423" i="36"/>
  <c r="AD424" i="36"/>
  <c r="AD425" i="36"/>
  <c r="AD426" i="36"/>
  <c r="AD427" i="36"/>
  <c r="AD428" i="36"/>
  <c r="AD429" i="36"/>
  <c r="AD430" i="36"/>
  <c r="AD431" i="36"/>
  <c r="AD432" i="36"/>
  <c r="AD433" i="36"/>
  <c r="AD434" i="36"/>
  <c r="AD435" i="36"/>
  <c r="AD436" i="36"/>
  <c r="AD437" i="36"/>
  <c r="AD438" i="36"/>
  <c r="AD439" i="36"/>
  <c r="AD440" i="36"/>
  <c r="AD441" i="36"/>
  <c r="AD442" i="36"/>
  <c r="AD443" i="36"/>
  <c r="AD444" i="36"/>
  <c r="AD445" i="36"/>
  <c r="AD446" i="36"/>
  <c r="AD447" i="36"/>
  <c r="AD448" i="36"/>
  <c r="AD449" i="36"/>
  <c r="AD450" i="36"/>
  <c r="AD451" i="36"/>
  <c r="AD452" i="36"/>
  <c r="AD453" i="36"/>
  <c r="AD454" i="36"/>
  <c r="AD455" i="36"/>
  <c r="AD456" i="36"/>
  <c r="AD457" i="36"/>
  <c r="AD458" i="36"/>
  <c r="AD459" i="36"/>
  <c r="AD460" i="36"/>
  <c r="AD461" i="36"/>
  <c r="AD462" i="36"/>
  <c r="AD463" i="36"/>
  <c r="AD464" i="36"/>
  <c r="AD465" i="36"/>
  <c r="AD466" i="36"/>
  <c r="AD467" i="36"/>
  <c r="AD468" i="36"/>
  <c r="AD469" i="36"/>
  <c r="AD470" i="36"/>
  <c r="AD471" i="36"/>
  <c r="AD472" i="36"/>
  <c r="AD473" i="36"/>
  <c r="AD474" i="36"/>
  <c r="AD475" i="36"/>
  <c r="AD476" i="36"/>
  <c r="AD477" i="36"/>
  <c r="AD478" i="36"/>
  <c r="AD479" i="36"/>
  <c r="AD480" i="36"/>
  <c r="AD481" i="36"/>
  <c r="AD482" i="36"/>
  <c r="AD483" i="36"/>
  <c r="AD484" i="36"/>
  <c r="AD485" i="36"/>
  <c r="AD486" i="36"/>
  <c r="AD487" i="36"/>
  <c r="AD488" i="36"/>
  <c r="AD489" i="36"/>
  <c r="AD490" i="36"/>
  <c r="AD491" i="36"/>
  <c r="AD492" i="36"/>
  <c r="AD493" i="36"/>
  <c r="AD494" i="36"/>
  <c r="AD495" i="36"/>
  <c r="AD496" i="36"/>
  <c r="AD497" i="36"/>
  <c r="AD498" i="36"/>
  <c r="AD499" i="36"/>
  <c r="AD500" i="36"/>
  <c r="AD501" i="36"/>
  <c r="AD502" i="36"/>
  <c r="AD503" i="36"/>
  <c r="AD504" i="36"/>
  <c r="AD505" i="36"/>
  <c r="AD6" i="36"/>
  <c r="B6" i="47" l="1"/>
  <c r="E128" i="46" l="1"/>
  <c r="D79" i="46" a="1"/>
  <c r="D79" i="46" s="1"/>
  <c r="AK2" i="50" s="1"/>
  <c r="E20" i="47" l="1"/>
  <c r="D20" i="47"/>
  <c r="B20" i="47"/>
  <c r="E16" i="47"/>
  <c r="D16" i="47"/>
  <c r="C21" i="47"/>
  <c r="B21" i="47"/>
  <c r="C19" i="47"/>
  <c r="B19" i="47"/>
  <c r="C20" i="47"/>
  <c r="E45" i="47" l="1"/>
  <c r="D45" i="47"/>
  <c r="C31" i="47"/>
  <c r="B31" i="47"/>
  <c r="C30" i="47"/>
  <c r="B30" i="47"/>
  <c r="C29" i="47"/>
  <c r="B29" i="47"/>
  <c r="E47" i="47"/>
  <c r="D47" i="47"/>
  <c r="E46" i="47"/>
  <c r="D46" i="47"/>
  <c r="C46" i="47"/>
  <c r="B46" i="47"/>
  <c r="E44" i="47"/>
  <c r="D44" i="47"/>
  <c r="C44" i="47"/>
  <c r="B44" i="47"/>
  <c r="E43" i="47"/>
  <c r="D43" i="47"/>
  <c r="C43" i="47"/>
  <c r="B43" i="47"/>
  <c r="E42" i="47"/>
  <c r="D42" i="47"/>
  <c r="C42" i="47"/>
  <c r="B42" i="47"/>
  <c r="E41" i="47"/>
  <c r="D41" i="47"/>
  <c r="C41" i="47"/>
  <c r="B41" i="47"/>
  <c r="E40" i="47"/>
  <c r="D40" i="47"/>
  <c r="C40" i="47"/>
  <c r="B40" i="47"/>
  <c r="E39" i="47"/>
  <c r="D39" i="47"/>
  <c r="C39" i="47"/>
  <c r="B39" i="47"/>
  <c r="E38" i="47"/>
  <c r="D38" i="47"/>
  <c r="C38" i="47"/>
  <c r="E37" i="47"/>
  <c r="D37" i="47"/>
  <c r="C37" i="47"/>
  <c r="B37" i="47"/>
  <c r="E36" i="47"/>
  <c r="D36" i="47"/>
  <c r="C36" i="47"/>
  <c r="B36" i="47"/>
  <c r="E131" i="46"/>
  <c r="D131" i="46"/>
  <c r="BJ2" i="50" s="1"/>
  <c r="E130" i="46"/>
  <c r="D130" i="46"/>
  <c r="BI2" i="50" s="1"/>
  <c r="E129" i="46"/>
  <c r="D129" i="46"/>
  <c r="BH2" i="50" s="1"/>
  <c r="D128" i="46"/>
  <c r="BG2" i="50" s="1"/>
  <c r="E127" i="46"/>
  <c r="D127" i="46"/>
  <c r="BF2" i="50" s="1"/>
  <c r="E126" i="46"/>
  <c r="D126" i="46"/>
  <c r="BE2" i="50" s="1"/>
  <c r="E125" i="46"/>
  <c r="D125" i="46"/>
  <c r="BD2" i="50" s="1"/>
  <c r="D78" i="46" a="1"/>
  <c r="D78" i="46" s="1"/>
  <c r="AJ2" i="50" s="1"/>
  <c r="D77" i="46"/>
  <c r="AI2" i="50" s="1"/>
  <c r="D76" i="46"/>
  <c r="AH2" i="50" s="1"/>
  <c r="D75" i="46" a="1"/>
  <c r="D75" i="46" s="1"/>
  <c r="AG2" i="50" s="1"/>
  <c r="D74" i="46" a="1"/>
  <c r="D74" i="46" s="1"/>
  <c r="AF2" i="50" s="1"/>
  <c r="B48" i="47" l="1"/>
  <c r="C48" i="47"/>
  <c r="D48" i="47"/>
  <c r="E48" i="47"/>
  <c r="B52" i="47"/>
  <c r="C52" i="47"/>
  <c r="B7" i="47"/>
  <c r="B5" i="47"/>
  <c r="D116" i="46"/>
  <c r="AZ2" i="50" s="1"/>
  <c r="D115" i="46"/>
  <c r="D117" i="46"/>
  <c r="BA2" i="50" s="1"/>
  <c r="D118" i="46"/>
  <c r="BB2" i="50" s="1"/>
  <c r="D119" i="46" l="1"/>
  <c r="AY2" i="50"/>
  <c r="C1" i="36"/>
  <c r="D157" i="46" l="1"/>
  <c r="D155" i="46"/>
  <c r="BC2" i="50"/>
  <c r="D132" i="46"/>
  <c r="BK2" i="50" s="1"/>
  <c r="E132" i="46"/>
  <c r="D24" i="46" l="1"/>
  <c r="K2" i="50" s="1"/>
  <c r="B11" i="47" l="1"/>
  <c r="D153" i="46"/>
  <c r="BQ2" i="50" s="1"/>
  <c r="BR2" i="50"/>
  <c r="BS2" i="5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<sst xmlns="http://schemas.openxmlformats.org/spreadsheetml/2006/main" count="1325" uniqueCount="422">
  <si>
    <t>SERVICE LINE AND CONNECTOR INVENTORY REPORT</t>
  </si>
  <si>
    <t>LEAD AND COPPER RULE IMPROVEMENTS (LCRI)</t>
  </si>
  <si>
    <r>
      <t xml:space="preserve">Note: Required fields are marked with an asterisk </t>
    </r>
    <r>
      <rPr>
        <b/>
        <i/>
        <sz val="12"/>
        <color rgb="FFFF0000"/>
        <rFont val="Calibri"/>
        <family val="2"/>
        <scheme val="minor"/>
      </rPr>
      <t>*</t>
    </r>
    <r>
      <rPr>
        <i/>
        <sz val="12"/>
        <color theme="8" tint="-0.499984740745262"/>
        <rFont val="Calibri"/>
        <family val="2"/>
        <scheme val="minor"/>
      </rPr>
      <t xml:space="preserve"> and a thick, red border. Fillable fields are highlighted in blue. Auto-populated fields are highlighted in light gray and cannot be edited directly. Please submit completed inventories to </t>
    </r>
    <r>
      <rPr>
        <sz val="12"/>
        <color theme="8" tint="-0.499984740745262"/>
        <rFont val="Calibri"/>
        <family val="2"/>
        <scheme val="minor"/>
      </rPr>
      <t>DDW-LCR@waterboards.ca.gov</t>
    </r>
    <r>
      <rPr>
        <i/>
        <sz val="12"/>
        <color theme="8" tint="-0.499984740745262"/>
        <rFont val="Calibri"/>
        <family val="2"/>
        <scheme val="minor"/>
      </rPr>
      <t xml:space="preserve"> for review.</t>
    </r>
  </si>
  <si>
    <r>
      <rPr>
        <b/>
        <sz val="12"/>
        <color rgb="FF000000"/>
        <rFont val="Arial"/>
        <family val="2"/>
      </rPr>
      <t>1. Submission Type</t>
    </r>
    <r>
      <rPr>
        <b/>
        <sz val="12"/>
        <color rgb="FFFF0000"/>
        <rFont val="Arial"/>
        <family val="2"/>
      </rPr>
      <t>*</t>
    </r>
  </si>
  <si>
    <t>Select</t>
  </si>
  <si>
    <r>
      <rPr>
        <b/>
        <sz val="12"/>
        <color rgb="FF000000"/>
        <rFont val="Arial"/>
        <family val="2"/>
      </rPr>
      <t>2. Reporting Period</t>
    </r>
    <r>
      <rPr>
        <b/>
        <sz val="12"/>
        <color rgb="FFFF0000"/>
        <rFont val="Arial"/>
        <family val="2"/>
      </rPr>
      <t>*</t>
    </r>
  </si>
  <si>
    <t>WATER SYSTEM INFORMATION</t>
  </si>
  <si>
    <r>
      <rPr>
        <b/>
        <sz val="12"/>
        <color rgb="FF000000"/>
        <rFont val="Arial"/>
        <family val="2"/>
      </rPr>
      <t>3. Water System Number (PWSID)</t>
    </r>
    <r>
      <rPr>
        <b/>
        <sz val="12"/>
        <color rgb="FFFF0000"/>
        <rFont val="Arial"/>
        <family val="2"/>
      </rPr>
      <t>*</t>
    </r>
  </si>
  <si>
    <t>CA0000000</t>
  </si>
  <si>
    <t>4. Water System Name</t>
  </si>
  <si>
    <t>5. Water System Mailing Address</t>
  </si>
  <si>
    <t>Address</t>
  </si>
  <si>
    <t>City, State Zip Code</t>
  </si>
  <si>
    <t>6. Water System Type</t>
  </si>
  <si>
    <t>7. Population Served (number of people)</t>
  </si>
  <si>
    <r>
      <rPr>
        <b/>
        <sz val="12"/>
        <color rgb="FF000000"/>
        <rFont val="Arial"/>
        <family val="2"/>
      </rPr>
      <t>8. Number of Service Connections</t>
    </r>
    <r>
      <rPr>
        <b/>
        <sz val="12"/>
        <color rgb="FFFF0000"/>
        <rFont val="Arial"/>
        <family val="2"/>
      </rPr>
      <t>*</t>
    </r>
  </si>
  <si>
    <t>9. Number of Service Lines in Detailed Inventory</t>
  </si>
  <si>
    <r>
      <rPr>
        <b/>
        <sz val="12"/>
        <color rgb="FF000000"/>
        <rFont val="Arial"/>
        <family val="2"/>
      </rPr>
      <t>a. Service Line Ownership Type</t>
    </r>
    <r>
      <rPr>
        <b/>
        <sz val="12"/>
        <color rgb="FFFF0000"/>
        <rFont val="Arial"/>
        <family val="2"/>
      </rPr>
      <t>*</t>
    </r>
  </si>
  <si>
    <t>b. Other Service Line Information</t>
  </si>
  <si>
    <t>e.g., explain service line ownership or any discrepancy between the number of service lines and service connections</t>
  </si>
  <si>
    <r>
      <rPr>
        <b/>
        <sz val="12"/>
        <color rgb="FF000000"/>
        <rFont val="Arial"/>
        <family val="2"/>
      </rPr>
      <t>10. System Administrative Contact</t>
    </r>
    <r>
      <rPr>
        <b/>
        <sz val="12"/>
        <color rgb="FFFF0000"/>
        <rFont val="Arial"/>
        <family val="2"/>
      </rPr>
      <t>*</t>
    </r>
  </si>
  <si>
    <r>
      <rPr>
        <sz val="12"/>
        <color rgb="FF3A3838"/>
        <rFont val="Arial"/>
        <family val="2"/>
      </rPr>
      <t>Full Name</t>
    </r>
    <r>
      <rPr>
        <b/>
        <sz val="12"/>
        <color rgb="FFFF0000"/>
        <rFont val="Arial"/>
        <family val="2"/>
      </rPr>
      <t>*</t>
    </r>
  </si>
  <si>
    <t>Title / Affiliation</t>
  </si>
  <si>
    <r>
      <rPr>
        <sz val="12"/>
        <color rgb="FF3A3838"/>
        <rFont val="Arial"/>
        <family val="2"/>
      </rPr>
      <t>Phone</t>
    </r>
    <r>
      <rPr>
        <b/>
        <sz val="12"/>
        <color rgb="FFFF0000"/>
        <rFont val="Arial"/>
        <family val="2"/>
      </rPr>
      <t>*</t>
    </r>
  </si>
  <si>
    <r>
      <t>Email</t>
    </r>
    <r>
      <rPr>
        <sz val="12"/>
        <color rgb="FFFF0000"/>
        <rFont val="Arial"/>
        <family val="2"/>
      </rPr>
      <t>*</t>
    </r>
  </si>
  <si>
    <t>11. Inventory Preparer (if different from above)</t>
  </si>
  <si>
    <t>Full Name</t>
  </si>
  <si>
    <t>Phone</t>
  </si>
  <si>
    <t>Email</t>
  </si>
  <si>
    <t>INVENTORY METHODOLOGY</t>
  </si>
  <si>
    <r>
      <rPr>
        <b/>
        <sz val="12"/>
        <color rgb="FF000000"/>
        <rFont val="Arial"/>
        <family val="2"/>
      </rPr>
      <t>12. Describe Historical Records Reviewed</t>
    </r>
    <r>
      <rPr>
        <b/>
        <sz val="12"/>
        <color rgb="FFFF0000"/>
        <rFont val="Arial"/>
        <family val="2"/>
      </rPr>
      <t>*</t>
    </r>
    <r>
      <rPr>
        <b/>
        <sz val="12"/>
        <color rgb="FF000000"/>
        <rFont val="Arial"/>
        <family val="2"/>
      </rPr>
      <t xml:space="preserve"> (enter "NA" if not available)</t>
    </r>
  </si>
  <si>
    <t>Note: Water systems are required to review all historical records that may indicate service line or connector materials or other information.</t>
  </si>
  <si>
    <r>
      <t>a. Construction Records and Plumbing Codes</t>
    </r>
    <r>
      <rPr>
        <b/>
        <sz val="12"/>
        <color rgb="FFFF0000"/>
        <rFont val="Arial"/>
        <family val="2"/>
      </rPr>
      <t>*</t>
    </r>
  </si>
  <si>
    <t>e.g., local ordinance adopting an international plumbing code, permits for replacing service lines, etc.</t>
  </si>
  <si>
    <r>
      <t>b. Water System Records</t>
    </r>
    <r>
      <rPr>
        <b/>
        <sz val="12"/>
        <color rgb="FFFF0000"/>
        <rFont val="Arial"/>
        <family val="2"/>
      </rPr>
      <t>*</t>
    </r>
  </si>
  <si>
    <t>e.g., capital improvement plans, standard operating procedures, engineering standards, etc.</t>
  </si>
  <si>
    <r>
      <t>c. Distribution System Records</t>
    </r>
    <r>
      <rPr>
        <b/>
        <sz val="12"/>
        <color rgb="FFFF0000"/>
        <rFont val="Arial"/>
        <family val="2"/>
      </rPr>
      <t>*</t>
    </r>
  </si>
  <si>
    <t>e.g., distribution system maps, tap cards, line repair or replacements, inspections, meter installations, etc.</t>
  </si>
  <si>
    <t>d. Other Records</t>
  </si>
  <si>
    <t>e.g., county assessor, geographic timeline maps, etc.</t>
  </si>
  <si>
    <t>13. Data Collection During Normal Operation Activities</t>
  </si>
  <si>
    <t>Note: Water systems are required to identify and update the materials and addresses of service lines and connectors as they are encountered in the course of normal operations. Indicate the normal operation activities during which service line and connector information is collected.</t>
  </si>
  <si>
    <t>Water Meter Reading</t>
  </si>
  <si>
    <t>Water Meter Repair or Replacement</t>
  </si>
  <si>
    <t>Water Main Repair or Replacement</t>
  </si>
  <si>
    <t>Service Line Repair or Replacement</t>
  </si>
  <si>
    <t>Backflow Prevention Device Inspection</t>
  </si>
  <si>
    <t>Other (describe)</t>
  </si>
  <si>
    <t>14. Service Line and Connector Investigation Methods Used</t>
  </si>
  <si>
    <t>Note: Information in the light gray fields will auto-populate based on the Detailed Inventory worksheet.</t>
  </si>
  <si>
    <t>Records</t>
  </si>
  <si>
    <t>Field Inspection</t>
  </si>
  <si>
    <t>Pipe Dating</t>
  </si>
  <si>
    <t>Pipe Diameter</t>
  </si>
  <si>
    <t>Statistical Analysis or Predictive Models</t>
  </si>
  <si>
    <t>Recent Replacement or Removal</t>
  </si>
  <si>
    <t>Interviews (water system staff, operators)</t>
  </si>
  <si>
    <t>Other or Emerging Methods (describe)</t>
  </si>
  <si>
    <t>PUBLIC ACCESSIBILITY DOCUMENTATION</t>
  </si>
  <si>
    <t>Note: Information from this worksheet AND the Detailed Inventory worksheet must be publicly accessible. Water systems serving over 50,000 people must provide the inventory online. Only water systems with ALL non-lead service lines AND connectors may make a written non-lead statement publicly accessible in place of the inventory.</t>
  </si>
  <si>
    <r>
      <rPr>
        <b/>
        <sz val="12"/>
        <color rgb="FF000000"/>
        <rFont val="Arial"/>
        <family val="2"/>
      </rPr>
      <t>15. How is the system making the inventory publicly accessible?</t>
    </r>
    <r>
      <rPr>
        <b/>
        <sz val="12"/>
        <color rgb="FFFF0000"/>
        <rFont val="Arial"/>
        <family val="2"/>
      </rPr>
      <t>*</t>
    </r>
  </si>
  <si>
    <t>Note: Various forms of the inventory can be provided to the public to meet the accessibility requirement. Indicate the method(s) used to make the inventory publicly accessible.</t>
  </si>
  <si>
    <t>Online interactive service line map</t>
  </si>
  <si>
    <t>Online static service line map</t>
  </si>
  <si>
    <t>Online spreadsheet/tabular data</t>
  </si>
  <si>
    <t>Printed service line map</t>
  </si>
  <si>
    <t>Printed spreadsheet/tabular data</t>
  </si>
  <si>
    <t>Printed information in utility mailings or newsletter</t>
  </si>
  <si>
    <t>Printed information in water system office</t>
  </si>
  <si>
    <t>Inventory provided upon request</t>
  </si>
  <si>
    <t>Written Non-lead Statement</t>
  </si>
  <si>
    <t>e.g., other formats used, other locations where inventory information is made available, link to webpage if posted online, etc.</t>
  </si>
  <si>
    <t>OTHER INVENTORY INFORMATION</t>
  </si>
  <si>
    <t>16. Provide any additional information about the inventory.</t>
  </si>
  <si>
    <t>DETAILED INVENTORY SUMMARY</t>
  </si>
  <si>
    <t>Note: Information in the light gray fields of this section will auto-populate based on the Detailed Inventory worksheet.</t>
  </si>
  <si>
    <t>17. Materials Reported for Service Lines</t>
  </si>
  <si>
    <t>Note: Systems must count each entire service line once with a single material categorization. Where service line ownership is shared between the system and customer or split between an upstream and a downstream portion, the entire line is categorized based on the material of each portion.</t>
  </si>
  <si>
    <t>a. Summary of Entire Service Lines</t>
  </si>
  <si>
    <t>Material Classification</t>
  </si>
  <si>
    <t>Number of Entire Service Lines</t>
  </si>
  <si>
    <t>Lead</t>
  </si>
  <si>
    <t>Galvanized Requiring Replacement</t>
  </si>
  <si>
    <t>Lead Status Unknown</t>
  </si>
  <si>
    <t>Non-Lead</t>
  </si>
  <si>
    <t>Total Entire Service Lines Reported</t>
  </si>
  <si>
    <t>b. Summary by Service Line Portion / Ownership</t>
  </si>
  <si>
    <t>Upstream /</t>
  </si>
  <si>
    <t>Downstream /</t>
  </si>
  <si>
    <t>System-Owned</t>
  </si>
  <si>
    <t>Customer-Owned</t>
  </si>
  <si>
    <t>Galvanized</t>
  </si>
  <si>
    <t>Non-Lead - Copper</t>
  </si>
  <si>
    <t>Non-Lead - Plastic</t>
  </si>
  <si>
    <t>Non-Lead - Other</t>
  </si>
  <si>
    <t>Unknown</t>
  </si>
  <si>
    <t>Total</t>
  </si>
  <si>
    <t>18. Materials Reported for Connectors</t>
  </si>
  <si>
    <t>Note: The Detailed Inventory worksheet allows two connector entries to be reported per service line, so the total number of connectors reported should equal twice the total number of entire service lines reported. Please consult with the DDW Lead and Copper Unit if there is a service line in the distribution system that has more than two connectors present.</t>
  </si>
  <si>
    <t>Number of Connectors</t>
  </si>
  <si>
    <t>No Connector Present</t>
  </si>
  <si>
    <t>INVENTORY CERTIFICATION FOR FINAL SUBMISSION</t>
  </si>
  <si>
    <t>Note: Information in the light gray fields of this section will auto-populate based on this worksheet and the Detailed Inventory worksheet.</t>
  </si>
  <si>
    <t>19. Minimum Submission Completeness Check</t>
  </si>
  <si>
    <t>Note: The Division of Drinking Water may request revisions or additional information after conducting a full review of the inventory submission for quality and completeness.</t>
  </si>
  <si>
    <t>a. All required fields answered in this sheet</t>
  </si>
  <si>
    <t>b. All service lines accounted for</t>
  </si>
  <si>
    <t>c. All material classifications valid</t>
  </si>
  <si>
    <t>d. All addresses/other locational IDs entered</t>
  </si>
  <si>
    <r>
      <t>20. Inventory Maintenance and Follow Up Actions</t>
    </r>
    <r>
      <rPr>
        <b/>
        <sz val="12"/>
        <color rgb="FFFF0000"/>
        <rFont val="Arial"/>
        <family val="2"/>
      </rPr>
      <t>*</t>
    </r>
  </si>
  <si>
    <t>The water system is required to take the following actions after completion of the inventory:</t>
  </si>
  <si>
    <r>
      <rPr>
        <b/>
        <sz val="12"/>
        <color theme="1"/>
        <rFont val="Arial"/>
        <family val="2"/>
      </rPr>
      <t>a.</t>
    </r>
    <r>
      <rPr>
        <sz val="12"/>
        <color theme="1"/>
        <rFont val="Arial"/>
        <family val="2"/>
      </rPr>
      <t xml:space="preserve"> Make the inventory publicly accessible and provide it to the public upon request.</t>
    </r>
  </si>
  <si>
    <r>
      <rPr>
        <b/>
        <sz val="12"/>
        <color theme="1"/>
        <rFont val="Arial"/>
        <family val="2"/>
      </rPr>
      <t>b.</t>
    </r>
    <r>
      <rPr>
        <sz val="12"/>
        <color theme="1"/>
        <rFont val="Arial"/>
        <family val="2"/>
      </rPr>
      <t xml:space="preserve"> Collect and update service line and connector information during normal operations.</t>
    </r>
  </si>
  <si>
    <r>
      <rPr>
        <b/>
        <sz val="12"/>
        <color theme="1"/>
        <rFont val="Arial"/>
        <family val="2"/>
      </rPr>
      <t>c.</t>
    </r>
    <r>
      <rPr>
        <sz val="12"/>
        <color theme="1"/>
        <rFont val="Arial"/>
        <family val="2"/>
      </rPr>
      <t xml:space="preserve"> Send notification of known or potential lead service line to customers and all persons served at the service connection with a Lead, Galvanized Requiring Replacement, or Lead Status Unknown service line within 30 days.</t>
    </r>
  </si>
  <si>
    <r>
      <rPr>
        <b/>
        <sz val="12"/>
        <color theme="1"/>
        <rFont val="Arial"/>
        <family val="2"/>
      </rPr>
      <t>d.</t>
    </r>
    <r>
      <rPr>
        <sz val="12"/>
        <color theme="1"/>
        <rFont val="Arial"/>
        <family val="2"/>
      </rPr>
      <t xml:space="preserve"> Replace any lead connector encountered during planned or unplanned infrastructure work.</t>
    </r>
  </si>
  <si>
    <r>
      <rPr>
        <b/>
        <sz val="12"/>
        <color theme="1"/>
        <rFont val="Arial"/>
        <family val="2"/>
      </rPr>
      <t>e.</t>
    </r>
    <r>
      <rPr>
        <sz val="12"/>
        <color theme="1"/>
        <rFont val="Arial"/>
        <family val="2"/>
      </rPr>
      <t xml:space="preserve"> For all non-lead systems, if a Lead or Galvanized Requiring Replacement service line or lead connector is discovered, notify the Division of Drinking Water (DDW) within 60 days and update the inventory.</t>
    </r>
  </si>
  <si>
    <r>
      <rPr>
        <b/>
        <sz val="12"/>
        <color theme="1"/>
        <rFont val="Arial"/>
        <family val="2"/>
      </rPr>
      <t>f.</t>
    </r>
    <r>
      <rPr>
        <sz val="12"/>
        <color theme="1"/>
        <rFont val="Arial"/>
        <family val="2"/>
      </rPr>
      <t xml:space="preserve"> If a consumer or customer notifies the system of a suspected incorrect categorization of their service line material, respond within 30 days to make an offer to inspect the service line.</t>
    </r>
  </si>
  <si>
    <r>
      <t>I acknowledge the above requirements.</t>
    </r>
    <r>
      <rPr>
        <sz val="12"/>
        <color rgb="FFFF0000"/>
        <rFont val="Arial"/>
        <family val="2"/>
      </rPr>
      <t>*</t>
    </r>
  </si>
  <si>
    <r>
      <rPr>
        <b/>
        <sz val="12"/>
        <color rgb="FF000000"/>
        <rFont val="Arial"/>
        <family val="2"/>
      </rPr>
      <t>21. Inventory Submission Certification</t>
    </r>
    <r>
      <rPr>
        <b/>
        <sz val="12"/>
        <color rgb="FFFF0000"/>
        <rFont val="Arial"/>
        <family val="2"/>
      </rPr>
      <t>*</t>
    </r>
  </si>
  <si>
    <r>
      <t xml:space="preserve">Note: Please submit completed inventories to </t>
    </r>
    <r>
      <rPr>
        <sz val="12"/>
        <color theme="8" tint="-0.499984740745262"/>
        <rFont val="Calibri"/>
        <family val="2"/>
        <scheme val="minor"/>
      </rPr>
      <t>DDW-LCR@waterboards.ca.gov</t>
    </r>
    <r>
      <rPr>
        <i/>
        <sz val="12"/>
        <color theme="8" tint="-0.499984740745262"/>
        <rFont val="Calibri"/>
        <family val="2"/>
        <scheme val="minor"/>
      </rPr>
      <t xml:space="preserve"> for review.</t>
    </r>
  </si>
  <si>
    <t xml:space="preserve">I, </t>
  </si>
  <si>
    <t>Enter Certifier Full Name</t>
  </si>
  <si>
    <t xml:space="preserve">, reviewed the information in this </t>
  </si>
  <si>
    <r>
      <t>submission and hereby certify that, to the best of my knowledge, the provided information is true and accurate.</t>
    </r>
    <r>
      <rPr>
        <sz val="12"/>
        <color rgb="FFFF0000"/>
        <rFont val="Arial"/>
        <family val="2"/>
      </rPr>
      <t>*</t>
    </r>
    <r>
      <rPr>
        <sz val="12"/>
        <color theme="1"/>
        <rFont val="Arial"/>
        <family val="2"/>
      </rPr>
      <t xml:space="preserve"> </t>
    </r>
  </si>
  <si>
    <t>Enter Date</t>
  </si>
  <si>
    <t xml:space="preserve">Disclosure: Be advised that the California Health and Safety Code sections 116725 and 116730 state that any person who knowingly makes any false statement on any report or document submitted for the purpose of compliance with the Safe Drinking Water Act may be liable for, respectively, a civil penalty not to exceed five thousand dollars ($5,000) for each separate violation or, for continuing violations, for each day that violation continues, or be punished by a fine of not more than $25,000 for each day of violation, or by imprisonment in the county jail not to exceed one year, or by both the fine and imprisonment. </t>
  </si>
  <si>
    <t>DETAILED INVENTORY</t>
  </si>
  <si>
    <t>Unique Location Identifier</t>
  </si>
  <si>
    <t>System ID</t>
  </si>
  <si>
    <r>
      <t xml:space="preserve">Up/Sys  -  Upstream / System-Owned Portion </t>
    </r>
    <r>
      <rPr>
        <sz val="16"/>
        <color theme="0"/>
        <rFont val="Arial"/>
        <family val="2"/>
      </rPr>
      <t>(closest to source/water main)</t>
    </r>
  </si>
  <si>
    <r>
      <t>Down/Cus  -  Downstream / Customer-Owned Portion</t>
    </r>
    <r>
      <rPr>
        <sz val="16"/>
        <color theme="0"/>
        <rFont val="Arial"/>
        <family val="2"/>
      </rPr>
      <t xml:space="preserve"> (closest to building plumbing)</t>
    </r>
  </si>
  <si>
    <t xml:space="preserve">Entire Service Line </t>
  </si>
  <si>
    <t>Required</t>
  </si>
  <si>
    <r>
      <rPr>
        <b/>
        <i/>
        <sz val="12"/>
        <rFont val="Calibri"/>
        <family val="2"/>
      </rPr>
      <t>Required</t>
    </r>
    <r>
      <rPr>
        <i/>
        <sz val="12"/>
        <rFont val="Calibri"/>
        <family val="2"/>
      </rPr>
      <t xml:space="preserve">
if street address is
</t>
    </r>
    <r>
      <rPr>
        <i/>
        <u/>
        <sz val="12"/>
        <rFont val="Calibri"/>
        <family val="2"/>
      </rPr>
      <t>not available</t>
    </r>
  </si>
  <si>
    <t>Optional</t>
  </si>
  <si>
    <r>
      <t xml:space="preserve">Required
</t>
    </r>
    <r>
      <rPr>
        <i/>
        <sz val="12"/>
        <rFont val="Calibri"/>
        <family val="2"/>
      </rPr>
      <t xml:space="preserve">unless material is
</t>
    </r>
    <r>
      <rPr>
        <i/>
        <u/>
        <sz val="12"/>
        <rFont val="Calibri"/>
        <family val="2"/>
      </rPr>
      <t>unknown</t>
    </r>
  </si>
  <si>
    <r>
      <t xml:space="preserve">Required if basis is </t>
    </r>
    <r>
      <rPr>
        <i/>
        <u/>
        <sz val="12"/>
        <rFont val="Calibri"/>
        <family val="2"/>
      </rPr>
      <t>other</t>
    </r>
  </si>
  <si>
    <r>
      <t xml:space="preserve">Required
if basis is
</t>
    </r>
    <r>
      <rPr>
        <i/>
        <u/>
        <sz val="12"/>
        <rFont val="Calibri"/>
        <family val="2"/>
      </rPr>
      <t>installation after lead ban</t>
    </r>
  </si>
  <si>
    <r>
      <t xml:space="preserve">Required
if basis is
</t>
    </r>
    <r>
      <rPr>
        <i/>
        <u/>
        <sz val="12"/>
        <rFont val="Calibri"/>
        <family val="2"/>
      </rPr>
      <t>service line diameter</t>
    </r>
  </si>
  <si>
    <r>
      <t xml:space="preserve">Required
if basis is
</t>
    </r>
    <r>
      <rPr>
        <i/>
        <u/>
        <sz val="12"/>
        <rFont val="Calibri"/>
        <family val="2"/>
      </rPr>
      <t>field inspection</t>
    </r>
  </si>
  <si>
    <r>
      <t xml:space="preserve">Required
if basis is
</t>
    </r>
    <r>
      <rPr>
        <i/>
        <u/>
        <sz val="12"/>
        <rFont val="Calibri"/>
        <family val="2"/>
      </rPr>
      <t>replaced</t>
    </r>
  </si>
  <si>
    <r>
      <rPr>
        <b/>
        <i/>
        <sz val="12"/>
        <rFont val="Calibri"/>
        <family val="2"/>
      </rPr>
      <t>Required</t>
    </r>
    <r>
      <rPr>
        <i/>
        <sz val="12"/>
        <rFont val="Calibri"/>
        <family val="2"/>
      </rPr>
      <t xml:space="preserve"> if basis is </t>
    </r>
    <r>
      <rPr>
        <i/>
        <u/>
        <sz val="12"/>
        <rFont val="Calibri"/>
        <family val="2"/>
      </rPr>
      <t>other</t>
    </r>
  </si>
  <si>
    <r>
      <t xml:space="preserve">Required
if basis is
</t>
    </r>
    <r>
      <rPr>
        <i/>
        <u/>
        <sz val="12"/>
        <color rgb="FF000000"/>
        <rFont val="Calibri"/>
        <family val="2"/>
      </rPr>
      <t>replaced</t>
    </r>
  </si>
  <si>
    <r>
      <t xml:space="preserve">Required
</t>
    </r>
    <r>
      <rPr>
        <i/>
        <sz val="12"/>
        <color rgb="FF000000"/>
        <rFont val="Calibri"/>
        <family val="2"/>
      </rPr>
      <t>(auto-calculated)</t>
    </r>
  </si>
  <si>
    <t>*These would be hidden. They may weigh down the spreadsheet, though, unless # rows in formula is reduced (e.g., only 5000 rather than 100k)</t>
  </si>
  <si>
    <t>Service Line #</t>
  </si>
  <si>
    <t>Street Address</t>
  </si>
  <si>
    <t>Other Locational Identifier</t>
  </si>
  <si>
    <t>System Service Line Identifier</t>
  </si>
  <si>
    <t>Up/Sys
Connector Material</t>
  </si>
  <si>
    <t>Up/Sys
Connector Basis of Material Classification</t>
  </si>
  <si>
    <t>Up/Sys
Connector Notes</t>
  </si>
  <si>
    <t>Up/Sys
Was Service Line Ever Previously Lead?</t>
  </si>
  <si>
    <t>Up/Sys
Service Line Material</t>
  </si>
  <si>
    <t>Up/Sys
Service Line Basis of Material Classification</t>
  </si>
  <si>
    <t>Up/Sys
Service Line Installation Year</t>
  </si>
  <si>
    <t>Up/Sys
Service Line Diameter (inches)</t>
  </si>
  <si>
    <t>Up/Sys
Service Line Field Verification Method</t>
  </si>
  <si>
    <t>Up/Sys
Service Line Field Verification Date</t>
  </si>
  <si>
    <t>Up/Sys
Service Line Replacement Date</t>
  </si>
  <si>
    <t>Up/Sys
Service Line Notes</t>
  </si>
  <si>
    <t>Down/Cus
Connector Material</t>
  </si>
  <si>
    <t>Down/Cus
Connector Basis of Material Classification</t>
  </si>
  <si>
    <t>Down/Cus
Connector Notes</t>
  </si>
  <si>
    <t>Down/Cus
Service Line Material</t>
  </si>
  <si>
    <t>Down/Cus
Service Line Basis of Material Classification</t>
  </si>
  <si>
    <t>Down/Cus
Service Line Installation Year</t>
  </si>
  <si>
    <t>Down/Cus
Service Line Diameter (inches)</t>
  </si>
  <si>
    <t>Down/Cus
Service Line Field Verification Method</t>
  </si>
  <si>
    <t>Down/Cus
Service Line Field Verification Date</t>
  </si>
  <si>
    <t>Down/Cus
Service Line Replacement Date</t>
  </si>
  <si>
    <t>Down/Cus
Service Line Notes</t>
  </si>
  <si>
    <t>Entire Service Line Material Classification</t>
  </si>
  <si>
    <t>Dup Address</t>
  </si>
  <si>
    <t>Dup Other Locational Identifier</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</si>
  <si>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</si>
  <si>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</si>
  <si>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</si>
  <si>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</si>
  <si>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</si>
  <si>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</si>
  <si>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</si>
  <si>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</si>
  <si>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</si>
  <si>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</si>
  <si>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</si>
  <si>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</si>
  <si>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</si>
  <si>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</si>
  <si>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</si>
  <si>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</si>
  <si>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</si>
  <si>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</si>
  <si>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</si>
  <si>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</si>
  <si>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</si>
  <si>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</si>
  <si>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</si>
  <si>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</si>
  <si>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</si>
  <si>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</si>
  <si>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</si>
  <si>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</si>
  <si>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Don't know</t>
  </si>
  <si>
    <t>No connector present</t>
  </si>
  <si>
    <t>No</t>
  </si>
  <si>
    <t>Installation date is after state or local lead ban</t>
  </si>
  <si>
    <t>Field inspection</t>
  </si>
  <si>
    <t>Visual inspection at meter pit</t>
  </si>
  <si>
    <t>Historical records</t>
  </si>
  <si>
    <t>Yes</t>
  </si>
  <si>
    <t>Other (Explain in Notes)</t>
  </si>
  <si>
    <t>Statistical analysis</t>
  </si>
  <si>
    <t>Interpolation</t>
  </si>
  <si>
    <t>Statistical analysis or predictive models</t>
  </si>
  <si>
    <t>Customer self-identification</t>
  </si>
  <si>
    <t>Service line diameter 4 inches or greater</t>
  </si>
  <si>
    <t>END OF POSSIBLE SERVICE LINE ENTRIES - IF MORE ENTRIES ARE REQUIRED DOWNLOAD THE LARGER TEMPLATE OR CONTACT DDW-LCR@waterboards.ca.gov</t>
  </si>
  <si>
    <t>Connector Material</t>
  </si>
  <si>
    <t>Connector Basis of Material Classification</t>
  </si>
  <si>
    <t>Upstream/System Service Line Material</t>
  </si>
  <si>
    <t>Downstream/Customer Service Line Material</t>
  </si>
  <si>
    <t>Was Upstream/System Side Service Line Ever Previously Lead?</t>
  </si>
  <si>
    <t>Upstream/System Service Line Basis of Material Classification</t>
  </si>
  <si>
    <t>Downstream/Customer Service Line Basis of Material Classification</t>
  </si>
  <si>
    <t>Service Line Field Verification Method</t>
  </si>
  <si>
    <t>Submission Type</t>
  </si>
  <si>
    <t>Reporting Period</t>
  </si>
  <si>
    <t>Water System Type</t>
  </si>
  <si>
    <t>Service Line Ownership Type</t>
  </si>
  <si>
    <t>Yes/No</t>
  </si>
  <si>
    <t>Visual inspection - other (not at meter pit)</t>
  </si>
  <si>
    <t>LCRI Baseline</t>
  </si>
  <si>
    <t>Pre-LCRI (up to November 2027)</t>
  </si>
  <si>
    <t>Community</t>
  </si>
  <si>
    <t>The entire service line is owned by the water system</t>
  </si>
  <si>
    <t>LCRI Update</t>
  </si>
  <si>
    <t>November 2027 - December 2028</t>
  </si>
  <si>
    <t>Non-Transient Non-Community</t>
  </si>
  <si>
    <t>The entire service line is owned by the customer</t>
  </si>
  <si>
    <t>Visual inspection</t>
  </si>
  <si>
    <t>Service line repair or replacement record</t>
  </si>
  <si>
    <t>Mechanical excavation at one location</t>
  </si>
  <si>
    <t>January - December 2029</t>
  </si>
  <si>
    <t>Ownership is split; The system owns a portion, and the customer owns a portion</t>
  </si>
  <si>
    <t>NA</t>
  </si>
  <si>
    <t>Mechanical excavation</t>
  </si>
  <si>
    <t>Mechanical excavation at multiple locations</t>
  </si>
  <si>
    <t>January - December 2030</t>
  </si>
  <si>
    <t>Other (describe below)</t>
  </si>
  <si>
    <t>Replaced or removed - previously Lead</t>
  </si>
  <si>
    <t>January - December 2031</t>
  </si>
  <si>
    <t>Replaced or removed - previously Non-Lead</t>
  </si>
  <si>
    <t>January - December 2032</t>
  </si>
  <si>
    <t>January - December 2033</t>
  </si>
  <si>
    <t>Replaced - previously Non-Lead/Galvanized</t>
  </si>
  <si>
    <t>January - December 2034</t>
  </si>
  <si>
    <t>Replaced - previously Lead</t>
  </si>
  <si>
    <t>January - December 2035</t>
  </si>
  <si>
    <t>Replaced - previously Galvanized Requiring Replacement</t>
  </si>
  <si>
    <t>January - December 2036</t>
  </si>
  <si>
    <t>January - December 2037</t>
  </si>
  <si>
    <t>January - December 2038</t>
  </si>
  <si>
    <t>January - December 2039</t>
  </si>
  <si>
    <t>January - December 2040</t>
  </si>
  <si>
    <t>January - December 2041</t>
  </si>
  <si>
    <t>January - December 2042</t>
  </si>
  <si>
    <t>January - December 2043</t>
  </si>
  <si>
    <t>January - December 2044</t>
  </si>
  <si>
    <t>January - December 2045</t>
  </si>
  <si>
    <t>January - December 2046</t>
  </si>
  <si>
    <t>January - December 2047</t>
  </si>
  <si>
    <t>UpSys SL Material</t>
  </si>
  <si>
    <t>UpSys Ever Previously Lead</t>
  </si>
  <si>
    <t>DownCus SL Material</t>
  </si>
  <si>
    <t>Entire SL Classification</t>
  </si>
  <si>
    <t>Unique ID</t>
  </si>
  <si>
    <t>Error: Column T considered GRR</t>
  </si>
  <si>
    <t>Error: Missing Column T</t>
  </si>
  <si>
    <t>Non-lead</t>
  </si>
  <si>
    <t>Error: Column T considered Galvanized</t>
  </si>
  <si>
    <t>Error: Missing Column H</t>
  </si>
  <si>
    <t>Error: Missing Column H and Column T</t>
  </si>
  <si>
    <t>Error: Missing Column I</t>
  </si>
  <si>
    <t>Error: Missing Column I and Column T</t>
  </si>
  <si>
    <t>Error: Missing Column H and Column I</t>
  </si>
  <si>
    <t>Submission Ready Checks</t>
  </si>
  <si>
    <t>Check</t>
  </si>
  <si>
    <t>Number of Issues</t>
  </si>
  <si>
    <t>True Issue?</t>
  </si>
  <si>
    <t>Notes</t>
  </si>
  <si>
    <t>Material classification = "Error"</t>
  </si>
  <si>
    <t>Needs to be resolved for valid submission.</t>
  </si>
  <si>
    <t>Address is repeated (not both)</t>
  </si>
  <si>
    <t>If &gt; 0, check Column B&amp;C for repeated SLs</t>
  </si>
  <si>
    <t>Other Locational Identifier is Repeated</t>
  </si>
  <si>
    <t>Service Line Count Check</t>
  </si>
  <si>
    <t># LSLI Lines in Inventory - # SDWIS Service Connections</t>
  </si>
  <si>
    <t>Any Discrepancy Explained? (e.g., Report tab 9b)</t>
  </si>
  <si>
    <t>Discrepancy in service line count</t>
  </si>
  <si>
    <t>*Red = # in LSLI &lt; # in SDWIS, Yellow = # in LSLI &gt; # in SDWIS</t>
  </si>
  <si>
    <t>Check for Conditional Column Completion</t>
  </si>
  <si>
    <t>Service Lines</t>
  </si>
  <si>
    <t>Connectors</t>
  </si>
  <si>
    <t>Conditional Column Issue</t>
  </si>
  <si>
    <t>Number of Water System Owned Service Lines</t>
  </si>
  <si>
    <t xml:space="preserve">Number of Customer Owned Service Lines </t>
  </si>
  <si>
    <t>Number of Upstream Connectors</t>
  </si>
  <si>
    <t>Number of Downstream Connectors</t>
  </si>
  <si>
    <t>Material identified (not blank or Unknown) but Basis blank</t>
  </si>
  <si>
    <t>Basis = Installation date, but Installation Date is blank or before 1986</t>
  </si>
  <si>
    <t>n/a</t>
  </si>
  <si>
    <t>Some dates/years may be double counted.</t>
  </si>
  <si>
    <t>Basis = Diameter, but Line Diameter is blank or &lt; 4 inches</t>
  </si>
  <si>
    <t>Basis = Field inspection, but Inspection Method and/or Inspection Date are blank</t>
  </si>
  <si>
    <t>May be double counted if both are blank.</t>
  </si>
  <si>
    <t>Material Basis = Other, but Note is blank</t>
  </si>
  <si>
    <t>Basis = Replaced, but Replacement Date is blank</t>
  </si>
  <si>
    <t>Material = Non-Lead - Other &amp; Basis = Historical records / Inspection / Other</t>
  </si>
  <si>
    <t>If any of these scenarios, check the Note to make sure they indicate the Non-Lead material</t>
  </si>
  <si>
    <t>Material = NOT Non-Lead - Other, Basis = Statistical / Interpolation</t>
  </si>
  <si>
    <t>All materials with interpolation/statistical should be Non-Lead - Other. If not, have to have a different Basis</t>
  </si>
  <si>
    <t>Check for Non-Numbers in Number-Only Columns</t>
  </si>
  <si>
    <t>Column Name</t>
  </si>
  <si>
    <t>Installation Date</t>
  </si>
  <si>
    <t>May show a flag here if installation date is &lt;1/1/1900 because Excel treats that as a non-number.</t>
  </si>
  <si>
    <t>Line Size</t>
  </si>
  <si>
    <t>Field Inspection Date</t>
  </si>
  <si>
    <t>Replaced Date</t>
  </si>
  <si>
    <t>Material Basis Summary</t>
  </si>
  <si>
    <t>Material Basis Responses</t>
  </si>
  <si>
    <t>Removed</t>
  </si>
  <si>
    <t>TOTAL</t>
  </si>
  <si>
    <t>Statistical Work Summary</t>
  </si>
  <si>
    <t>Questions</t>
  </si>
  <si>
    <t>Does inventory use any Basis = statistical/interpolation?</t>
  </si>
  <si>
    <t>Did system submit statistical workplan?</t>
  </si>
  <si>
    <t>Did DDW approve statistical workplan?</t>
  </si>
  <si>
    <t>Did system achieve minimum required inspections for workplan?</t>
  </si>
  <si>
    <t>Q16</t>
  </si>
  <si>
    <t>Question</t>
  </si>
  <si>
    <t>Response</t>
  </si>
  <si>
    <t>Q10a</t>
  </si>
  <si>
    <t>Q10b</t>
  </si>
  <si>
    <t>Q10c</t>
  </si>
  <si>
    <t>Q10d</t>
  </si>
  <si>
    <t>Q11a</t>
  </si>
  <si>
    <t>Q11b</t>
  </si>
  <si>
    <t>Q11c</t>
  </si>
  <si>
    <t>Q11d</t>
  </si>
  <si>
    <t>Q12a</t>
  </si>
  <si>
    <t>Q12b</t>
  </si>
  <si>
    <t>Q12c</t>
  </si>
  <si>
    <t>Q12d</t>
  </si>
  <si>
    <t>Q13a</t>
  </si>
  <si>
    <t>Q13b</t>
  </si>
  <si>
    <t>Q13c</t>
  </si>
  <si>
    <t>Q13d</t>
  </si>
  <si>
    <t>Q13e</t>
  </si>
  <si>
    <t>Q13f</t>
  </si>
  <si>
    <t>Q14a</t>
  </si>
  <si>
    <t>Q14b</t>
  </si>
  <si>
    <t>Q14c</t>
  </si>
  <si>
    <t>Q14d</t>
  </si>
  <si>
    <t>Q14e</t>
  </si>
  <si>
    <t>Q14f</t>
  </si>
  <si>
    <t>Q14g</t>
  </si>
  <si>
    <t>Q14h</t>
  </si>
  <si>
    <t>Q15a</t>
  </si>
  <si>
    <t>Q15b</t>
  </si>
  <si>
    <t>Q15c</t>
  </si>
  <si>
    <t>Q15d</t>
  </si>
  <si>
    <t>Q15e</t>
  </si>
  <si>
    <t>Q15f</t>
  </si>
  <si>
    <t>Q15g</t>
  </si>
  <si>
    <t>Q15h</t>
  </si>
  <si>
    <t>Q15i</t>
  </si>
  <si>
    <t>Q15j</t>
  </si>
  <si>
    <t>Q21a</t>
  </si>
  <si>
    <t>Q21b</t>
  </si>
  <si>
    <t>Q21c</t>
  </si>
  <si>
    <t>Q19a</t>
  </si>
  <si>
    <t>Q19b</t>
  </si>
  <si>
    <t>Q19c</t>
  </si>
  <si>
    <t>Q19d</t>
  </si>
  <si>
    <t>Q18a</t>
  </si>
  <si>
    <t>Q18b</t>
  </si>
  <si>
    <t>Q18c</t>
  </si>
  <si>
    <t>Q18d</t>
  </si>
  <si>
    <t>Q17a1</t>
  </si>
  <si>
    <t>Q17a2</t>
  </si>
  <si>
    <t>Q17a3</t>
  </si>
  <si>
    <t>Q17a4</t>
  </si>
  <si>
    <t>Q17a5</t>
  </si>
  <si>
    <t>Q17b1</t>
  </si>
  <si>
    <t>Q17b2</t>
  </si>
  <si>
    <t>Q17b3</t>
  </si>
  <si>
    <t>Q17b4</t>
  </si>
  <si>
    <t>Q17b5</t>
  </si>
  <si>
    <t>Q17b6</t>
  </si>
  <si>
    <t>Q17b7</t>
  </si>
  <si>
    <t>Q17b8</t>
  </si>
  <si>
    <t>Q20a</t>
  </si>
  <si>
    <t>Q20b</t>
  </si>
  <si>
    <t>Q20c</t>
  </si>
  <si>
    <t>Q20d</t>
  </si>
  <si>
    <t>Q20e</t>
  </si>
  <si>
    <t>Q20f</t>
  </si>
  <si>
    <t>Q20g</t>
  </si>
  <si>
    <t>Q01</t>
  </si>
  <si>
    <t>Q02</t>
  </si>
  <si>
    <t>Q03</t>
  </si>
  <si>
    <t>Q04</t>
  </si>
  <si>
    <t>Q05a</t>
  </si>
  <si>
    <t>Q05b</t>
  </si>
  <si>
    <t>Q06</t>
  </si>
  <si>
    <t>Q07</t>
  </si>
  <si>
    <t>Q08</t>
  </si>
  <si>
    <t>Q09</t>
  </si>
  <si>
    <t>Q09a</t>
  </si>
  <si>
    <t>Q09b</t>
  </si>
  <si>
    <t>Template Version Date: 10/06/2026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</si>
</sst>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CA#######&quot;"/>
  </numFmts>
  <fonts count="44" x14ac:knownFonts="1">
    <font>
      <sz val="11"/>
      <color theme="1"/>
      <name val="Calibri"/>
      <family val="2"/>
      <scheme val="minor"/>
    </font>
    <font>
      <b/>
      <sz val="11"/>
      <color theme="0"/>
      <name val="Calibri"/>
      <family val="2"/>
      <scheme val="minor"/>
    </font>
    <font>
      <sz val="12"/>
      <color theme="1"/>
      <name val="Arial"/>
      <family val="2"/>
    </font>
    <font>
      <i/>
      <sz val="12"/>
      <color theme="1"/>
      <name val="Arial"/>
      <family val="2"/>
    </font>
    <font>
      <b/>
      <sz val="12"/>
      <color theme="1"/>
      <name val="Arial"/>
      <family val="2"/>
    </font>
    <font>
      <b/>
      <sz val="12"/>
      <name val="Arial"/>
      <family val="2"/>
    </font>
    <font>
      <sz val="12"/>
      <name val="Arial"/>
      <family val="2"/>
    </font>
    <font>
      <sz val="16"/>
      <color theme="1"/>
      <name val="Arial"/>
      <family val="2"/>
    </font>
    <font>
      <sz val="12"/>
      <color rgb="FFFF0000"/>
      <name val="Arial"/>
      <family val="2"/>
    </font>
    <font>
      <b/>
      <sz val="16"/>
      <color theme="0"/>
      <name val="Arial"/>
      <family val="2"/>
    </font>
    <font>
      <sz val="16"/>
      <color theme="0"/>
      <name val="Arial"/>
      <family val="2"/>
    </font>
    <font>
      <sz val="12"/>
      <color rgb="FF000000"/>
      <name val="Arial"/>
      <family val="2"/>
    </font>
    <font>
      <b/>
      <sz val="12"/>
      <color rgb="FF000000"/>
      <name val="Arial"/>
      <family val="2"/>
    </font>
    <font>
      <u/>
      <sz val="12"/>
      <color theme="11"/>
      <name val="Arial"/>
      <family val="2"/>
    </font>
    <font>
      <u/>
      <sz val="12"/>
      <color theme="10"/>
      <name val="Arial"/>
      <family val="2"/>
    </font>
    <font>
      <i/>
      <sz val="12"/>
      <color theme="8" tint="-0.499984740745262"/>
      <name val="Calibri"/>
      <family val="2"/>
      <scheme val="minor"/>
    </font>
    <font>
      <sz val="12"/>
      <color theme="2" tint="-0.749992370372631"/>
      <name val="Arial"/>
      <family val="2"/>
    </font>
    <font>
      <b/>
      <sz val="11"/>
      <color theme="1"/>
      <name val="Calibri"/>
      <family val="2"/>
      <scheme val="minor"/>
    </font>
    <font>
      <b/>
      <sz val="12"/>
      <color theme="1"/>
      <name val="Calibri"/>
      <family val="2"/>
      <scheme val="minor"/>
    </font>
    <font>
      <u/>
      <sz val="11"/>
      <color theme="1"/>
      <name val="Calibri"/>
      <family val="2"/>
      <scheme val="minor"/>
    </font>
    <font>
      <b/>
      <i/>
      <sz val="11"/>
      <color theme="1"/>
      <name val="Calibri"/>
      <family val="2"/>
      <scheme val="minor"/>
    </font>
    <font>
      <i/>
      <sz val="11"/>
      <color theme="1"/>
      <name val="Calibri"/>
      <family val="2"/>
      <scheme val="minor"/>
    </font>
    <font>
      <b/>
      <sz val="14"/>
      <color theme="1"/>
      <name val="Calibri"/>
      <family val="2"/>
      <scheme val="minor"/>
    </font>
    <font>
      <b/>
      <sz val="12"/>
      <color rgb="FFFF0000"/>
      <name val="Arial"/>
      <family val="2"/>
    </font>
    <font>
      <b/>
      <sz val="16"/>
      <name val="Arial"/>
      <family val="2"/>
    </font>
    <font>
      <sz val="12"/>
      <color rgb="FF3A3838"/>
      <name val="Arial"/>
      <family val="2"/>
    </font>
    <font>
      <sz val="8"/>
      <name val="Calibri"/>
      <family val="2"/>
      <scheme val="minor"/>
    </font>
    <font>
      <i/>
      <sz val="12"/>
      <color theme="2" tint="-0.749992370372631"/>
      <name val="Arial"/>
      <family val="2"/>
    </font>
    <font>
      <b/>
      <sz val="14"/>
      <color rgb="FF0070C0"/>
      <name val="Arial"/>
      <family val="2"/>
    </font>
    <font>
      <i/>
      <sz val="12"/>
      <color theme="1"/>
      <name val="Calibri"/>
      <family val="2"/>
      <scheme val="minor"/>
    </font>
    <font>
      <i/>
      <sz val="12"/>
      <name val="Calibri"/>
      <family val="2"/>
    </font>
    <font>
      <b/>
      <i/>
      <sz val="12"/>
      <name val="Calibri"/>
      <family val="2"/>
    </font>
    <font>
      <i/>
      <u/>
      <sz val="12"/>
      <name val="Calibri"/>
      <family val="2"/>
    </font>
    <font>
      <i/>
      <sz val="12"/>
      <color rgb="FF000000"/>
      <name val="Calibri"/>
      <family val="2"/>
    </font>
    <font>
      <i/>
      <u/>
      <sz val="12"/>
      <color rgb="FF000000"/>
      <name val="Calibri"/>
      <family val="2"/>
    </font>
    <font>
      <b/>
      <i/>
      <sz val="12"/>
      <color rgb="FF000000"/>
      <name val="Calibri"/>
      <family val="2"/>
    </font>
    <font>
      <i/>
      <sz val="12"/>
      <color theme="1" tint="0.14999847407452621"/>
      <name val="Arial"/>
      <family val="2"/>
    </font>
    <font>
      <b/>
      <i/>
      <sz val="12"/>
      <color rgb="FFFF0000"/>
      <name val="Calibri"/>
      <family val="2"/>
      <scheme val="minor"/>
    </font>
    <font>
      <b/>
      <sz val="18"/>
      <name val="Arial"/>
      <family val="2"/>
    </font>
    <font>
      <b/>
      <sz val="14"/>
      <name val="Arial"/>
      <family val="2"/>
    </font>
    <font>
      <sz val="11"/>
      <name val="Calibri"/>
      <family val="2"/>
      <scheme val="minor"/>
    </font>
    <font>
      <sz val="12"/>
      <color theme="8" tint="-0.499984740745262"/>
      <name val="Calibri"/>
      <family val="2"/>
      <scheme val="minor"/>
    </font>
    <font>
      <b/>
      <i/>
      <sz val="20"/>
      <color theme="1"/>
      <name val="Arial"/>
      <family val="2"/>
    </font>
    <font>
      <b/>
      <i/>
      <sz val="12"/>
      <color theme="1"/>
      <name val="Arial"/>
      <family val="2"/>
    </font>
  </fonts>
  <fills count="22">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3"/>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249977111117893"/>
        <bgColor indexed="64"/>
      </patternFill>
    </fill>
    <fill>
      <patternFill patternType="solid">
        <fgColor rgb="FFD9E8F6"/>
        <bgColor indexed="64"/>
      </patternFill>
    </fill>
    <fill>
      <patternFill patternType="solid">
        <fgColor rgb="FFFFFF00"/>
        <bgColor indexed="64"/>
      </patternFill>
    </fill>
    <fill>
      <patternFill patternType="solid">
        <fgColor rgb="FFF5F5F5"/>
        <bgColor indexed="64"/>
      </patternFill>
    </fill>
    <fill>
      <patternFill patternType="solid">
        <fgColor theme="0"/>
        <bgColor indexed="64"/>
      </patternFill>
    </fill>
    <fill>
      <patternFill patternType="solid">
        <fgColor theme="9" tint="0.59999389629810485"/>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tint="-0.34998626667073579"/>
      </left>
      <right/>
      <top style="thin">
        <color theme="0" tint="-0.34998626667073579"/>
      </top>
      <bottom style="thin">
        <color theme="0" tint="-0.34998626667073579"/>
      </bottom>
      <diagonal/>
    </border>
    <border>
      <left style="medium">
        <color indexed="64"/>
      </left>
      <right style="medium">
        <color indexed="64"/>
      </right>
      <top style="medium">
        <color indexed="64"/>
      </top>
      <bottom style="medium">
        <color indexed="64"/>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medium">
        <color indexed="64"/>
      </left>
      <right/>
      <top style="thin">
        <color theme="0" tint="-0.34998626667073579"/>
      </top>
      <bottom/>
      <diagonal/>
    </border>
    <border>
      <left style="medium">
        <color indexed="64"/>
      </left>
      <right style="thin">
        <color theme="0" tint="-0.34998626667073579"/>
      </right>
      <top style="thin">
        <color theme="0" tint="-0.34998626667073579"/>
      </top>
      <bottom/>
      <diagonal/>
    </border>
    <border>
      <left style="medium">
        <color indexed="64"/>
      </left>
      <right/>
      <top style="thin">
        <color theme="0" tint="-0.34998626667073579"/>
      </top>
      <bottom style="thin">
        <color theme="0" tint="-0.34998626667073579"/>
      </bottom>
      <diagonal/>
    </border>
    <border>
      <left/>
      <right style="medium">
        <color rgb="FFFF0000"/>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n">
        <color theme="0" tint="-0.499984740745262"/>
      </left>
      <right/>
      <top/>
      <bottom/>
      <diagonal/>
    </border>
    <border>
      <left/>
      <right style="medium">
        <color rgb="FFFF0000"/>
      </right>
      <top style="medium">
        <color rgb="FFFF0000"/>
      </top>
      <bottom style="medium">
        <color rgb="FFFF0000"/>
      </bottom>
      <diagonal/>
    </border>
    <border>
      <left/>
      <right style="thin">
        <color theme="1" tint="0.499984740745262"/>
      </right>
      <top/>
      <bottom/>
      <diagonal/>
    </border>
    <border>
      <left style="medium">
        <color rgb="FFFF0000"/>
      </left>
      <right style="thin">
        <color theme="0" tint="-0.499984740745262"/>
      </right>
      <top style="medium">
        <color rgb="FFFF0000"/>
      </top>
      <bottom style="thin">
        <color theme="0" tint="-0.499984740745262"/>
      </bottom>
      <diagonal/>
    </border>
    <border>
      <left style="thin">
        <color theme="0" tint="-0.499984740745262"/>
      </left>
      <right style="medium">
        <color rgb="FFFF0000"/>
      </right>
      <top style="medium">
        <color rgb="FFFF0000"/>
      </top>
      <bottom style="thin">
        <color theme="0" tint="-0.499984740745262"/>
      </bottom>
      <diagonal/>
    </border>
    <border>
      <left style="medium">
        <color rgb="FFFF0000"/>
      </left>
      <right style="thin">
        <color theme="0" tint="-0.499984740745262"/>
      </right>
      <top style="thin">
        <color theme="0" tint="-0.499984740745262"/>
      </top>
      <bottom style="thin">
        <color theme="0" tint="-0.499984740745262"/>
      </bottom>
      <diagonal/>
    </border>
    <border>
      <left style="thin">
        <color theme="0" tint="-0.499984740745262"/>
      </left>
      <right style="medium">
        <color rgb="FFFF0000"/>
      </right>
      <top style="thin">
        <color theme="0" tint="-0.499984740745262"/>
      </top>
      <bottom style="thin">
        <color theme="0" tint="-0.499984740745262"/>
      </bottom>
      <diagonal/>
    </border>
    <border>
      <left style="medium">
        <color rgb="FFFF0000"/>
      </left>
      <right style="thin">
        <color theme="0" tint="-0.499984740745262"/>
      </right>
      <top style="thin">
        <color theme="0" tint="-0.499984740745262"/>
      </top>
      <bottom style="medium">
        <color rgb="FFFF0000"/>
      </bottom>
      <diagonal/>
    </border>
    <border>
      <left style="thin">
        <color theme="0" tint="-0.499984740745262"/>
      </left>
      <right style="medium">
        <color rgb="FFFF0000"/>
      </right>
      <top style="thin">
        <color theme="0" tint="-0.499984740745262"/>
      </top>
      <bottom style="medium">
        <color rgb="FFFF0000"/>
      </bottom>
      <diagonal/>
    </border>
    <border>
      <left style="medium">
        <color rgb="FFFF0000"/>
      </left>
      <right/>
      <top style="medium">
        <color rgb="FFFF0000"/>
      </top>
      <bottom style="medium">
        <color rgb="FFFF0000"/>
      </bottom>
      <diagonal/>
    </border>
    <border>
      <left/>
      <right/>
      <top style="thin">
        <color theme="0" tint="-0.499984740745262"/>
      </top>
      <bottom style="thin">
        <color theme="0" tint="-0.499984740745262"/>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rgb="FFFF0000"/>
      </left>
      <right style="medium">
        <color rgb="FFFF0000"/>
      </right>
      <top style="medium">
        <color rgb="FFFF0000"/>
      </top>
      <bottom style="thin">
        <color theme="0" tint="-0.499984740745262"/>
      </bottom>
      <diagonal/>
    </border>
    <border>
      <left style="medium">
        <color rgb="FFFF0000"/>
      </left>
      <right style="medium">
        <color rgb="FFFF0000"/>
      </right>
      <top/>
      <bottom style="thin">
        <color theme="0" tint="-0.499984740745262"/>
      </bottom>
      <diagonal/>
    </border>
    <border>
      <left style="medium">
        <color indexed="64"/>
      </left>
      <right/>
      <top/>
      <bottom/>
      <diagonal/>
    </border>
    <border>
      <left style="thin">
        <color theme="0" tint="-0.34998626667073579"/>
      </left>
      <right style="medium">
        <color indexed="64"/>
      </right>
      <top style="thin">
        <color theme="0" tint="-0.34998626667073579"/>
      </top>
      <bottom/>
      <diagonal/>
    </border>
    <border>
      <left style="medium">
        <color indexed="64"/>
      </left>
      <right style="medium">
        <color indexed="64"/>
      </right>
      <top style="thin">
        <color theme="0" tint="-0.34998626667073579"/>
      </top>
      <bottom/>
      <diagonal/>
    </border>
    <border>
      <left style="thin">
        <color theme="0" tint="-0.34998626667073579"/>
      </left>
      <right style="medium">
        <color indexed="64"/>
      </right>
      <top style="thin">
        <color theme="0"/>
      </top>
      <bottom/>
      <diagonal/>
    </border>
    <border>
      <left style="medium">
        <color rgb="FFFF0000"/>
      </left>
      <right style="medium">
        <color rgb="FFFF0000"/>
      </right>
      <top style="thin">
        <color theme="0" tint="-0.499984740745262"/>
      </top>
      <bottom style="thin">
        <color theme="0" tint="-0.499984740745262"/>
      </bottom>
      <diagonal/>
    </border>
    <border>
      <left style="medium">
        <color rgb="FFFF0000"/>
      </left>
      <right/>
      <top/>
      <bottom/>
      <diagonal/>
    </border>
    <border>
      <left/>
      <right style="medium">
        <color rgb="FFFF0000"/>
      </right>
      <top/>
      <bottom style="thin">
        <color theme="0" tint="-0.499984740745262"/>
      </bottom>
      <diagonal/>
    </border>
    <border>
      <left/>
      <right style="medium">
        <color rgb="FFFF0000"/>
      </right>
      <top style="thin">
        <color theme="0" tint="-0.499984740745262"/>
      </top>
      <bottom style="thin">
        <color theme="0" tint="-0.499984740745262"/>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0" fontId="1" fillId="4" borderId="10">
      <alignment horizontal="center" vertical="center" wrapText="1"/>
    </xf>
    <xf numFmtId="0" fontId="14" fillId="0" borderId="0" applyNumberFormat="0" applyFill="0" applyBorder="0" applyAlignment="0" applyProtection="0"/>
    <xf numFmtId="0" fontId="13" fillId="0" borderId="0" applyNumberFormat="0" applyFill="0" applyBorder="0" applyAlignment="0" applyProtection="0"/>
  </cellStyleXfs>
  <cellXfs count="323">
    <xf numFmtId="0" fontId="0" fillId="0" borderId="0" xfId="0"/>
    <xf numFmtId="0" fontId="2" fillId="0" borderId="0" xfId="0" applyFont="1"/>
    <xf numFmtId="0" fontId="2" fillId="0" borderId="14" xfId="0" applyFont="1" applyBorder="1" applyAlignment="1">
      <alignment wrapText="1"/>
    </xf>
    <xf numFmtId="0" fontId="2" fillId="0" borderId="0" xfId="0" applyFont="1" applyAlignment="1">
      <alignment vertical="top"/>
    </xf>
    <xf numFmtId="0" fontId="2" fillId="0" borderId="0" xfId="0" applyFont="1" applyAlignment="1">
      <alignment vertical="top" wrapText="1"/>
    </xf>
    <xf numFmtId="0" fontId="4" fillId="2" borderId="14" xfId="0" applyFont="1" applyFill="1" applyBorder="1" applyAlignment="1">
      <alignment wrapText="1"/>
    </xf>
    <xf numFmtId="0" fontId="4" fillId="5" borderId="14" xfId="0" applyFont="1" applyFill="1" applyBorder="1" applyAlignment="1">
      <alignment wrapText="1"/>
    </xf>
    <xf numFmtId="0" fontId="2" fillId="0" borderId="15" xfId="0" applyFont="1" applyBorder="1" applyAlignment="1">
      <alignment wrapText="1"/>
    </xf>
    <xf numFmtId="0" fontId="2" fillId="6" borderId="1" xfId="0" applyFont="1" applyFill="1" applyBorder="1"/>
    <xf numFmtId="0" fontId="2" fillId="2" borderId="1" xfId="0" applyFont="1" applyFill="1" applyBorder="1"/>
    <xf numFmtId="0" fontId="6" fillId="5" borderId="1" xfId="0" applyFont="1" applyFill="1" applyBorder="1"/>
    <xf numFmtId="0" fontId="2" fillId="3" borderId="1" xfId="0" applyFont="1" applyFill="1" applyBorder="1"/>
    <xf numFmtId="0" fontId="2" fillId="9" borderId="1" xfId="0" applyFont="1" applyFill="1" applyBorder="1"/>
    <xf numFmtId="0" fontId="4" fillId="0" borderId="0" xfId="0" applyFont="1" applyAlignment="1">
      <alignment horizontal="center" vertical="center" wrapText="1"/>
    </xf>
    <xf numFmtId="0" fontId="6" fillId="5" borderId="3" xfId="0" applyFont="1" applyFill="1" applyBorder="1"/>
    <xf numFmtId="0" fontId="8" fillId="0" borderId="1" xfId="0" applyFont="1" applyBorder="1"/>
    <xf numFmtId="1" fontId="2" fillId="0" borderId="2" xfId="0" applyNumberFormat="1" applyFont="1" applyBorder="1" applyAlignment="1">
      <alignment horizontal="center"/>
    </xf>
    <xf numFmtId="0" fontId="2" fillId="3" borderId="3" xfId="0" applyFont="1" applyFill="1" applyBorder="1"/>
    <xf numFmtId="0" fontId="2" fillId="6" borderId="3" xfId="0" applyFont="1" applyFill="1" applyBorder="1"/>
    <xf numFmtId="0" fontId="2" fillId="9" borderId="3" xfId="0" applyFont="1" applyFill="1" applyBorder="1"/>
    <xf numFmtId="0" fontId="6" fillId="0" borderId="1" xfId="0" applyFont="1" applyBorder="1"/>
    <xf numFmtId="0" fontId="2" fillId="0" borderId="1" xfId="0" applyFont="1" applyBorder="1"/>
    <xf numFmtId="0" fontId="2" fillId="7" borderId="1" xfId="0" applyFont="1" applyFill="1" applyBorder="1"/>
    <xf numFmtId="1" fontId="2" fillId="0" borderId="0" xfId="0" applyNumberFormat="1" applyFont="1" applyAlignment="1">
      <alignment horizontal="center"/>
    </xf>
    <xf numFmtId="0" fontId="2" fillId="2" borderId="6" xfId="0" applyFont="1" applyFill="1" applyBorder="1"/>
    <xf numFmtId="0" fontId="2" fillId="2" borderId="5" xfId="0" applyFont="1" applyFill="1" applyBorder="1"/>
    <xf numFmtId="0" fontId="8" fillId="0" borderId="5" xfId="0" applyFont="1" applyBorder="1"/>
    <xf numFmtId="1" fontId="2" fillId="0" borderId="7" xfId="0" applyNumberFormat="1" applyFont="1" applyBorder="1" applyAlignment="1">
      <alignment horizontal="center"/>
    </xf>
    <xf numFmtId="0" fontId="2" fillId="0" borderId="16" xfId="0" applyFont="1" applyBorder="1" applyAlignment="1">
      <alignment wrapText="1"/>
    </xf>
    <xf numFmtId="0" fontId="2" fillId="0" borderId="0" xfId="0" applyFont="1" applyAlignment="1">
      <alignment horizontal="right" vertical="top" wrapText="1"/>
    </xf>
    <xf numFmtId="0" fontId="2" fillId="0" borderId="0" xfId="0" applyFont="1" applyProtection="1">
      <protection locked="0"/>
    </xf>
    <xf numFmtId="0" fontId="2" fillId="0" borderId="0" xfId="0" applyFont="1" applyAlignment="1">
      <alignment horizontal="center" vertical="center" wrapText="1"/>
    </xf>
    <xf numFmtId="14" fontId="2" fillId="0" borderId="0" xfId="0" applyNumberFormat="1" applyFont="1" applyProtection="1">
      <protection locked="0"/>
    </xf>
    <xf numFmtId="0" fontId="3" fillId="0" borderId="0" xfId="0" applyFont="1" applyAlignment="1">
      <alignment horizontal="left" vertical="top" wrapText="1" indent="8"/>
    </xf>
    <xf numFmtId="0" fontId="2" fillId="3" borderId="36" xfId="0" applyFont="1" applyFill="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2" fillId="3" borderId="29" xfId="0" applyFont="1" applyFill="1" applyBorder="1" applyAlignment="1" applyProtection="1">
      <alignment horizontal="center" vertical="center" wrapText="1"/>
      <protection locked="0"/>
    </xf>
    <xf numFmtId="2" fontId="2" fillId="0" borderId="29" xfId="0" applyNumberFormat="1" applyFont="1" applyBorder="1" applyAlignment="1" applyProtection="1">
      <alignment horizontal="center" vertical="center" wrapText="1"/>
      <protection locked="0"/>
    </xf>
    <xf numFmtId="0" fontId="6" fillId="3" borderId="36" xfId="0" applyFont="1" applyFill="1" applyBorder="1" applyAlignment="1" applyProtection="1">
      <alignment horizontal="center" vertical="center" wrapText="1"/>
      <protection locked="0"/>
    </xf>
    <xf numFmtId="14" fontId="2" fillId="0" borderId="29" xfId="0" applyNumberFormat="1"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0" xfId="0" applyFont="1" applyAlignment="1">
      <alignment horizontal="center" vertical="top" wrapText="1"/>
    </xf>
    <xf numFmtId="0" fontId="16" fillId="0" borderId="0" xfId="0" applyFont="1" applyAlignment="1">
      <alignment horizontal="left" vertical="top"/>
    </xf>
    <xf numFmtId="49" fontId="2" fillId="0" borderId="0" xfId="0" applyNumberFormat="1" applyFont="1" applyAlignment="1">
      <alignment vertical="top"/>
    </xf>
    <xf numFmtId="0" fontId="17"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51" xfId="0" applyFont="1" applyBorder="1" applyAlignment="1">
      <alignment horizontal="center" vertical="center" wrapText="1"/>
    </xf>
    <xf numFmtId="0" fontId="0" fillId="17" borderId="50" xfId="0" applyFill="1" applyBorder="1" applyAlignment="1">
      <alignment horizontal="center" vertical="center" wrapText="1"/>
    </xf>
    <xf numFmtId="0" fontId="0" fillId="17" borderId="51" xfId="0" applyFill="1" applyBorder="1" applyAlignment="1">
      <alignment horizontal="center" vertical="center" wrapText="1"/>
    </xf>
    <xf numFmtId="0" fontId="0" fillId="0" borderId="0" xfId="0" applyAlignment="1">
      <alignment vertical="center" wrapText="1"/>
    </xf>
    <xf numFmtId="0" fontId="2" fillId="0" borderId="0" xfId="0" applyFont="1" applyAlignment="1" applyProtection="1">
      <alignment horizontal="left"/>
      <protection locked="0"/>
    </xf>
    <xf numFmtId="0" fontId="2" fillId="3" borderId="38" xfId="0" applyFont="1" applyFill="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2" fontId="2" fillId="0" borderId="21" xfId="0" applyNumberFormat="1" applyFont="1" applyBorder="1" applyAlignment="1" applyProtection="1">
      <alignment horizontal="center" vertical="center" wrapText="1"/>
      <protection locked="0"/>
    </xf>
    <xf numFmtId="0" fontId="6" fillId="3" borderId="38" xfId="0" applyFont="1" applyFill="1" applyBorder="1" applyAlignment="1" applyProtection="1">
      <alignment horizontal="center" vertical="center" wrapText="1"/>
      <protection locked="0"/>
    </xf>
    <xf numFmtId="14" fontId="2" fillId="0" borderId="21" xfId="0" applyNumberFormat="1" applyFont="1" applyBorder="1" applyAlignment="1" applyProtection="1">
      <alignment horizontal="center" vertical="center" wrapText="1"/>
      <protection locked="0"/>
    </xf>
    <xf numFmtId="0" fontId="2" fillId="2" borderId="31" xfId="0" applyFont="1" applyFill="1" applyBorder="1" applyAlignment="1" applyProtection="1">
      <alignment vertical="top" wrapText="1"/>
      <protection locked="0"/>
    </xf>
    <xf numFmtId="0" fontId="2" fillId="2" borderId="31" xfId="0" applyFont="1" applyFill="1" applyBorder="1" applyAlignment="1" applyProtection="1">
      <alignment horizontal="left" vertical="top" wrapText="1"/>
      <protection locked="0"/>
    </xf>
    <xf numFmtId="164" fontId="2" fillId="2" borderId="31" xfId="0" applyNumberFormat="1" applyFont="1" applyFill="1" applyBorder="1" applyAlignment="1" applyProtection="1">
      <alignment vertical="top" wrapText="1"/>
      <protection locked="0"/>
    </xf>
    <xf numFmtId="0" fontId="2" fillId="2" borderId="44" xfId="0" applyFont="1" applyFill="1" applyBorder="1" applyAlignment="1" applyProtection="1">
      <alignment horizontal="left" vertical="top" wrapText="1"/>
      <protection locked="0"/>
    </xf>
    <xf numFmtId="14" fontId="2" fillId="2" borderId="54" xfId="0" applyNumberFormat="1" applyFont="1" applyFill="1" applyBorder="1" applyAlignment="1" applyProtection="1">
      <alignment horizontal="left" vertical="top" wrapText="1"/>
      <protection locked="0"/>
    </xf>
    <xf numFmtId="0" fontId="4" fillId="0" borderId="0" xfId="0" applyFont="1" applyAlignment="1">
      <alignment wrapText="1"/>
    </xf>
    <xf numFmtId="0" fontId="4" fillId="0" borderId="0" xfId="0" applyFont="1" applyAlignment="1">
      <alignment vertical="top" wrapText="1"/>
    </xf>
    <xf numFmtId="0" fontId="4" fillId="0" borderId="0" xfId="0" applyFont="1" applyAlignment="1">
      <alignment horizontal="right" vertical="top"/>
    </xf>
    <xf numFmtId="0" fontId="15" fillId="0" borderId="0" xfId="0" applyFont="1" applyAlignment="1">
      <alignment vertical="top" wrapText="1"/>
    </xf>
    <xf numFmtId="0" fontId="16" fillId="0" borderId="0" xfId="0" applyFont="1" applyAlignment="1">
      <alignment horizontal="left" vertical="top" indent="2"/>
    </xf>
    <xf numFmtId="0" fontId="2" fillId="0" borderId="0" xfId="0" applyFont="1" applyAlignment="1">
      <alignment horizontal="left" vertical="top" wrapText="1" indent="5"/>
    </xf>
    <xf numFmtId="0" fontId="16" fillId="0" borderId="43" xfId="0" applyFont="1" applyBorder="1" applyAlignment="1">
      <alignment horizontal="left" vertical="top" indent="2"/>
    </xf>
    <xf numFmtId="0" fontId="27" fillId="0" borderId="45" xfId="0" applyFont="1" applyBorder="1" applyAlignment="1">
      <alignment horizontal="center"/>
    </xf>
    <xf numFmtId="0" fontId="27" fillId="0" borderId="43" xfId="0" applyFont="1" applyBorder="1" applyAlignment="1">
      <alignment horizontal="left" vertical="top" wrapText="1" indent="2"/>
    </xf>
    <xf numFmtId="0" fontId="27" fillId="0" borderId="43" xfId="0" applyFont="1" applyBorder="1" applyAlignment="1">
      <alignment horizontal="left" wrapText="1" indent="2"/>
    </xf>
    <xf numFmtId="0" fontId="27" fillId="0" borderId="0" xfId="0" applyFont="1" applyAlignment="1">
      <alignment horizontal="center" wrapText="1"/>
    </xf>
    <xf numFmtId="0" fontId="27" fillId="0" borderId="47" xfId="0" applyFont="1" applyBorder="1" applyAlignment="1">
      <alignment horizontal="center" wrapText="1"/>
    </xf>
    <xf numFmtId="0" fontId="4" fillId="0" borderId="0" xfId="0" applyFont="1"/>
    <xf numFmtId="0" fontId="5" fillId="0" borderId="0" xfId="0" applyFont="1" applyAlignment="1">
      <alignment vertical="top" wrapText="1"/>
    </xf>
    <xf numFmtId="0" fontId="21" fillId="0" borderId="0" xfId="0" applyFont="1" applyAlignment="1">
      <alignment horizontal="center" vertical="center" wrapText="1"/>
    </xf>
    <xf numFmtId="0" fontId="20" fillId="0" borderId="2" xfId="0" applyFont="1" applyBorder="1" applyAlignment="1">
      <alignment horizontal="center" vertical="center" wrapText="1"/>
    </xf>
    <xf numFmtId="0" fontId="20" fillId="17" borderId="64" xfId="0" applyFont="1" applyFill="1" applyBorder="1" applyAlignment="1">
      <alignment horizontal="center" vertical="center" wrapText="1"/>
    </xf>
    <xf numFmtId="0" fontId="20" fillId="17" borderId="65"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wrapText="1"/>
    </xf>
    <xf numFmtId="0" fontId="2" fillId="20" borderId="14" xfId="0" applyFont="1" applyFill="1" applyBorder="1" applyAlignment="1">
      <alignment wrapText="1"/>
    </xf>
    <xf numFmtId="0" fontId="0" fillId="2" borderId="1" xfId="0" applyFill="1" applyBorder="1" applyAlignment="1">
      <alignment horizontal="center" vertical="center" wrapText="1"/>
    </xf>
    <xf numFmtId="0" fontId="24" fillId="0" borderId="0" xfId="0" applyFont="1" applyAlignment="1">
      <alignment vertical="center"/>
    </xf>
    <xf numFmtId="14" fontId="2" fillId="0" borderId="0" xfId="0" applyNumberFormat="1" applyFont="1"/>
    <xf numFmtId="0" fontId="2" fillId="0" borderId="0" xfId="0" applyFont="1" applyAlignment="1">
      <alignment wrapText="1"/>
    </xf>
    <xf numFmtId="0" fontId="2" fillId="0" borderId="0" xfId="0" applyFont="1" applyAlignment="1">
      <alignment horizontal="left"/>
    </xf>
    <xf numFmtId="0" fontId="7" fillId="0" borderId="0" xfId="0" applyFont="1" applyAlignment="1">
      <alignment vertical="center"/>
    </xf>
    <xf numFmtId="0" fontId="7" fillId="0" borderId="0" xfId="0" applyFont="1" applyAlignment="1">
      <alignment horizontal="left" vertical="center"/>
    </xf>
    <xf numFmtId="0" fontId="5" fillId="13" borderId="29" xfId="0" applyFont="1" applyFill="1" applyBorder="1" applyAlignment="1">
      <alignment horizontal="center" vertical="center" wrapText="1"/>
    </xf>
    <xf numFmtId="0" fontId="5" fillId="8" borderId="29" xfId="0" applyFont="1" applyFill="1" applyBorder="1" applyAlignment="1">
      <alignment horizontal="center" vertical="center" wrapText="1"/>
    </xf>
    <xf numFmtId="0" fontId="5" fillId="14" borderId="36" xfId="0" applyFont="1" applyFill="1" applyBorder="1" applyAlignment="1">
      <alignment horizontal="center" vertical="center" wrapText="1"/>
    </xf>
    <xf numFmtId="0" fontId="5" fillId="6" borderId="29" xfId="0" applyFont="1" applyFill="1" applyBorder="1" applyAlignment="1">
      <alignment horizontal="center" vertical="center" wrapText="1"/>
    </xf>
    <xf numFmtId="14" fontId="5" fillId="6" borderId="29" xfId="0" applyNumberFormat="1" applyFont="1" applyFill="1" applyBorder="1" applyAlignment="1">
      <alignment horizontal="center" vertical="center" wrapText="1"/>
    </xf>
    <xf numFmtId="0" fontId="6" fillId="0" borderId="0" xfId="0" applyFont="1" applyAlignment="1">
      <alignment vertical="center" wrapText="1"/>
    </xf>
    <xf numFmtId="0" fontId="6" fillId="18" borderId="0" xfId="0" applyFont="1" applyFill="1" applyAlignment="1">
      <alignment vertical="center" wrapText="1"/>
    </xf>
    <xf numFmtId="0" fontId="6" fillId="18" borderId="0" xfId="0" applyFont="1" applyFill="1" applyAlignment="1">
      <alignment horizontal="left" vertical="center"/>
    </xf>
    <xf numFmtId="0" fontId="2" fillId="0" borderId="30" xfId="0" applyFont="1" applyBorder="1" applyAlignment="1">
      <alignment horizontal="center" vertical="center" wrapText="1"/>
    </xf>
    <xf numFmtId="1" fontId="2" fillId="0" borderId="30" xfId="0" applyNumberFormat="1" applyFont="1" applyBorder="1" applyAlignment="1">
      <alignment horizontal="center" vertical="center" wrapText="1"/>
    </xf>
    <xf numFmtId="14" fontId="2" fillId="2" borderId="31" xfId="0" applyNumberFormat="1" applyFont="1" applyFill="1" applyBorder="1" applyAlignment="1" applyProtection="1">
      <alignment horizontal="center" vertical="top" wrapText="1"/>
      <protection locked="0"/>
    </xf>
    <xf numFmtId="0" fontId="2" fillId="2" borderId="67" xfId="0" applyFont="1" applyFill="1" applyBorder="1" applyAlignment="1" applyProtection="1">
      <alignment vertical="top" wrapText="1"/>
      <protection locked="0"/>
    </xf>
    <xf numFmtId="0" fontId="2" fillId="2" borderId="68" xfId="0" applyFont="1" applyFill="1" applyBorder="1" applyAlignment="1" applyProtection="1">
      <alignment horizontal="left" vertical="top" wrapText="1"/>
      <protection locked="0"/>
    </xf>
    <xf numFmtId="0" fontId="5" fillId="0" borderId="0" xfId="0" applyFont="1" applyAlignment="1">
      <alignment horizontal="left" vertical="top"/>
    </xf>
    <xf numFmtId="0" fontId="3" fillId="0" borderId="0" xfId="0" applyFont="1" applyAlignment="1">
      <alignment horizontal="left" vertical="top" wrapText="1"/>
    </xf>
    <xf numFmtId="0" fontId="5" fillId="7" borderId="69" xfId="0" applyFont="1" applyFill="1" applyBorder="1" applyAlignment="1">
      <alignment horizontal="center" vertical="center" wrapText="1"/>
    </xf>
    <xf numFmtId="0" fontId="5" fillId="0" borderId="70" xfId="0" applyFont="1" applyBorder="1" applyAlignment="1">
      <alignment horizontal="center" vertical="center" wrapText="1"/>
    </xf>
    <xf numFmtId="0" fontId="5" fillId="7" borderId="30" xfId="0" applyFont="1" applyFill="1" applyBorder="1" applyAlignment="1">
      <alignment horizontal="center" vertical="center" wrapText="1"/>
    </xf>
    <xf numFmtId="0" fontId="5" fillId="7" borderId="70" xfId="0" applyFont="1" applyFill="1" applyBorder="1" applyAlignment="1">
      <alignment horizontal="center" vertical="center" wrapText="1"/>
    </xf>
    <xf numFmtId="0" fontId="5" fillId="13" borderId="69" xfId="0" applyFont="1" applyFill="1" applyBorder="1" applyAlignment="1">
      <alignment horizontal="center" vertical="center" wrapText="1"/>
    </xf>
    <xf numFmtId="0" fontId="5" fillId="13" borderId="37" xfId="0" applyFont="1" applyFill="1" applyBorder="1" applyAlignment="1">
      <alignment horizontal="center" vertical="center" wrapText="1"/>
    </xf>
    <xf numFmtId="0" fontId="5" fillId="13" borderId="30"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5" fillId="14" borderId="69" xfId="0" applyFont="1" applyFill="1" applyBorder="1" applyAlignment="1">
      <alignment horizontal="center" vertical="center" wrapText="1"/>
    </xf>
    <xf numFmtId="0" fontId="5" fillId="6" borderId="30" xfId="0" applyFont="1" applyFill="1" applyBorder="1" applyAlignment="1">
      <alignment horizontal="center" vertical="center" wrapText="1"/>
    </xf>
    <xf numFmtId="14" fontId="5" fillId="6" borderId="30" xfId="0" applyNumberFormat="1" applyFont="1" applyFill="1" applyBorder="1" applyAlignment="1">
      <alignment horizontal="center" vertical="center" wrapText="1"/>
    </xf>
    <xf numFmtId="0" fontId="5" fillId="0" borderId="72" xfId="0" applyFont="1" applyBorder="1" applyAlignment="1">
      <alignment horizontal="center" vertical="center" wrapText="1"/>
    </xf>
    <xf numFmtId="0" fontId="30" fillId="0" borderId="0" xfId="0" applyFont="1" applyAlignment="1">
      <alignment vertical="center"/>
    </xf>
    <xf numFmtId="0" fontId="30" fillId="7" borderId="26" xfId="0" applyFont="1" applyFill="1" applyBorder="1" applyAlignment="1">
      <alignment horizontal="center" vertical="center" wrapText="1"/>
    </xf>
    <xf numFmtId="0" fontId="31" fillId="13" borderId="25" xfId="0" applyFont="1" applyFill="1" applyBorder="1" applyAlignment="1">
      <alignment horizontal="center" vertical="center" wrapText="1"/>
    </xf>
    <xf numFmtId="0" fontId="31" fillId="13" borderId="28" xfId="0" applyFont="1" applyFill="1" applyBorder="1" applyAlignment="1">
      <alignment horizontal="center" vertical="center" wrapText="1"/>
    </xf>
    <xf numFmtId="0" fontId="31" fillId="8" borderId="28" xfId="0" applyFont="1" applyFill="1" applyBorder="1" applyAlignment="1">
      <alignment horizontal="center" vertical="center" wrapText="1"/>
    </xf>
    <xf numFmtId="0" fontId="30" fillId="8" borderId="28" xfId="0" applyFont="1" applyFill="1" applyBorder="1" applyAlignment="1">
      <alignment horizontal="center" vertical="center" wrapText="1"/>
    </xf>
    <xf numFmtId="0" fontId="30" fillId="8" borderId="26" xfId="0" applyFont="1" applyFill="1" applyBorder="1" applyAlignment="1">
      <alignment horizontal="center" vertical="center" wrapText="1"/>
    </xf>
    <xf numFmtId="0" fontId="31" fillId="14" borderId="25" xfId="0" applyFont="1" applyFill="1" applyBorder="1" applyAlignment="1">
      <alignment horizontal="center" vertical="center" wrapText="1"/>
    </xf>
    <xf numFmtId="0" fontId="31" fillId="6" borderId="28" xfId="0" applyFont="1" applyFill="1" applyBorder="1" applyAlignment="1">
      <alignment horizontal="center" vertical="center" wrapText="1"/>
    </xf>
    <xf numFmtId="0" fontId="30" fillId="6" borderId="28" xfId="0" applyFont="1" applyFill="1" applyBorder="1" applyAlignment="1">
      <alignment horizontal="center" vertical="center" wrapText="1"/>
    </xf>
    <xf numFmtId="14" fontId="30" fillId="6" borderId="28" xfId="0" applyNumberFormat="1" applyFont="1" applyFill="1" applyBorder="1" applyAlignment="1">
      <alignment horizontal="center" vertical="center" wrapText="1"/>
    </xf>
    <xf numFmtId="0" fontId="33" fillId="6" borderId="28" xfId="0" applyFont="1" applyFill="1" applyBorder="1" applyAlignment="1">
      <alignment horizontal="center" vertical="center" wrapText="1"/>
    </xf>
    <xf numFmtId="0" fontId="30" fillId="6" borderId="26" xfId="0" applyFont="1" applyFill="1" applyBorder="1" applyAlignment="1">
      <alignment horizontal="center" vertical="center" wrapText="1"/>
    </xf>
    <xf numFmtId="0" fontId="35" fillId="15" borderId="27" xfId="0" applyFont="1" applyFill="1" applyBorder="1" applyAlignment="1">
      <alignment horizontal="center" vertical="center" wrapText="1"/>
    </xf>
    <xf numFmtId="0" fontId="30" fillId="0" borderId="0" xfId="0" applyFont="1" applyAlignment="1">
      <alignment horizontal="left" vertical="center"/>
    </xf>
    <xf numFmtId="0" fontId="9" fillId="10" borderId="11" xfId="0" applyFont="1" applyFill="1" applyBorder="1" applyAlignment="1">
      <alignment horizontal="centerContinuous" vertical="center"/>
    </xf>
    <xf numFmtId="0" fontId="9" fillId="10" borderId="12" xfId="0" applyFont="1" applyFill="1" applyBorder="1" applyAlignment="1">
      <alignment horizontal="centerContinuous" vertical="center"/>
    </xf>
    <xf numFmtId="0" fontId="9" fillId="16" borderId="23" xfId="0" applyFont="1" applyFill="1" applyBorder="1" applyAlignment="1">
      <alignment horizontal="centerContinuous" vertical="center"/>
    </xf>
    <xf numFmtId="0" fontId="9" fillId="16" borderId="24" xfId="0" applyFont="1" applyFill="1" applyBorder="1" applyAlignment="1">
      <alignment horizontal="centerContinuous" vertical="center"/>
    </xf>
    <xf numFmtId="0" fontId="9" fillId="11" borderId="11" xfId="0" applyFont="1" applyFill="1" applyBorder="1" applyAlignment="1">
      <alignment horizontal="centerContinuous" vertical="center"/>
    </xf>
    <xf numFmtId="0" fontId="9" fillId="11" borderId="12" xfId="0" applyFont="1" applyFill="1" applyBorder="1" applyAlignment="1">
      <alignment horizontal="centerContinuous" vertical="center"/>
    </xf>
    <xf numFmtId="14" fontId="9" fillId="11" borderId="12" xfId="0" applyNumberFormat="1" applyFont="1" applyFill="1" applyBorder="1" applyAlignment="1">
      <alignment horizontal="centerContinuous" vertical="center"/>
    </xf>
    <xf numFmtId="0" fontId="9" fillId="11" borderId="13" xfId="0" applyFont="1" applyFill="1" applyBorder="1" applyAlignment="1">
      <alignment horizontal="centerContinuous" vertical="center"/>
    </xf>
    <xf numFmtId="0" fontId="9" fillId="12" borderId="22"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1" fontId="4" fillId="0" borderId="8" xfId="0" applyNumberFormat="1" applyFont="1" applyBorder="1" applyAlignment="1">
      <alignment horizontal="center" vertical="center" wrapText="1"/>
    </xf>
    <xf numFmtId="0" fontId="2" fillId="2" borderId="73" xfId="0" applyFont="1" applyFill="1" applyBorder="1" applyAlignment="1" applyProtection="1">
      <alignment horizontal="left" vertical="top" wrapText="1"/>
      <protection locked="0"/>
    </xf>
    <xf numFmtId="0" fontId="16" fillId="0" borderId="75" xfId="0" applyFont="1" applyBorder="1" applyAlignment="1">
      <alignment horizontal="left" vertical="top" indent="2"/>
    </xf>
    <xf numFmtId="0" fontId="16" fillId="0" borderId="76" xfId="0" applyFont="1" applyBorder="1" applyAlignment="1">
      <alignment horizontal="left" vertical="top" indent="2"/>
    </xf>
    <xf numFmtId="0" fontId="16" fillId="0" borderId="19" xfId="0" applyFont="1" applyBorder="1" applyAlignment="1">
      <alignment horizontal="left" vertical="top" indent="2"/>
    </xf>
    <xf numFmtId="0" fontId="15" fillId="0" borderId="75" xfId="0" applyFont="1" applyBorder="1" applyAlignment="1">
      <alignment horizontal="left" vertical="top" wrapText="1" indent="2"/>
    </xf>
    <xf numFmtId="3" fontId="2" fillId="2" borderId="20" xfId="0" applyNumberFormat="1" applyFont="1" applyFill="1" applyBorder="1" applyAlignment="1" applyProtection="1">
      <alignment horizontal="right" vertical="top" wrapText="1"/>
      <protection locked="0"/>
    </xf>
    <xf numFmtId="1" fontId="2" fillId="2" borderId="31" xfId="0" applyNumberFormat="1" applyFont="1" applyFill="1" applyBorder="1" applyAlignment="1" applyProtection="1">
      <alignment horizontal="right" vertical="top" wrapText="1"/>
      <protection locked="0"/>
    </xf>
    <xf numFmtId="0" fontId="2" fillId="0" borderId="0" xfId="0" applyFont="1" applyAlignment="1">
      <alignment horizontal="left" vertical="top"/>
    </xf>
    <xf numFmtId="0" fontId="11" fillId="0" borderId="0" xfId="0" applyFont="1" applyAlignment="1">
      <alignment horizontal="left" vertical="top" wrapText="1"/>
    </xf>
    <xf numFmtId="0" fontId="0" fillId="17" borderId="77" xfId="0" applyFill="1" applyBorder="1" applyAlignment="1">
      <alignment horizontal="center" vertical="center" wrapText="1"/>
    </xf>
    <xf numFmtId="0" fontId="0" fillId="17" borderId="78" xfId="0" applyFill="1" applyBorder="1" applyAlignment="1">
      <alignment horizontal="center" vertical="center" wrapText="1"/>
    </xf>
    <xf numFmtId="0" fontId="12" fillId="0" borderId="0" xfId="0" applyFont="1" applyAlignment="1">
      <alignment horizontal="left" vertical="top" wrapText="1"/>
    </xf>
    <xf numFmtId="0" fontId="4" fillId="0" borderId="0" xfId="0" applyFont="1" applyAlignment="1">
      <alignment horizontal="center" vertical="center"/>
    </xf>
    <xf numFmtId="0" fontId="4" fillId="0" borderId="0" xfId="0" applyFont="1" applyAlignment="1">
      <alignment horizontal="left" vertical="center" wrapText="1"/>
    </xf>
    <xf numFmtId="0" fontId="6" fillId="0" borderId="0" xfId="0" applyFont="1" applyAlignment="1">
      <alignment vertical="top" wrapText="1"/>
    </xf>
    <xf numFmtId="0" fontId="40" fillId="0" borderId="0" xfId="0" applyFont="1"/>
    <xf numFmtId="0" fontId="31" fillId="21" borderId="25" xfId="0" applyFont="1" applyFill="1" applyBorder="1" applyAlignment="1">
      <alignment horizontal="center" vertical="center" wrapText="1"/>
    </xf>
    <xf numFmtId="0" fontId="5" fillId="21" borderId="37" xfId="0" applyFont="1" applyFill="1" applyBorder="1" applyAlignment="1">
      <alignment horizontal="center" vertical="center" wrapText="1"/>
    </xf>
    <xf numFmtId="0" fontId="5" fillId="21" borderId="69" xfId="0" applyFont="1" applyFill="1" applyBorder="1" applyAlignment="1">
      <alignment horizontal="center" vertical="center" wrapText="1"/>
    </xf>
    <xf numFmtId="0" fontId="5" fillId="8" borderId="70" xfId="0" applyFont="1" applyFill="1" applyBorder="1" applyAlignment="1">
      <alignment horizontal="center" vertical="center" wrapText="1"/>
    </xf>
    <xf numFmtId="0" fontId="5" fillId="13" borderId="36" xfId="0" applyFont="1" applyFill="1" applyBorder="1" applyAlignment="1">
      <alignment horizontal="center" vertical="center" wrapText="1"/>
    </xf>
    <xf numFmtId="0" fontId="30" fillId="7" borderId="27" xfId="0" applyFont="1" applyFill="1" applyBorder="1" applyAlignment="1">
      <alignment horizontal="center" vertical="center" wrapText="1"/>
    </xf>
    <xf numFmtId="0" fontId="5" fillId="7" borderId="71" xfId="0" applyFont="1" applyFill="1" applyBorder="1" applyAlignment="1">
      <alignment horizontal="center" vertical="center" wrapText="1"/>
    </xf>
    <xf numFmtId="0" fontId="5" fillId="15" borderId="71" xfId="0" applyFont="1" applyFill="1" applyBorder="1" applyAlignment="1">
      <alignment horizontal="center" vertical="center" wrapText="1"/>
    </xf>
    <xf numFmtId="0" fontId="5" fillId="15" borderId="79" xfId="0" applyFont="1" applyFill="1" applyBorder="1" applyAlignment="1">
      <alignment horizontal="center" vertical="center" wrapText="1"/>
    </xf>
    <xf numFmtId="0" fontId="2" fillId="3" borderId="71" xfId="0" applyFont="1" applyFill="1" applyBorder="1" applyAlignment="1">
      <alignment horizontal="center" vertical="center" wrapText="1"/>
    </xf>
    <xf numFmtId="0" fontId="2" fillId="0" borderId="0" xfId="0" applyFont="1" applyAlignment="1">
      <alignment horizontal="left" vertical="top" wrapText="1"/>
    </xf>
    <xf numFmtId="0" fontId="4" fillId="0" borderId="0" xfId="0" applyFont="1" applyAlignment="1">
      <alignment horizontal="left" vertical="top"/>
    </xf>
    <xf numFmtId="0" fontId="15" fillId="0" borderId="0" xfId="0" applyFont="1" applyAlignment="1">
      <alignment horizontal="left" vertical="top" wrapText="1"/>
    </xf>
    <xf numFmtId="0" fontId="4" fillId="0" borderId="0" xfId="0" applyFont="1" applyAlignment="1">
      <alignment vertical="top"/>
    </xf>
    <xf numFmtId="0" fontId="0" fillId="0" borderId="0" xfId="0" applyAlignment="1">
      <alignment vertical="top"/>
    </xf>
    <xf numFmtId="0" fontId="2" fillId="2" borderId="17" xfId="0" applyFont="1" applyFill="1" applyBorder="1" applyAlignment="1" applyProtection="1">
      <alignment horizontal="left" vertical="top" wrapText="1"/>
      <protection locked="0"/>
    </xf>
    <xf numFmtId="0" fontId="15" fillId="0" borderId="0" xfId="0" applyFont="1" applyAlignment="1">
      <alignment horizontal="left" vertical="top"/>
    </xf>
    <xf numFmtId="0" fontId="42" fillId="18" borderId="0" xfId="0" applyFont="1" applyFill="1"/>
    <xf numFmtId="0" fontId="20" fillId="18" borderId="0" xfId="0" applyFont="1" applyFill="1"/>
    <xf numFmtId="0" fontId="43" fillId="18" borderId="0" xfId="0" applyFont="1" applyFill="1" applyProtection="1">
      <protection locked="0"/>
    </xf>
    <xf numFmtId="14" fontId="0" fillId="0" borderId="0" xfId="0" applyNumberFormat="1"/>
    <xf numFmtId="0" fontId="17" fillId="18" borderId="0" xfId="0" applyFont="1" applyFill="1" applyAlignment="1">
      <alignment vertical="center" wrapText="1"/>
    </xf>
    <xf numFmtId="0" fontId="22" fillId="7" borderId="48" xfId="0" applyFont="1" applyFill="1" applyBorder="1" applyAlignment="1">
      <alignment vertical="center" wrapText="1"/>
    </xf>
    <xf numFmtId="0" fontId="22" fillId="7" borderId="80" xfId="0" applyFont="1" applyFill="1" applyBorder="1" applyAlignment="1">
      <alignment vertical="center" wrapText="1"/>
    </xf>
    <xf numFmtId="0" fontId="22" fillId="7" borderId="49" xfId="0" applyFont="1" applyFill="1" applyBorder="1" applyAlignment="1">
      <alignment vertical="center" wrapText="1"/>
    </xf>
    <xf numFmtId="0" fontId="18" fillId="0" borderId="50" xfId="0" applyFont="1" applyBorder="1" applyAlignment="1">
      <alignment horizontal="center" vertical="center" wrapText="1"/>
    </xf>
    <xf numFmtId="0" fontId="21" fillId="0" borderId="50" xfId="0" applyFont="1" applyBorder="1" applyAlignment="1">
      <alignment vertical="center" wrapText="1"/>
    </xf>
    <xf numFmtId="0" fontId="21" fillId="0" borderId="64" xfId="0" applyFont="1" applyBorder="1" applyAlignment="1">
      <alignment vertical="center" wrapText="1"/>
    </xf>
    <xf numFmtId="0" fontId="0" fillId="0" borderId="81" xfId="0" applyBorder="1" applyAlignment="1">
      <alignment horizontal="center" vertical="center" wrapText="1"/>
    </xf>
    <xf numFmtId="0" fontId="29" fillId="0" borderId="64" xfId="0" applyFont="1" applyBorder="1" applyAlignment="1">
      <alignment horizontal="center" vertical="center" wrapText="1"/>
    </xf>
    <xf numFmtId="3" fontId="0" fillId="17" borderId="81" xfId="0" applyNumberFormat="1" applyFill="1" applyBorder="1" applyAlignment="1">
      <alignment horizontal="center" vertical="center" wrapText="1"/>
    </xf>
    <xf numFmtId="0" fontId="18" fillId="0" borderId="52" xfId="0" applyFont="1" applyBorder="1" applyAlignment="1">
      <alignment horizontal="center" vertical="center" wrapText="1"/>
    </xf>
    <xf numFmtId="0" fontId="22" fillId="7" borderId="83" xfId="0" applyFont="1" applyFill="1" applyBorder="1" applyAlignment="1">
      <alignment vertical="center"/>
    </xf>
    <xf numFmtId="0" fontId="22" fillId="7" borderId="84" xfId="0" applyFont="1" applyFill="1" applyBorder="1" applyAlignment="1">
      <alignment vertical="center"/>
    </xf>
    <xf numFmtId="0" fontId="22" fillId="7" borderId="85" xfId="0" applyFont="1" applyFill="1" applyBorder="1" applyAlignment="1">
      <alignment vertical="center"/>
    </xf>
    <xf numFmtId="0" fontId="22" fillId="0" borderId="69" xfId="0" applyFont="1" applyBorder="1" applyAlignment="1">
      <alignment horizontal="left" vertical="center"/>
    </xf>
    <xf numFmtId="0" fontId="0" fillId="0" borderId="86" xfId="0" applyBorder="1" applyAlignment="1">
      <alignment vertical="center"/>
    </xf>
    <xf numFmtId="0" fontId="18" fillId="0" borderId="87" xfId="0" applyFont="1" applyBorder="1" applyAlignment="1">
      <alignment horizontal="center" vertical="center" wrapText="1"/>
    </xf>
    <xf numFmtId="0" fontId="20" fillId="0" borderId="88" xfId="0" applyFont="1" applyBorder="1" applyAlignment="1">
      <alignment horizontal="center" vertical="center"/>
    </xf>
    <xf numFmtId="0" fontId="21" fillId="0" borderId="87" xfId="0" applyFont="1" applyBorder="1" applyAlignment="1">
      <alignment vertical="center" wrapText="1"/>
    </xf>
    <xf numFmtId="0" fontId="21" fillId="0" borderId="88" xfId="0" applyFont="1" applyBorder="1" applyAlignment="1">
      <alignment vertical="center"/>
    </xf>
    <xf numFmtId="14" fontId="21" fillId="0" borderId="88" xfId="0" applyNumberFormat="1" applyFont="1" applyBorder="1" applyAlignment="1">
      <alignment vertical="center"/>
    </xf>
    <xf numFmtId="0" fontId="21" fillId="0" borderId="89" xfId="0" applyFont="1" applyBorder="1" applyAlignment="1">
      <alignment vertical="center" wrapText="1"/>
    </xf>
    <xf numFmtId="2" fontId="21" fillId="0" borderId="88" xfId="0" applyNumberFormat="1" applyFont="1" applyBorder="1" applyAlignment="1">
      <alignment vertical="center"/>
    </xf>
    <xf numFmtId="0" fontId="0" fillId="0" borderId="69" xfId="0" applyBorder="1" applyAlignment="1">
      <alignment vertical="center" wrapText="1"/>
    </xf>
    <xf numFmtId="0" fontId="0" fillId="0" borderId="50" xfId="0" applyBorder="1" applyAlignment="1">
      <alignment vertical="center" wrapText="1"/>
    </xf>
    <xf numFmtId="0" fontId="19" fillId="0" borderId="87" xfId="0" applyFont="1" applyBorder="1" applyAlignment="1">
      <alignment horizontal="left" vertical="center" wrapText="1"/>
    </xf>
    <xf numFmtId="0" fontId="20" fillId="0" borderId="90" xfId="0" applyFont="1" applyBorder="1" applyAlignment="1">
      <alignment horizontal="center" vertical="center" wrapText="1"/>
    </xf>
    <xf numFmtId="0" fontId="17" fillId="0" borderId="88" xfId="0" applyFont="1" applyBorder="1" applyAlignment="1">
      <alignment vertical="center"/>
    </xf>
    <xf numFmtId="0" fontId="0" fillId="0" borderId="91" xfId="0" applyBorder="1" applyAlignment="1">
      <alignment vertical="center"/>
    </xf>
    <xf numFmtId="0" fontId="0" fillId="0" borderId="88" xfId="0" applyBorder="1" applyAlignment="1">
      <alignment vertical="center"/>
    </xf>
    <xf numFmtId="0" fontId="0" fillId="0" borderId="92" xfId="0" applyBorder="1" applyAlignment="1">
      <alignment vertical="center"/>
    </xf>
    <xf numFmtId="1" fontId="0" fillId="17" borderId="50" xfId="0" applyNumberFormat="1" applyFill="1" applyBorder="1" applyAlignment="1">
      <alignment horizontal="center" vertical="center" wrapText="1"/>
    </xf>
    <xf numFmtId="1" fontId="0" fillId="17" borderId="51" xfId="0" applyNumberFormat="1" applyFill="1" applyBorder="1" applyAlignment="1">
      <alignment horizontal="center" vertical="center" wrapText="1"/>
    </xf>
    <xf numFmtId="1" fontId="0" fillId="17" borderId="64" xfId="0" applyNumberFormat="1" applyFill="1" applyBorder="1" applyAlignment="1">
      <alignment horizontal="center" vertical="center" wrapText="1"/>
    </xf>
    <xf numFmtId="1" fontId="0" fillId="17" borderId="65" xfId="0" applyNumberFormat="1" applyFill="1" applyBorder="1" applyAlignment="1">
      <alignment horizontal="center" vertical="center" wrapText="1"/>
    </xf>
    <xf numFmtId="0" fontId="0" fillId="0" borderId="90" xfId="0" applyBorder="1" applyAlignment="1">
      <alignment vertical="center" wrapText="1"/>
    </xf>
    <xf numFmtId="0" fontId="22" fillId="7" borderId="83" xfId="0" applyFont="1" applyFill="1" applyBorder="1" applyAlignment="1">
      <alignment vertical="center" wrapText="1"/>
    </xf>
    <xf numFmtId="0" fontId="22" fillId="7" borderId="84" xfId="0" applyFont="1" applyFill="1" applyBorder="1" applyAlignment="1">
      <alignment vertical="center" wrapText="1"/>
    </xf>
    <xf numFmtId="0" fontId="22" fillId="7" borderId="85" xfId="0" applyFont="1" applyFill="1" applyBorder="1" applyAlignment="1">
      <alignment vertical="center" wrapText="1"/>
    </xf>
    <xf numFmtId="0" fontId="21" fillId="0" borderId="88" xfId="0" applyFont="1" applyBorder="1" applyAlignment="1">
      <alignment vertical="center" wrapText="1"/>
    </xf>
    <xf numFmtId="0" fontId="21" fillId="0" borderId="92" xfId="0" applyFont="1" applyBorder="1" applyAlignment="1">
      <alignment vertical="center" wrapText="1"/>
    </xf>
    <xf numFmtId="0" fontId="0" fillId="17" borderId="64" xfId="0" applyFill="1" applyBorder="1" applyAlignment="1">
      <alignment horizontal="center" vertical="center" wrapText="1"/>
    </xf>
    <xf numFmtId="0" fontId="0" fillId="17" borderId="65" xfId="0" applyFill="1" applyBorder="1" applyAlignment="1">
      <alignment horizontal="center" vertical="center" wrapText="1"/>
    </xf>
    <xf numFmtId="0" fontId="21" fillId="0" borderId="90" xfId="0" applyFont="1" applyBorder="1" applyAlignment="1">
      <alignment vertical="center" wrapText="1"/>
    </xf>
    <xf numFmtId="0" fontId="0" fillId="2" borderId="2" xfId="0" applyFill="1" applyBorder="1" applyAlignment="1">
      <alignment horizontal="center" vertical="center" wrapText="1"/>
    </xf>
    <xf numFmtId="0" fontId="20" fillId="0" borderId="50" xfId="0" applyFont="1" applyBorder="1" applyAlignment="1">
      <alignment vertical="center" wrapText="1"/>
    </xf>
    <xf numFmtId="0" fontId="0" fillId="0" borderId="64" xfId="0" applyBorder="1" applyAlignment="1">
      <alignment vertical="center" wrapText="1"/>
    </xf>
    <xf numFmtId="0" fontId="21" fillId="5" borderId="1"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81" xfId="0" applyFont="1" applyFill="1" applyBorder="1" applyAlignment="1">
      <alignment horizontal="center" vertical="center" wrapText="1"/>
    </xf>
    <xf numFmtId="0" fontId="21" fillId="5" borderId="66" xfId="0" applyFont="1" applyFill="1" applyBorder="1" applyAlignment="1">
      <alignment horizontal="center" vertical="center" wrapText="1"/>
    </xf>
    <xf numFmtId="0" fontId="2" fillId="19" borderId="17" xfId="0" applyFont="1" applyFill="1" applyBorder="1" applyAlignment="1" applyProtection="1">
      <alignment horizontal="left" vertical="top" wrapText="1"/>
      <protection hidden="1"/>
    </xf>
    <xf numFmtId="1" fontId="2" fillId="19" borderId="17" xfId="0" applyNumberFormat="1" applyFont="1" applyFill="1" applyBorder="1" applyAlignment="1" applyProtection="1">
      <alignment horizontal="right" vertical="top" wrapText="1"/>
      <protection hidden="1"/>
    </xf>
    <xf numFmtId="0" fontId="2" fillId="19" borderId="17" xfId="0" applyFont="1" applyFill="1" applyBorder="1" applyAlignment="1" applyProtection="1">
      <alignment horizontal="center" vertical="top" wrapText="1"/>
      <protection hidden="1"/>
    </xf>
    <xf numFmtId="0" fontId="15" fillId="0" borderId="0" xfId="0" applyFont="1" applyAlignment="1">
      <alignment horizontal="left" vertical="top" wrapText="1"/>
    </xf>
    <xf numFmtId="0" fontId="2" fillId="19" borderId="18" xfId="0" applyFont="1" applyFill="1" applyBorder="1" applyAlignment="1" applyProtection="1">
      <alignment horizontal="center" vertical="top" wrapText="1"/>
      <protection hidden="1"/>
    </xf>
    <xf numFmtId="0" fontId="2" fillId="19" borderId="19" xfId="0" applyFont="1" applyFill="1" applyBorder="1" applyAlignment="1" applyProtection="1">
      <alignment horizontal="center" vertical="top" wrapText="1"/>
      <protection hidden="1"/>
    </xf>
    <xf numFmtId="0" fontId="28" fillId="0" borderId="0" xfId="0" applyFont="1" applyAlignment="1">
      <alignment horizontal="left" vertical="top"/>
    </xf>
    <xf numFmtId="0" fontId="4" fillId="0" borderId="0" xfId="0" applyFont="1" applyAlignment="1">
      <alignment horizontal="left" vertical="top"/>
    </xf>
    <xf numFmtId="0" fontId="2" fillId="2" borderId="18" xfId="0" applyFont="1" applyFill="1" applyBorder="1" applyAlignment="1" applyProtection="1">
      <alignment horizontal="left" vertical="top" wrapText="1"/>
      <protection locked="0"/>
    </xf>
    <xf numFmtId="0" fontId="2" fillId="2" borderId="63" xfId="0" applyFont="1" applyFill="1" applyBorder="1" applyAlignment="1" applyProtection="1">
      <alignment horizontal="left" vertical="top"/>
      <protection locked="0"/>
    </xf>
    <xf numFmtId="0" fontId="2" fillId="2" borderId="19" xfId="0" applyFont="1" applyFill="1" applyBorder="1" applyAlignment="1" applyProtection="1">
      <alignment horizontal="left" vertical="top"/>
      <protection locked="0"/>
    </xf>
    <xf numFmtId="0" fontId="27" fillId="0" borderId="42" xfId="0" applyFont="1" applyBorder="1" applyAlignment="1">
      <alignment horizontal="center" vertical="top" wrapText="1"/>
    </xf>
    <xf numFmtId="0" fontId="27" fillId="0" borderId="43" xfId="0" applyFont="1" applyBorder="1" applyAlignment="1">
      <alignment horizontal="center" vertical="top" wrapText="1"/>
    </xf>
    <xf numFmtId="0" fontId="2" fillId="19" borderId="17" xfId="0" applyFont="1" applyFill="1" applyBorder="1" applyAlignment="1" applyProtection="1">
      <alignment horizontal="center" vertical="top" wrapText="1"/>
      <protection hidden="1"/>
    </xf>
    <xf numFmtId="0" fontId="2" fillId="2" borderId="74" xfId="0" applyFont="1" applyFill="1" applyBorder="1" applyAlignment="1" applyProtection="1">
      <alignment horizontal="left" vertical="top" wrapText="1"/>
      <protection locked="0"/>
    </xf>
    <xf numFmtId="0" fontId="2" fillId="2" borderId="33" xfId="0" applyFont="1" applyFill="1" applyBorder="1" applyAlignment="1" applyProtection="1">
      <alignment horizontal="left" vertical="top" wrapText="1"/>
      <protection locked="0"/>
    </xf>
    <xf numFmtId="0" fontId="2" fillId="2" borderId="34" xfId="0" applyFont="1" applyFill="1" applyBorder="1" applyAlignment="1" applyProtection="1">
      <alignment horizontal="left" vertical="top" wrapText="1"/>
      <protection locked="0"/>
    </xf>
    <xf numFmtId="0" fontId="2" fillId="2" borderId="35" xfId="0" applyFont="1" applyFill="1" applyBorder="1" applyAlignment="1" applyProtection="1">
      <alignment horizontal="left" vertical="top" wrapText="1"/>
      <protection locked="0"/>
    </xf>
    <xf numFmtId="0" fontId="6" fillId="2" borderId="17" xfId="0" applyFont="1" applyFill="1" applyBorder="1" applyAlignment="1" applyProtection="1">
      <alignment horizontal="left" vertical="top" wrapText="1"/>
      <protection locked="0"/>
    </xf>
    <xf numFmtId="0" fontId="15" fillId="0" borderId="0" xfId="0" applyFont="1" applyAlignment="1">
      <alignment horizontal="left" vertical="top"/>
    </xf>
    <xf numFmtId="0" fontId="2" fillId="2" borderId="17" xfId="0" applyFont="1" applyFill="1" applyBorder="1" applyAlignment="1" applyProtection="1">
      <alignment horizontal="left" vertical="top" wrapText="1"/>
      <protection locked="0"/>
    </xf>
    <xf numFmtId="0" fontId="2" fillId="2" borderId="32" xfId="0" applyFont="1" applyFill="1" applyBorder="1" applyAlignment="1" applyProtection="1">
      <alignment horizontal="left" vertical="top" wrapText="1"/>
      <protection locked="0"/>
    </xf>
    <xf numFmtId="0" fontId="2" fillId="2" borderId="19" xfId="0" applyFont="1" applyFill="1" applyBorder="1" applyAlignment="1" applyProtection="1">
      <alignment horizontal="left" vertical="top" wrapText="1"/>
      <protection locked="0"/>
    </xf>
    <xf numFmtId="0" fontId="12" fillId="0" borderId="0" xfId="0" applyFont="1" applyAlignment="1">
      <alignment horizontal="left"/>
    </xf>
    <xf numFmtId="0" fontId="4" fillId="0" borderId="0" xfId="0" applyFont="1" applyAlignment="1">
      <alignment horizontal="left"/>
    </xf>
    <xf numFmtId="0" fontId="38" fillId="0" borderId="0" xfId="0" applyFont="1" applyAlignment="1">
      <alignment horizontal="left" vertical="top"/>
    </xf>
    <xf numFmtId="0" fontId="2" fillId="2" borderId="58" xfId="0" applyFont="1" applyFill="1" applyBorder="1" applyAlignment="1" applyProtection="1">
      <alignment horizontal="left" vertical="top" wrapText="1"/>
      <protection locked="0"/>
    </xf>
    <xf numFmtId="0" fontId="2" fillId="2" borderId="59" xfId="0" applyFont="1" applyFill="1" applyBorder="1" applyAlignment="1" applyProtection="1">
      <alignment horizontal="left" vertical="top" wrapText="1"/>
      <protection locked="0"/>
    </xf>
    <xf numFmtId="0" fontId="6" fillId="2" borderId="60" xfId="2" applyFont="1" applyFill="1" applyBorder="1" applyAlignment="1" applyProtection="1">
      <alignment horizontal="left" vertical="top" wrapText="1"/>
      <protection locked="0"/>
    </xf>
    <xf numFmtId="0" fontId="6" fillId="2" borderId="61" xfId="2" applyFont="1" applyFill="1" applyBorder="1" applyAlignment="1" applyProtection="1">
      <alignment horizontal="left" vertical="top" wrapText="1"/>
      <protection locked="0"/>
    </xf>
    <xf numFmtId="0" fontId="39" fillId="0" borderId="0" xfId="0" applyFont="1" applyAlignment="1">
      <alignment horizontal="left" vertical="top"/>
    </xf>
    <xf numFmtId="0" fontId="4" fillId="0" borderId="39" xfId="0" applyFont="1" applyBorder="1" applyAlignment="1">
      <alignment horizontal="left" vertical="top"/>
    </xf>
    <xf numFmtId="0" fontId="2" fillId="2" borderId="62" xfId="0" applyFont="1" applyFill="1" applyBorder="1" applyAlignment="1" applyProtection="1">
      <alignment horizontal="left" vertical="top" wrapText="1"/>
      <protection locked="0"/>
    </xf>
    <xf numFmtId="0" fontId="2" fillId="2" borderId="54" xfId="0" applyFont="1" applyFill="1" applyBorder="1" applyAlignment="1" applyProtection="1">
      <alignment horizontal="left" vertical="top" wrapText="1"/>
      <protection locked="0"/>
    </xf>
    <xf numFmtId="0" fontId="4" fillId="0" borderId="46" xfId="0" applyFont="1" applyBorder="1" applyAlignment="1">
      <alignment horizontal="left" vertical="top"/>
    </xf>
    <xf numFmtId="0" fontId="2" fillId="0" borderId="0" xfId="0" applyFont="1" applyAlignment="1">
      <alignment horizontal="left" vertical="top" wrapText="1"/>
    </xf>
    <xf numFmtId="0" fontId="2" fillId="2" borderId="17" xfId="0" applyFont="1" applyFill="1" applyBorder="1" applyAlignment="1" applyProtection="1">
      <alignment horizontal="left" vertical="top" shrinkToFit="1"/>
      <protection locked="0"/>
    </xf>
    <xf numFmtId="0" fontId="6" fillId="2" borderId="40" xfId="0" applyFont="1" applyFill="1" applyBorder="1" applyAlignment="1" applyProtection="1">
      <alignment horizontal="left" vertical="top" wrapText="1"/>
      <protection locked="0"/>
    </xf>
    <xf numFmtId="0" fontId="6" fillId="2" borderId="41" xfId="0" applyFont="1" applyFill="1" applyBorder="1" applyAlignment="1" applyProtection="1">
      <alignment horizontal="left" vertical="top" wrapText="1"/>
      <protection locked="0"/>
    </xf>
    <xf numFmtId="0" fontId="6" fillId="2" borderId="42" xfId="0" applyFont="1" applyFill="1" applyBorder="1" applyAlignment="1" applyProtection="1">
      <alignment horizontal="left" vertical="top" wrapText="1"/>
      <protection locked="0"/>
    </xf>
    <xf numFmtId="0" fontId="6" fillId="2" borderId="43" xfId="0" applyFont="1" applyFill="1" applyBorder="1" applyAlignment="1" applyProtection="1">
      <alignment horizontal="left" vertical="top" wrapText="1"/>
      <protection locked="0"/>
    </xf>
    <xf numFmtId="0" fontId="2" fillId="2" borderId="40" xfId="0" applyFont="1" applyFill="1" applyBorder="1" applyAlignment="1" applyProtection="1">
      <alignment horizontal="left" vertical="top" wrapText="1"/>
      <protection locked="0"/>
    </xf>
    <xf numFmtId="0" fontId="2" fillId="2" borderId="41" xfId="0" applyFont="1" applyFill="1" applyBorder="1" applyAlignment="1" applyProtection="1">
      <alignment horizontal="left" vertical="top" wrapText="1"/>
      <protection locked="0"/>
    </xf>
    <xf numFmtId="0" fontId="2" fillId="2" borderId="42" xfId="0" applyFont="1" applyFill="1" applyBorder="1" applyAlignment="1" applyProtection="1">
      <alignment horizontal="left" vertical="top" wrapText="1"/>
      <protection locked="0"/>
    </xf>
    <xf numFmtId="0" fontId="2" fillId="2" borderId="43" xfId="0" applyFont="1" applyFill="1" applyBorder="1" applyAlignment="1" applyProtection="1">
      <alignment horizontal="left" vertical="top" wrapText="1"/>
      <protection locked="0"/>
    </xf>
    <xf numFmtId="0" fontId="2" fillId="2" borderId="56" xfId="0" applyFont="1" applyFill="1" applyBorder="1" applyAlignment="1" applyProtection="1">
      <alignment horizontal="left" vertical="top" wrapText="1"/>
      <protection locked="0"/>
    </xf>
    <xf numFmtId="0" fontId="2" fillId="2" borderId="57" xfId="0" applyFont="1" applyFill="1" applyBorder="1" applyAlignment="1" applyProtection="1">
      <alignment horizontal="left" vertical="top" wrapText="1"/>
      <protection locked="0"/>
    </xf>
    <xf numFmtId="0" fontId="4" fillId="2" borderId="33" xfId="0" applyFont="1" applyFill="1" applyBorder="1" applyAlignment="1" applyProtection="1">
      <alignment horizontal="left" vertical="top" wrapText="1"/>
      <protection locked="0"/>
    </xf>
    <xf numFmtId="0" fontId="4" fillId="2" borderId="34" xfId="0" applyFont="1" applyFill="1" applyBorder="1" applyAlignment="1" applyProtection="1">
      <alignment horizontal="left" vertical="top" wrapText="1"/>
      <protection locked="0"/>
    </xf>
    <xf numFmtId="0" fontId="4" fillId="2" borderId="35" xfId="0" applyFont="1" applyFill="1" applyBorder="1" applyAlignment="1" applyProtection="1">
      <alignment horizontal="left" vertical="top" wrapText="1"/>
      <protection locked="0"/>
    </xf>
    <xf numFmtId="0" fontId="2" fillId="0" borderId="53" xfId="0" applyFont="1" applyBorder="1" applyAlignment="1">
      <alignment horizontal="left"/>
    </xf>
    <xf numFmtId="0" fontId="2" fillId="0" borderId="0" xfId="0" applyFont="1" applyAlignment="1">
      <alignment horizontal="left"/>
    </xf>
    <xf numFmtId="0" fontId="4" fillId="0" borderId="0" xfId="0" applyFont="1" applyAlignment="1">
      <alignment vertical="top"/>
    </xf>
    <xf numFmtId="0" fontId="0" fillId="0" borderId="0" xfId="0" applyAlignment="1">
      <alignment vertical="top"/>
    </xf>
    <xf numFmtId="0" fontId="2" fillId="0" borderId="0" xfId="0" applyFont="1" applyAlignment="1">
      <alignment vertical="top"/>
    </xf>
    <xf numFmtId="0" fontId="2" fillId="0" borderId="0" xfId="0" applyFont="1" applyAlignment="1">
      <alignment vertical="top" wrapText="1"/>
    </xf>
    <xf numFmtId="0" fontId="0" fillId="0" borderId="39" xfId="0" applyBorder="1" applyAlignment="1">
      <alignment vertical="top" wrapText="1"/>
    </xf>
    <xf numFmtId="0" fontId="4" fillId="0" borderId="55" xfId="0" applyFont="1" applyBorder="1" applyAlignment="1">
      <alignment horizontal="left" vertical="top"/>
    </xf>
    <xf numFmtId="0" fontId="36" fillId="0" borderId="42" xfId="0" applyFont="1" applyBorder="1" applyAlignment="1">
      <alignment horizontal="center" vertical="top" wrapText="1"/>
    </xf>
    <xf numFmtId="0" fontId="36" fillId="0" borderId="43" xfId="0" applyFont="1" applyBorder="1" applyAlignment="1">
      <alignment horizontal="center" vertical="top" wrapText="1"/>
    </xf>
    <xf numFmtId="0" fontId="17" fillId="0" borderId="1" xfId="0" applyFont="1" applyBorder="1" applyAlignment="1">
      <alignment horizontal="left" vertical="center"/>
    </xf>
    <xf numFmtId="0" fontId="17" fillId="0" borderId="51" xfId="0" applyFont="1" applyBorder="1" applyAlignment="1">
      <alignment horizontal="left" vertical="center"/>
    </xf>
    <xf numFmtId="0" fontId="0" fillId="0" borderId="1" xfId="0" applyBorder="1" applyAlignment="1">
      <alignment horizontal="left" vertical="center"/>
    </xf>
    <xf numFmtId="0" fontId="0" fillId="0" borderId="51" xfId="0" applyBorder="1" applyAlignment="1">
      <alignment horizontal="left" vertical="center"/>
    </xf>
    <xf numFmtId="0" fontId="0" fillId="0" borderId="81" xfId="0" applyBorder="1" applyAlignment="1">
      <alignment horizontal="left" vertical="center"/>
    </xf>
    <xf numFmtId="0" fontId="0" fillId="0" borderId="65" xfId="0" applyBorder="1" applyAlignment="1">
      <alignment horizontal="left" vertical="center"/>
    </xf>
    <xf numFmtId="0" fontId="22" fillId="0" borderId="48" xfId="0" applyFont="1" applyBorder="1" applyAlignment="1">
      <alignment horizontal="center" vertical="center"/>
    </xf>
    <xf numFmtId="0" fontId="22" fillId="0" borderId="49" xfId="0" applyFont="1" applyBorder="1" applyAlignment="1">
      <alignment horizontal="center" vertical="center"/>
    </xf>
    <xf numFmtId="0" fontId="22" fillId="0" borderId="48" xfId="0" applyFont="1" applyBorder="1" applyAlignment="1">
      <alignment horizontal="center" vertical="center" wrapText="1"/>
    </xf>
    <xf numFmtId="0" fontId="22" fillId="0" borderId="49" xfId="0" applyFont="1" applyBorder="1" applyAlignment="1">
      <alignment horizontal="center" vertical="center" wrapText="1"/>
    </xf>
    <xf numFmtId="0" fontId="21" fillId="5" borderId="5" xfId="0" applyFont="1" applyFill="1" applyBorder="1" applyAlignment="1">
      <alignment horizontal="center" vertical="center" wrapText="1"/>
    </xf>
    <xf numFmtId="0" fontId="21" fillId="5" borderId="82" xfId="0" applyFont="1" applyFill="1" applyBorder="1" applyAlignment="1">
      <alignment horizontal="center" vertical="center" wrapText="1"/>
    </xf>
    <xf numFmtId="0" fontId="20" fillId="0" borderId="3" xfId="0" applyFont="1" applyBorder="1" applyAlignment="1">
      <alignment horizontal="left" vertical="center"/>
    </xf>
    <xf numFmtId="0" fontId="20" fillId="0" borderId="1" xfId="0" applyFont="1" applyBorder="1" applyAlignment="1">
      <alignment horizontal="left" vertical="center"/>
    </xf>
    <xf numFmtId="0" fontId="20" fillId="0" borderId="51" xfId="0" applyFont="1" applyBorder="1" applyAlignment="1">
      <alignment horizontal="left" vertical="center"/>
    </xf>
    <xf numFmtId="0" fontId="21" fillId="0" borderId="93" xfId="0" applyFont="1" applyBorder="1" applyAlignment="1">
      <alignment horizontal="left" vertical="center"/>
    </xf>
    <xf numFmtId="0" fontId="21" fillId="0" borderId="81" xfId="0" applyFont="1" applyBorder="1" applyAlignment="1">
      <alignment horizontal="left" vertical="center"/>
    </xf>
    <xf numFmtId="0" fontId="21" fillId="0" borderId="65" xfId="0" applyFont="1" applyBorder="1" applyAlignment="1">
      <alignment horizontal="left" vertical="center"/>
    </xf>
    <xf numFmtId="0" fontId="21" fillId="0" borderId="3" xfId="0" applyFont="1" applyBorder="1" applyAlignment="1">
      <alignment horizontal="left" vertical="center"/>
    </xf>
    <xf numFmtId="0" fontId="21" fillId="0" borderId="1" xfId="0" applyFont="1" applyBorder="1" applyAlignment="1">
      <alignment horizontal="left" vertical="center"/>
    </xf>
    <xf numFmtId="0" fontId="21" fillId="0" borderId="51" xfId="0" applyFont="1" applyBorder="1" applyAlignment="1">
      <alignment horizontal="left" vertical="center"/>
    </xf>
    <xf numFmtId="0" fontId="0" fillId="0" borderId="1" xfId="0" applyBorder="1" applyAlignment="1">
      <alignment horizontal="left" vertical="center" wrapText="1"/>
    </xf>
    <xf numFmtId="0" fontId="0" fillId="0" borderId="51" xfId="0" applyBorder="1" applyAlignment="1">
      <alignment horizontal="left" vertical="center" wrapText="1"/>
    </xf>
    <xf numFmtId="0" fontId="17" fillId="0" borderId="1" xfId="0" applyFont="1" applyBorder="1" applyAlignment="1">
      <alignment horizontal="left" vertical="center" wrapText="1"/>
    </xf>
    <xf numFmtId="0" fontId="17" fillId="0" borderId="51" xfId="0" applyFont="1" applyBorder="1" applyAlignment="1">
      <alignment horizontal="left" vertical="center" wrapText="1"/>
    </xf>
    <xf numFmtId="0" fontId="21" fillId="0" borderId="81" xfId="0" applyFont="1" applyBorder="1" applyAlignment="1">
      <alignment horizontal="left" vertical="center" wrapText="1"/>
    </xf>
    <xf numFmtId="0" fontId="21" fillId="0" borderId="65" xfId="0" applyFont="1" applyBorder="1" applyAlignment="1">
      <alignment horizontal="left" vertical="center" wrapText="1"/>
    </xf>
    <xf numFmtId="0" fontId="0" fillId="0" borderId="81" xfId="0" applyBorder="1" applyAlignment="1">
      <alignment horizontal="left" vertical="center" wrapText="1"/>
    </xf>
    <xf numFmtId="0" fontId="0" fillId="0" borderId="65" xfId="0" applyBorder="1" applyAlignment="1">
      <alignment horizontal="left" vertical="center" wrapText="1"/>
    </xf>
  </cellXfs>
  <cellStyles count="4">
    <cellStyle name="Followed Hyperlink" xfId="3" builtinId="9" customBuiltin="1"/>
    <cellStyle name="Header" xfId="1" xr:uid="{8A7E63A1-FB44-4B53-97F1-0D904394CD31}"/>
    <cellStyle name="Hyperlink" xfId="2" builtinId="8" customBuiltin="1"/>
    <cellStyle name="Normal" xfId="0" builtinId="0"/>
  </cellStyles>
  <dxfs count="37">
    <dxf>
      <font>
        <color rgb="FF9C0006"/>
      </font>
      <fill>
        <patternFill>
          <bgColor rgb="FFFFC7CE"/>
        </patternFill>
      </fill>
    </dxf>
    <dxf>
      <font>
        <color theme="2" tint="-0.24994659260841701"/>
      </font>
      <fill>
        <patternFill>
          <bgColor theme="0" tint="-4.9989318521683403E-2"/>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theme="5" tint="-0.499984740745262"/>
      </font>
      <fill>
        <patternFill>
          <bgColor theme="5" tint="0.79998168889431442"/>
        </patternFill>
      </fill>
    </dxf>
    <dxf>
      <font>
        <color rgb="FFFF0000"/>
      </font>
    </dxf>
    <dxf>
      <font>
        <color rgb="FFFF0000"/>
      </font>
    </dxf>
    <dxf>
      <font>
        <color rgb="FFFF0000"/>
      </font>
    </dxf>
    <dxf>
      <font>
        <color theme="5" tint="-0.499984740745262"/>
      </font>
    </dxf>
    <dxf>
      <font>
        <color rgb="FFC00000"/>
      </font>
    </dxf>
    <dxf>
      <font>
        <color rgb="FF006400"/>
      </font>
    </dxf>
    <dxf>
      <font>
        <b val="0"/>
        <strike val="0"/>
        <outline val="0"/>
        <shadow val="0"/>
        <u val="none"/>
        <vertAlign val="baseline"/>
        <sz val="12"/>
        <name val="Arial"/>
        <family val="2"/>
        <scheme val="none"/>
      </font>
      <numFmt numFmtId="1" formatCode="0"/>
      <fill>
        <patternFill patternType="none">
          <fgColor rgb="FF000000"/>
          <bgColor auto="1"/>
        </patternFill>
      </fill>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2"/>
        <name val="Arial"/>
        <family val="2"/>
        <scheme val="none"/>
      </font>
      <fill>
        <patternFill patternType="none">
          <fgColor indexed="64"/>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indexed="64"/>
          <bgColor theme="8"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indexed="64"/>
          <bgColor theme="8"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indexed="64"/>
          <bgColor theme="8" tint="0.79998168889431442"/>
        </patternFill>
      </fill>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rgb="FF000000"/>
          <bgColor rgb="FFDDEBF7"/>
        </patternFill>
      </fill>
      <alignment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dxf>
    <dxf>
      <font>
        <b/>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bottom/>
        <vertical style="thin">
          <color theme="0" tint="-0.34998626667073579"/>
        </vertical>
        <horizontal style="thin">
          <color theme="0" tint="-0.34998626667073579"/>
        </horizontal>
      </border>
    </dxf>
  </dxfs>
  <tableStyles count="1" defaultTableStyle="TableStyleMedium2" defaultPivotStyle="PivotStyleLight16">
    <tableStyle name="Baseline Detailed Inventory" pivot="0" count="0" xr9:uid="{6C1861D6-2F9E-40EA-9ACA-033AB70A0976}"/>
  </tableStyles>
  <colors>
    <mruColors>
      <color rgb="FFFFCDE6"/>
      <color rgb="FFD7EBE1"/>
      <color rgb="FF0000FF"/>
      <color rgb="FFF5F5F5"/>
      <color rgb="FF006400"/>
      <color rgb="FFFAFAFA"/>
      <color rgb="FFCCCCFF"/>
      <color rgb="FFFFE1E1"/>
      <color rgb="FFCC00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8041CE-E226-4FCE-AC36-6D094ADC97BD}" name="Dropdown_Lists" displayName="Dropdown_Lists" ref="A1:M4364" totalsRowShown="0" headerRowDxfId="36" dataDxfId="35">
  <tableColumns count="13">
    <tableColumn id="25" xr3:uid="{1AB2FCAE-1D34-444C-90AC-D64889B01BC9}" name="Connector Material" dataDxfId="34"/>
    <tableColumn id="24" xr3:uid="{1FD46637-C6BC-4111-9881-091385DF7EC6}" name="Connector Basis of Material Classification" dataDxfId="33"/>
    <tableColumn id="4" xr3:uid="{EBF57A84-C152-47FE-B71A-8B317C41C36C}" name="Upstream/System Service Line Material" dataDxfId="32"/>
    <tableColumn id="31" xr3:uid="{B30F40FB-86B0-4442-AB83-D969BE20C899}" name="Downstream/Customer Service Line Material" dataDxfId="31"/>
    <tableColumn id="6" xr3:uid="{85A07538-C11C-483C-815C-DFE194951785}" name="Was Upstream/System Side Service Line Ever Previously Lead?" dataDxfId="30"/>
    <tableColumn id="9" xr3:uid="{9F056C24-DA4D-4D21-BD69-3D76FE909746}" name="Upstream/System Service Line Basis of Material Classification" dataDxfId="29"/>
    <tableColumn id="3" xr3:uid="{673E34A9-3ECF-4B01-BC06-476946698CAF}" name="Downstream/Customer Service Line Basis of Material Classification" dataDxfId="28"/>
    <tableColumn id="11" xr3:uid="{58B544A9-29CB-4A58-AAF0-4E8443829E8E}" name="Service Line Field Verification Method" dataDxfId="27"/>
    <tableColumn id="33" xr3:uid="{D620356F-6770-490C-8A50-1A71C28236B1}" name="Submission Type" dataDxfId="26"/>
    <tableColumn id="2" xr3:uid="{1D581FA0-4D28-4F99-B455-9379788F40A9}" name="Reporting Period" dataDxfId="25"/>
    <tableColumn id="34" xr3:uid="{222FC5B2-76AA-4D08-81B8-B1F7BA6C2748}" name="Water System Type" dataDxfId="24"/>
    <tableColumn id="35" xr3:uid="{F86FB41A-36B5-4F99-892A-E1479372065D}" name="Service Line Ownership Type" dataDxfId="23"/>
    <tableColumn id="36" xr3:uid="{E6F17000-2BCC-4AF0-8AE7-A6B4867615F3}" name="Yes/No" dataDxfId="2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F5FE3A-638D-40D7-BEF4-8E103283ED42}" name="SL_Class" displayName="SL_Class" ref="A1:E225" totalsRowShown="0" headerRowDxfId="21" dataDxfId="19" headerRowBorderDxfId="20" tableBorderDxfId="18" totalsRowBorderDxfId="17">
  <autoFilter ref="A1:E225" xr:uid="{DAFF6621-77C9-4C30-A8D9-2EE531D7005E}"/>
  <sortState xmlns:xlrd2="http://schemas.microsoft.com/office/spreadsheetml/2017/richdata2" ref="A2:E225">
    <sortCondition ref="E1:E225"/>
  </sortState>
  <tableColumns count="5">
    <tableColumn id="1" xr3:uid="{C30A1DE5-83BF-4F47-91CC-7D459E3D95C4}" name="UpSys SL Material" dataDxfId="16"/>
    <tableColumn id="3" xr3:uid="{C5FEABBA-3CDA-45B6-AFF8-8E2729BAF622}" name="UpSys Ever Previously Lead" dataDxfId="15"/>
    <tableColumn id="4" xr3:uid="{B64DC90A-9379-4969-AA83-186220FB02A8}" name="DownCus SL Material" dataDxfId="14"/>
    <tableColumn id="5" xr3:uid="{12B88E08-BB12-4759-8B5B-E285A52A694F}" name="Entire SL Classification" dataDxfId="13"/>
    <tableColumn id="2" xr3:uid="{2A9FCCBF-57E4-49B8-917E-519E9B5F31A6}" name="Unique ID" dataDxfId="1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63B9F-9D2C-4CFE-8FD2-950872CDBD77}">
  <sheetPr>
    <tabColor theme="4" tint="0.79998168889431442"/>
  </sheetPr>
  <dimension ref="A1:XFC203"/>
  <sheetViews>
    <sheetView showGridLines="0" tabSelected="1" view="pageLayout" zoomScale="90" zoomScaleNormal="100" zoomScalePageLayoutView="90" workbookViewId="0">
      <selection activeCell="D141" sqref="D141:E141"/>
    </sheetView>
  </sheetViews>
  <sheetFormatPr defaultColWidth="0" defaultRowHeight="15.5" zeroHeight="1" x14ac:dyDescent="0.35"/>
  <cols>
    <col min="1" max="1" width="2.1796875" style="3" customWidth="1"/>
    <col min="2" max="2" width="2.81640625" style="3" customWidth="1"/>
    <col min="3" max="3" width="54.1796875" style="3" customWidth="1"/>
    <col min="4" max="5" width="18.453125" style="4" customWidth="1"/>
    <col min="6" max="6" width="2.81640625" style="1" customWidth="1"/>
    <col min="7" max="7" width="8.7265625" customWidth="1"/>
    <col min="8" max="16383" width="8.7265625" hidden="1"/>
    <col min="16384" max="16384" width="1.81640625" hidden="1"/>
  </cols>
  <sheetData>
    <row r="1" spans="1:6" ht="23" x14ac:dyDescent="0.35">
      <c r="A1" s="259" t="s">
        <v>0</v>
      </c>
      <c r="B1" s="259"/>
      <c r="C1" s="259"/>
      <c r="D1" s="259"/>
      <c r="E1" s="259"/>
      <c r="F1" s="259"/>
    </row>
    <row r="2" spans="1:6" ht="18" x14ac:dyDescent="0.35">
      <c r="A2" s="264" t="s">
        <v>1</v>
      </c>
      <c r="B2" s="264"/>
      <c r="C2" s="264"/>
      <c r="D2" s="264"/>
      <c r="E2" s="160"/>
      <c r="F2" s="161"/>
    </row>
    <row r="3" spans="1:6" ht="48" customHeight="1" x14ac:dyDescent="0.35">
      <c r="A3" s="237" t="s">
        <v>2</v>
      </c>
      <c r="B3" s="237"/>
      <c r="C3" s="237"/>
      <c r="D3" s="237"/>
      <c r="E3" s="237"/>
      <c r="F3" s="67"/>
    </row>
    <row r="4" spans="1:6" ht="12.65" customHeight="1" thickBot="1" x14ac:dyDescent="0.4"/>
    <row r="5" spans="1:6" ht="16" thickBot="1" x14ac:dyDescent="0.4">
      <c r="B5" s="241" t="s">
        <v>3</v>
      </c>
      <c r="C5" s="265"/>
      <c r="D5" s="59" t="s">
        <v>4</v>
      </c>
      <c r="F5"/>
    </row>
    <row r="6" spans="1:6" ht="8.15" customHeight="1" thickBot="1" x14ac:dyDescent="0.4">
      <c r="A6" s="175"/>
      <c r="B6" s="175"/>
      <c r="F6"/>
    </row>
    <row r="7" spans="1:6" x14ac:dyDescent="0.35">
      <c r="B7" s="241" t="s">
        <v>5</v>
      </c>
      <c r="C7" s="265"/>
      <c r="D7" s="266" t="s">
        <v>4</v>
      </c>
      <c r="E7" s="267"/>
      <c r="F7"/>
    </row>
    <row r="8" spans="1:6" ht="12.65" customHeight="1" x14ac:dyDescent="0.35"/>
    <row r="9" spans="1:6" ht="18" x14ac:dyDescent="0.35">
      <c r="A9" s="240" t="s">
        <v>6</v>
      </c>
      <c r="B9" s="240"/>
      <c r="C9" s="240"/>
      <c r="F9"/>
    </row>
    <row r="10" spans="1:6" ht="12.65" customHeight="1" thickBot="1" x14ac:dyDescent="0.4">
      <c r="F10"/>
    </row>
    <row r="11" spans="1:6" ht="16" thickBot="1" x14ac:dyDescent="0.4">
      <c r="B11" s="241" t="s">
        <v>7</v>
      </c>
      <c r="C11" s="265"/>
      <c r="D11" s="61" t="s">
        <v>8</v>
      </c>
      <c r="E11" s="29"/>
      <c r="F11"/>
    </row>
    <row r="12" spans="1:6" ht="7.5" customHeight="1" x14ac:dyDescent="0.35">
      <c r="A12" s="175"/>
      <c r="B12" s="175"/>
      <c r="F12"/>
    </row>
    <row r="13" spans="1:6" ht="32.15" customHeight="1" x14ac:dyDescent="0.35">
      <c r="B13" s="241" t="s">
        <v>9</v>
      </c>
      <c r="C13" s="241"/>
      <c r="D13" s="254"/>
      <c r="E13" s="254"/>
      <c r="F13"/>
    </row>
    <row r="14" spans="1:6" ht="7.5" customHeight="1" x14ac:dyDescent="0.35">
      <c r="A14" s="175"/>
      <c r="B14" s="175"/>
      <c r="F14"/>
    </row>
    <row r="15" spans="1:6" x14ac:dyDescent="0.35">
      <c r="B15" s="241" t="s">
        <v>10</v>
      </c>
      <c r="C15" s="268"/>
      <c r="D15" s="270" t="s">
        <v>11</v>
      </c>
      <c r="E15" s="270"/>
      <c r="F15"/>
    </row>
    <row r="16" spans="1:6" x14ac:dyDescent="0.35">
      <c r="D16" s="270" t="s">
        <v>12</v>
      </c>
      <c r="E16" s="270"/>
      <c r="F16"/>
    </row>
    <row r="17" spans="1:6" ht="12.65" customHeight="1" x14ac:dyDescent="0.35">
      <c r="F17"/>
    </row>
    <row r="18" spans="1:6" x14ac:dyDescent="0.35">
      <c r="B18" s="241" t="s">
        <v>13</v>
      </c>
      <c r="C18" s="268"/>
      <c r="D18" s="254" t="s">
        <v>4</v>
      </c>
      <c r="E18" s="254"/>
      <c r="F18"/>
    </row>
    <row r="19" spans="1:6" ht="12.65" customHeight="1" x14ac:dyDescent="0.35">
      <c r="A19" s="175"/>
      <c r="B19" s="175"/>
      <c r="F19"/>
    </row>
    <row r="20" spans="1:6" x14ac:dyDescent="0.35">
      <c r="B20" s="241" t="s">
        <v>14</v>
      </c>
      <c r="C20" s="291"/>
      <c r="D20" s="151"/>
      <c r="E20" s="1"/>
      <c r="F20"/>
    </row>
    <row r="21" spans="1:6" ht="12.65" customHeight="1" thickBot="1" x14ac:dyDescent="0.4">
      <c r="A21" s="175"/>
      <c r="B21" s="175"/>
      <c r="F21"/>
    </row>
    <row r="22" spans="1:6" ht="16" thickBot="1" x14ac:dyDescent="0.4">
      <c r="B22" s="241" t="s">
        <v>15</v>
      </c>
      <c r="C22" s="265"/>
      <c r="D22" s="152"/>
      <c r="E22" s="1"/>
      <c r="F22"/>
    </row>
    <row r="23" spans="1:6" ht="12.65" customHeight="1" x14ac:dyDescent="0.35">
      <c r="B23" s="173"/>
      <c r="D23" s="42"/>
      <c r="E23" s="1"/>
      <c r="F23"/>
    </row>
    <row r="24" spans="1:6" x14ac:dyDescent="0.35">
      <c r="A24" s="175"/>
      <c r="B24" s="241" t="s">
        <v>16</v>
      </c>
      <c r="C24" s="241"/>
      <c r="D24" s="235">
        <f>$D$119</f>
        <v>0</v>
      </c>
      <c r="F24"/>
    </row>
    <row r="25" spans="1:6" ht="10" customHeight="1" thickBot="1" x14ac:dyDescent="0.4">
      <c r="A25" s="175"/>
      <c r="B25" s="175"/>
      <c r="F25"/>
    </row>
    <row r="26" spans="1:6" x14ac:dyDescent="0.35">
      <c r="A26" s="175"/>
      <c r="B26" s="175"/>
      <c r="C26" s="173" t="s">
        <v>17</v>
      </c>
      <c r="D26" s="255" t="s">
        <v>4</v>
      </c>
      <c r="E26" s="249"/>
      <c r="F26"/>
    </row>
    <row r="27" spans="1:6" ht="32.15" customHeight="1" thickBot="1" x14ac:dyDescent="0.4">
      <c r="A27" s="175"/>
      <c r="B27" s="175"/>
      <c r="C27" s="43"/>
      <c r="D27" s="250"/>
      <c r="E27" s="251"/>
      <c r="F27"/>
    </row>
    <row r="28" spans="1:6" ht="10" customHeight="1" x14ac:dyDescent="0.35">
      <c r="A28" s="175"/>
      <c r="B28" s="175"/>
      <c r="F28"/>
    </row>
    <row r="29" spans="1:6" x14ac:dyDescent="0.35">
      <c r="A29" s="175"/>
      <c r="B29" s="175"/>
      <c r="C29" s="173" t="s">
        <v>18</v>
      </c>
      <c r="D29" s="271"/>
      <c r="E29" s="272"/>
      <c r="F29"/>
    </row>
    <row r="30" spans="1:6" ht="79.5" customHeight="1" x14ac:dyDescent="0.35">
      <c r="A30" s="175"/>
      <c r="B30" s="175"/>
      <c r="C30" s="67" t="s">
        <v>19</v>
      </c>
      <c r="D30" s="273"/>
      <c r="E30" s="274"/>
      <c r="F30"/>
    </row>
    <row r="31" spans="1:6" ht="7.5" customHeight="1" x14ac:dyDescent="0.35">
      <c r="A31" s="175"/>
      <c r="B31" s="175"/>
      <c r="F31"/>
    </row>
    <row r="32" spans="1:6" ht="16" thickBot="1" x14ac:dyDescent="0.4">
      <c r="B32" s="241" t="s">
        <v>20</v>
      </c>
      <c r="C32" s="241"/>
      <c r="D32" s="42"/>
      <c r="F32"/>
    </row>
    <row r="33" spans="1:6" x14ac:dyDescent="0.35">
      <c r="A33" s="65"/>
      <c r="B33" s="65"/>
      <c r="C33" s="147" t="s">
        <v>21</v>
      </c>
      <c r="D33" s="279"/>
      <c r="E33" s="280"/>
      <c r="F33"/>
    </row>
    <row r="34" spans="1:6" x14ac:dyDescent="0.35">
      <c r="A34" s="65"/>
      <c r="B34" s="65"/>
      <c r="C34" s="148" t="s">
        <v>22</v>
      </c>
      <c r="D34" s="260"/>
      <c r="E34" s="261"/>
      <c r="F34"/>
    </row>
    <row r="35" spans="1:6" x14ac:dyDescent="0.35">
      <c r="A35" s="65"/>
      <c r="B35" s="65"/>
      <c r="C35" s="148" t="s">
        <v>23</v>
      </c>
      <c r="D35" s="260"/>
      <c r="E35" s="261"/>
      <c r="F35"/>
    </row>
    <row r="36" spans="1:6" ht="16" thickBot="1" x14ac:dyDescent="0.4">
      <c r="A36" s="65"/>
      <c r="B36" s="65"/>
      <c r="C36" s="148" t="s">
        <v>24</v>
      </c>
      <c r="D36" s="262"/>
      <c r="E36" s="263"/>
      <c r="F36"/>
    </row>
    <row r="37" spans="1:6" ht="7.5" customHeight="1" x14ac:dyDescent="0.35">
      <c r="A37" s="175"/>
      <c r="B37" s="175"/>
      <c r="D37" s="42"/>
      <c r="F37"/>
    </row>
    <row r="38" spans="1:6" ht="20.25" customHeight="1" x14ac:dyDescent="0.35">
      <c r="B38" s="241" t="s">
        <v>25</v>
      </c>
      <c r="C38" s="241"/>
      <c r="D38" s="241"/>
      <c r="F38"/>
    </row>
    <row r="39" spans="1:6" x14ac:dyDescent="0.35">
      <c r="A39" s="4"/>
      <c r="B39" s="4"/>
      <c r="C39" s="70" t="s">
        <v>26</v>
      </c>
      <c r="D39" s="254"/>
      <c r="E39" s="254"/>
      <c r="F39"/>
    </row>
    <row r="40" spans="1:6" x14ac:dyDescent="0.35">
      <c r="A40" s="4"/>
      <c r="B40" s="4"/>
      <c r="C40" s="149" t="s">
        <v>22</v>
      </c>
      <c r="D40" s="254"/>
      <c r="E40" s="254"/>
      <c r="F40"/>
    </row>
    <row r="41" spans="1:6" x14ac:dyDescent="0.35">
      <c r="A41" s="4"/>
      <c r="B41" s="4"/>
      <c r="C41" s="149" t="s">
        <v>27</v>
      </c>
      <c r="D41" s="254"/>
      <c r="E41" s="254"/>
      <c r="F41"/>
    </row>
    <row r="42" spans="1:6" x14ac:dyDescent="0.35">
      <c r="A42" s="4"/>
      <c r="B42" s="4"/>
      <c r="C42" s="149" t="s">
        <v>28</v>
      </c>
      <c r="D42" s="254"/>
      <c r="E42" s="254"/>
      <c r="F42"/>
    </row>
    <row r="43" spans="1:6" ht="19.5" customHeight="1" x14ac:dyDescent="0.35">
      <c r="F43"/>
    </row>
    <row r="44" spans="1:6" ht="18" x14ac:dyDescent="0.35">
      <c r="A44" s="240" t="s">
        <v>29</v>
      </c>
      <c r="B44" s="240"/>
      <c r="C44" s="240"/>
      <c r="D44" s="42"/>
      <c r="F44"/>
    </row>
    <row r="45" spans="1:6" ht="15" customHeight="1" x14ac:dyDescent="0.35">
      <c r="D45" s="42"/>
      <c r="F45"/>
    </row>
    <row r="46" spans="1:6" x14ac:dyDescent="0.35">
      <c r="B46" s="241" t="s">
        <v>30</v>
      </c>
      <c r="C46" s="241"/>
      <c r="D46" s="241"/>
      <c r="E46" s="241"/>
      <c r="F46"/>
    </row>
    <row r="47" spans="1:6" ht="32.25" customHeight="1" x14ac:dyDescent="0.35">
      <c r="B47" s="237" t="s">
        <v>31</v>
      </c>
      <c r="C47" s="237"/>
      <c r="D47" s="237"/>
      <c r="E47" s="237"/>
      <c r="F47" s="67"/>
    </row>
    <row r="48" spans="1:6" ht="8.15" customHeight="1" thickBot="1" x14ac:dyDescent="0.4">
      <c r="B48" s="173"/>
      <c r="C48" s="173"/>
      <c r="D48" s="173"/>
      <c r="E48" s="173"/>
      <c r="F48"/>
    </row>
    <row r="49" spans="1:6" x14ac:dyDescent="0.35">
      <c r="C49" s="105" t="s">
        <v>32</v>
      </c>
      <c r="D49" s="255"/>
      <c r="E49" s="249"/>
      <c r="F49"/>
    </row>
    <row r="50" spans="1:6" ht="39.75" customHeight="1" thickBot="1" x14ac:dyDescent="0.4">
      <c r="C50" s="174" t="s">
        <v>33</v>
      </c>
      <c r="D50" s="250"/>
      <c r="E50" s="251"/>
      <c r="F50"/>
    </row>
    <row r="51" spans="1:6" ht="7.5" customHeight="1" thickBot="1" x14ac:dyDescent="0.4">
      <c r="A51" s="1"/>
      <c r="B51" s="1"/>
      <c r="D51" s="173"/>
      <c r="E51" s="173"/>
      <c r="F51"/>
    </row>
    <row r="52" spans="1:6" x14ac:dyDescent="0.35">
      <c r="C52" s="105" t="s">
        <v>34</v>
      </c>
      <c r="D52" s="255"/>
      <c r="E52" s="281"/>
      <c r="F52"/>
    </row>
    <row r="53" spans="1:6" ht="39.75" customHeight="1" thickBot="1" x14ac:dyDescent="0.4">
      <c r="C53" s="174" t="s">
        <v>35</v>
      </c>
      <c r="D53" s="282"/>
      <c r="E53" s="283"/>
      <c r="F53"/>
    </row>
    <row r="54" spans="1:6" ht="7.5" customHeight="1" thickBot="1" x14ac:dyDescent="0.4">
      <c r="A54" s="1"/>
      <c r="B54" s="1"/>
      <c r="D54" s="173"/>
      <c r="E54" s="173"/>
      <c r="F54"/>
    </row>
    <row r="55" spans="1:6" x14ac:dyDescent="0.35">
      <c r="C55" s="105" t="s">
        <v>36</v>
      </c>
      <c r="D55" s="255"/>
      <c r="E55" s="249"/>
      <c r="F55"/>
    </row>
    <row r="56" spans="1:6" ht="39.75" customHeight="1" thickBot="1" x14ac:dyDescent="0.4">
      <c r="C56" s="174" t="s">
        <v>37</v>
      </c>
      <c r="D56" s="250"/>
      <c r="E56" s="251"/>
      <c r="F56"/>
    </row>
    <row r="57" spans="1:6" ht="7.5" customHeight="1" x14ac:dyDescent="0.35">
      <c r="A57" s="33"/>
      <c r="B57" s="33"/>
      <c r="C57" s="106"/>
      <c r="D57" s="173"/>
      <c r="E57" s="173"/>
      <c r="F57"/>
    </row>
    <row r="58" spans="1:6" x14ac:dyDescent="0.35">
      <c r="C58" s="105" t="s">
        <v>38</v>
      </c>
      <c r="D58" s="275"/>
      <c r="E58" s="276"/>
      <c r="F58"/>
    </row>
    <row r="59" spans="1:6" ht="39.75" customHeight="1" x14ac:dyDescent="0.35">
      <c r="B59" s="65"/>
      <c r="C59" s="174" t="s">
        <v>39</v>
      </c>
      <c r="D59" s="277"/>
      <c r="E59" s="278"/>
      <c r="F59"/>
    </row>
    <row r="60" spans="1:6" x14ac:dyDescent="0.35">
      <c r="A60" s="1"/>
      <c r="B60" s="1"/>
      <c r="C60" s="1"/>
      <c r="D60" s="1"/>
      <c r="E60" s="1"/>
      <c r="F60"/>
    </row>
    <row r="61" spans="1:6" x14ac:dyDescent="0.35">
      <c r="B61" s="257" t="s">
        <v>40</v>
      </c>
      <c r="C61" s="258"/>
      <c r="D61" s="258"/>
      <c r="E61" s="1"/>
      <c r="F61"/>
    </row>
    <row r="62" spans="1:6" ht="47.5" customHeight="1" x14ac:dyDescent="0.35">
      <c r="B62" s="237" t="s">
        <v>41</v>
      </c>
      <c r="C62" s="237"/>
      <c r="D62" s="237"/>
      <c r="E62" s="237"/>
      <c r="F62" s="67"/>
    </row>
    <row r="63" spans="1:6" ht="8.15" customHeight="1" x14ac:dyDescent="0.35">
      <c r="D63" s="172"/>
      <c r="E63" s="172"/>
      <c r="F63"/>
    </row>
    <row r="64" spans="1:6" x14ac:dyDescent="0.35">
      <c r="C64" s="70" t="s">
        <v>42</v>
      </c>
      <c r="D64" s="177" t="s">
        <v>4</v>
      </c>
      <c r="F64"/>
    </row>
    <row r="65" spans="2:6" x14ac:dyDescent="0.35">
      <c r="C65" s="149" t="s">
        <v>43</v>
      </c>
      <c r="D65" s="177" t="s">
        <v>4</v>
      </c>
      <c r="F65"/>
    </row>
    <row r="66" spans="2:6" x14ac:dyDescent="0.35">
      <c r="C66" s="149" t="s">
        <v>44</v>
      </c>
      <c r="D66" s="177" t="s">
        <v>4</v>
      </c>
      <c r="F66"/>
    </row>
    <row r="67" spans="2:6" x14ac:dyDescent="0.35">
      <c r="C67" s="149" t="s">
        <v>45</v>
      </c>
      <c r="D67" s="177" t="s">
        <v>4</v>
      </c>
      <c r="F67"/>
    </row>
    <row r="68" spans="2:6" x14ac:dyDescent="0.35">
      <c r="C68" s="149" t="s">
        <v>46</v>
      </c>
      <c r="D68" s="62" t="s">
        <v>4</v>
      </c>
      <c r="F68"/>
    </row>
    <row r="69" spans="2:6" ht="48" customHeight="1" x14ac:dyDescent="0.35">
      <c r="C69" s="149" t="s">
        <v>47</v>
      </c>
      <c r="D69" s="252"/>
      <c r="E69" s="252"/>
      <c r="F69"/>
    </row>
    <row r="70" spans="2:6" x14ac:dyDescent="0.35">
      <c r="D70" s="42"/>
      <c r="F70"/>
    </row>
    <row r="71" spans="2:6" x14ac:dyDescent="0.35">
      <c r="B71" s="241" t="s">
        <v>48</v>
      </c>
      <c r="C71" s="241"/>
      <c r="D71" s="241"/>
      <c r="E71" s="3"/>
      <c r="F71"/>
    </row>
    <row r="72" spans="2:6" ht="16" customHeight="1" x14ac:dyDescent="0.35">
      <c r="B72" s="253" t="s">
        <v>49</v>
      </c>
      <c r="C72" s="253"/>
      <c r="D72" s="253"/>
      <c r="E72" s="253"/>
      <c r="F72" s="253"/>
    </row>
    <row r="73" spans="2:6" ht="8.15" customHeight="1" x14ac:dyDescent="0.35">
      <c r="B73" s="178"/>
      <c r="C73" s="178"/>
      <c r="D73" s="178"/>
      <c r="E73" s="178"/>
      <c r="F73" s="178"/>
    </row>
    <row r="74" spans="2:6" x14ac:dyDescent="0.35">
      <c r="C74" s="70" t="s">
        <v>50</v>
      </c>
      <c r="D74" s="234" t="str" cm="1">
        <f t="array" ref="D74">IF(SUM(COUNTIF('Detailed Inventory'!$F$6:$U$505,{"Historical records","Service line repair or replacement record"}))&gt;0,"Yes","No")</f>
        <v>No</v>
      </c>
      <c r="E74" s="172"/>
      <c r="F74"/>
    </row>
    <row r="75" spans="2:6" x14ac:dyDescent="0.35">
      <c r="C75" s="149" t="s">
        <v>51</v>
      </c>
      <c r="D75" s="234" t="str" cm="1">
        <f t="array" ref="D75">IF(SUM(COUNTIF('Detailed Inventory'!$F$6:$U$505,{"Field inspection","Visual inspection","Mechanical excavation"}))&gt;0,"Yes","No")</f>
        <v>No</v>
      </c>
      <c r="F75"/>
    </row>
    <row r="76" spans="2:6" x14ac:dyDescent="0.35">
      <c r="C76" s="149" t="s">
        <v>52</v>
      </c>
      <c r="D76" s="234" t="str">
        <f>IF(SUM(COUNTIF('Detailed Inventory'!$F$6:$U$505,"Installation date is after state or local lead ban")),"Yes","No")</f>
        <v>No</v>
      </c>
      <c r="F76"/>
    </row>
    <row r="77" spans="2:6" x14ac:dyDescent="0.35">
      <c r="C77" s="149" t="s">
        <v>53</v>
      </c>
      <c r="D77" s="234" t="str">
        <f>IF(SUM(COUNTIF('Detailed Inventory'!$F$6:$U$505,"Service line diameter 4 inches or greater")),"Yes","No")</f>
        <v>No</v>
      </c>
      <c r="F77"/>
    </row>
    <row r="78" spans="2:6" x14ac:dyDescent="0.35">
      <c r="C78" s="149" t="s">
        <v>54</v>
      </c>
      <c r="D78" s="234" t="str" cm="1">
        <f t="array" ref="D78">IF(SUM(COUNTIF('Detailed Inventory'!$F$6:$U$505,{"Statistical analysis","Statistical analysis or predictive models","Interpolation"}))&gt;0,"Yes","No")</f>
        <v>No</v>
      </c>
      <c r="F78"/>
    </row>
    <row r="79" spans="2:6" x14ac:dyDescent="0.35">
      <c r="C79" s="149" t="s">
        <v>55</v>
      </c>
      <c r="D79" s="234" t="str" cm="1">
        <f t="array" ref="D79">IF(SUM(COUNTIF('Detailed Inventory'!$F$6:$U$505,{"Replaced - previously Lead","Removed","Replaced - previously Non-Lead/Galvanized"}))&gt;0,"Yes","No")</f>
        <v>No</v>
      </c>
      <c r="F79"/>
    </row>
    <row r="80" spans="2:6" x14ac:dyDescent="0.35">
      <c r="C80" s="149" t="s">
        <v>56</v>
      </c>
      <c r="D80" s="177" t="s">
        <v>4</v>
      </c>
      <c r="F80"/>
    </row>
    <row r="81" spans="1:6" ht="47.25" customHeight="1" x14ac:dyDescent="0.35">
      <c r="C81" s="149" t="s">
        <v>57</v>
      </c>
      <c r="D81" s="242"/>
      <c r="E81" s="256"/>
      <c r="F81"/>
    </row>
    <row r="82" spans="1:6" ht="14.5" customHeight="1" x14ac:dyDescent="0.35">
      <c r="C82" s="67"/>
      <c r="D82" s="42"/>
      <c r="F82"/>
    </row>
    <row r="83" spans="1:6" ht="18" x14ac:dyDescent="0.35">
      <c r="A83" s="240" t="s">
        <v>58</v>
      </c>
      <c r="B83" s="240"/>
      <c r="C83" s="240"/>
      <c r="D83" s="240"/>
      <c r="F83"/>
    </row>
    <row r="84" spans="1:6" ht="64" customHeight="1" x14ac:dyDescent="0.35">
      <c r="A84" s="237" t="s">
        <v>59</v>
      </c>
      <c r="B84" s="237"/>
      <c r="C84" s="237"/>
      <c r="D84" s="237"/>
      <c r="E84" s="237"/>
      <c r="F84" s="237"/>
    </row>
    <row r="85" spans="1:6" x14ac:dyDescent="0.35">
      <c r="A85" s="1"/>
      <c r="B85" s="76" t="s">
        <v>60</v>
      </c>
      <c r="C85" s="76"/>
      <c r="D85" s="76"/>
      <c r="E85" s="1"/>
      <c r="F85"/>
    </row>
    <row r="86" spans="1:6" ht="32.5" customHeight="1" x14ac:dyDescent="0.35">
      <c r="A86" s="1"/>
      <c r="B86" s="237" t="s">
        <v>61</v>
      </c>
      <c r="C86" s="237"/>
      <c r="D86" s="237"/>
      <c r="E86" s="237"/>
      <c r="F86"/>
    </row>
    <row r="87" spans="1:6" ht="7.5" customHeight="1" thickBot="1" x14ac:dyDescent="0.4">
      <c r="A87" s="1"/>
      <c r="B87" s="174"/>
      <c r="C87" s="174"/>
      <c r="D87" s="174"/>
      <c r="E87" s="174"/>
      <c r="F87"/>
    </row>
    <row r="88" spans="1:6" x14ac:dyDescent="0.35">
      <c r="A88" s="1"/>
      <c r="B88" s="172"/>
      <c r="C88" s="147" t="s">
        <v>62</v>
      </c>
      <c r="D88" s="103" t="s">
        <v>4</v>
      </c>
      <c r="E88" s="69"/>
      <c r="F88"/>
    </row>
    <row r="89" spans="1:6" x14ac:dyDescent="0.35">
      <c r="A89" s="1"/>
      <c r="B89" s="172"/>
      <c r="C89" s="148" t="s">
        <v>63</v>
      </c>
      <c r="D89" s="104" t="s">
        <v>4</v>
      </c>
      <c r="E89" s="69"/>
      <c r="F89"/>
    </row>
    <row r="90" spans="1:6" x14ac:dyDescent="0.35">
      <c r="A90" s="1"/>
      <c r="B90" s="172"/>
      <c r="C90" s="148" t="s">
        <v>64</v>
      </c>
      <c r="D90" s="104" t="s">
        <v>4</v>
      </c>
      <c r="E90" s="69"/>
      <c r="F90"/>
    </row>
    <row r="91" spans="1:6" x14ac:dyDescent="0.35">
      <c r="A91" s="1"/>
      <c r="B91" s="172"/>
      <c r="C91" s="148" t="s">
        <v>65</v>
      </c>
      <c r="D91" s="104" t="s">
        <v>4</v>
      </c>
      <c r="E91" s="69"/>
      <c r="F91"/>
    </row>
    <row r="92" spans="1:6" x14ac:dyDescent="0.35">
      <c r="A92" s="1"/>
      <c r="B92" s="172"/>
      <c r="C92" s="147" t="s">
        <v>66</v>
      </c>
      <c r="D92" s="104" t="s">
        <v>4</v>
      </c>
      <c r="E92" s="69"/>
      <c r="F92"/>
    </row>
    <row r="93" spans="1:6" x14ac:dyDescent="0.35">
      <c r="A93" s="1"/>
      <c r="B93" s="172"/>
      <c r="C93" s="148" t="s">
        <v>67</v>
      </c>
      <c r="D93" s="104" t="s">
        <v>4</v>
      </c>
      <c r="E93" s="69"/>
      <c r="F93"/>
    </row>
    <row r="94" spans="1:6" x14ac:dyDescent="0.35">
      <c r="A94" s="1"/>
      <c r="B94" s="172"/>
      <c r="C94" s="147" t="s">
        <v>68</v>
      </c>
      <c r="D94" s="104" t="s">
        <v>4</v>
      </c>
      <c r="E94" s="69"/>
      <c r="F94"/>
    </row>
    <row r="95" spans="1:6" x14ac:dyDescent="0.35">
      <c r="A95" s="1"/>
      <c r="B95" s="172"/>
      <c r="C95" s="148" t="s">
        <v>69</v>
      </c>
      <c r="D95" s="104" t="s">
        <v>4</v>
      </c>
      <c r="E95" s="69"/>
      <c r="F95"/>
    </row>
    <row r="96" spans="1:6" ht="16" thickBot="1" x14ac:dyDescent="0.4">
      <c r="A96" s="1"/>
      <c r="B96" s="172"/>
      <c r="C96" s="147" t="s">
        <v>70</v>
      </c>
      <c r="D96" s="146" t="s">
        <v>4</v>
      </c>
      <c r="E96" s="69"/>
      <c r="F96"/>
    </row>
    <row r="97" spans="1:6" ht="15" customHeight="1" x14ac:dyDescent="0.35">
      <c r="A97" s="1"/>
      <c r="C97" s="68" t="s">
        <v>47</v>
      </c>
      <c r="D97" s="248"/>
      <c r="E97" s="249"/>
      <c r="F97"/>
    </row>
    <row r="98" spans="1:6" ht="63.65" customHeight="1" thickBot="1" x14ac:dyDescent="0.4">
      <c r="A98" s="1"/>
      <c r="B98" s="77"/>
      <c r="C98" s="150" t="s">
        <v>71</v>
      </c>
      <c r="D98" s="250"/>
      <c r="E98" s="251"/>
      <c r="F98"/>
    </row>
    <row r="99" spans="1:6" x14ac:dyDescent="0.35">
      <c r="A99" s="1"/>
      <c r="B99" s="1"/>
      <c r="C99" s="1"/>
      <c r="D99" s="1"/>
      <c r="E99" s="1"/>
      <c r="F99"/>
    </row>
    <row r="100" spans="1:6" ht="18" x14ac:dyDescent="0.35">
      <c r="A100" s="240" t="s">
        <v>72</v>
      </c>
      <c r="B100" s="240"/>
      <c r="C100" s="240"/>
      <c r="D100" s="42"/>
      <c r="F100"/>
    </row>
    <row r="101" spans="1:6" x14ac:dyDescent="0.35">
      <c r="D101" s="42"/>
      <c r="F101"/>
    </row>
    <row r="102" spans="1:6" x14ac:dyDescent="0.35">
      <c r="B102" s="241" t="s">
        <v>73</v>
      </c>
      <c r="C102" s="241"/>
      <c r="D102" s="241"/>
      <c r="F102"/>
    </row>
    <row r="103" spans="1:6" x14ac:dyDescent="0.35">
      <c r="A103" s="153"/>
      <c r="B103" s="153"/>
      <c r="C103" s="153"/>
      <c r="D103" s="42"/>
      <c r="F103"/>
    </row>
    <row r="104" spans="1:6" ht="292" customHeight="1" x14ac:dyDescent="0.35">
      <c r="A104" s="1"/>
      <c r="B104" s="1"/>
      <c r="C104" s="242"/>
      <c r="D104" s="243"/>
      <c r="E104" s="244"/>
      <c r="F104"/>
    </row>
    <row r="105" spans="1:6" x14ac:dyDescent="0.35"/>
    <row r="106" spans="1:6" ht="18" x14ac:dyDescent="0.35">
      <c r="A106" s="240" t="s">
        <v>74</v>
      </c>
      <c r="B106" s="240"/>
      <c r="C106" s="240"/>
      <c r="F106"/>
    </row>
    <row r="107" spans="1:6" ht="32.25" customHeight="1" x14ac:dyDescent="0.35">
      <c r="A107" s="237" t="s">
        <v>75</v>
      </c>
      <c r="B107" s="237"/>
      <c r="C107" s="237"/>
      <c r="D107" s="237"/>
      <c r="E107" s="237"/>
      <c r="F107" s="237"/>
    </row>
    <row r="108" spans="1:6" x14ac:dyDescent="0.35">
      <c r="D108" s="1"/>
      <c r="E108" s="1"/>
      <c r="F108"/>
    </row>
    <row r="109" spans="1:6" x14ac:dyDescent="0.35">
      <c r="B109" s="241" t="s">
        <v>76</v>
      </c>
      <c r="C109" s="241"/>
      <c r="D109" s="1"/>
      <c r="E109" s="1"/>
      <c r="F109"/>
    </row>
    <row r="110" spans="1:6" ht="48" customHeight="1" x14ac:dyDescent="0.35">
      <c r="B110" s="237" t="s">
        <v>77</v>
      </c>
      <c r="C110" s="237"/>
      <c r="D110" s="237"/>
      <c r="E110" s="237"/>
      <c r="F110" s="237"/>
    </row>
    <row r="111" spans="1:6" x14ac:dyDescent="0.35">
      <c r="D111" s="1"/>
      <c r="E111" s="1"/>
      <c r="F111"/>
    </row>
    <row r="112" spans="1:6" ht="15.65" customHeight="1" x14ac:dyDescent="0.35">
      <c r="B112" s="66"/>
      <c r="C112" s="175" t="s">
        <v>78</v>
      </c>
      <c r="D112" s="1"/>
      <c r="E112" s="1"/>
      <c r="F112"/>
    </row>
    <row r="113" spans="1:6" ht="15.65" customHeight="1" x14ac:dyDescent="0.35">
      <c r="A113" s="1"/>
      <c r="B113" s="1"/>
      <c r="D113" s="1"/>
      <c r="E113" s="1"/>
      <c r="F113"/>
    </row>
    <row r="114" spans="1:6" ht="15.65" customHeight="1" x14ac:dyDescent="0.35">
      <c r="A114" s="1"/>
      <c r="B114" s="1"/>
      <c r="C114" s="72" t="s">
        <v>79</v>
      </c>
      <c r="D114" s="245" t="s">
        <v>80</v>
      </c>
      <c r="E114" s="246"/>
      <c r="F114"/>
    </row>
    <row r="115" spans="1:6" x14ac:dyDescent="0.35">
      <c r="A115" s="1"/>
      <c r="B115" s="1"/>
      <c r="C115" s="70" t="s">
        <v>81</v>
      </c>
      <c r="D115" s="238">
        <f>COUNTIF('Detailed Inventory'!$AB$6:$AB$505,"Lead")</f>
        <v>0</v>
      </c>
      <c r="E115" s="239"/>
      <c r="F115"/>
    </row>
    <row r="116" spans="1:6" x14ac:dyDescent="0.35">
      <c r="A116" s="1"/>
      <c r="B116" s="1"/>
      <c r="C116" s="70" t="s">
        <v>82</v>
      </c>
      <c r="D116" s="238">
        <f>COUNTIF('Detailed Inventory'!$AB$6:$AB$505,"Galvanized Requiring Replacement")</f>
        <v>0</v>
      </c>
      <c r="E116" s="239"/>
      <c r="F116"/>
    </row>
    <row r="117" spans="1:6" x14ac:dyDescent="0.35">
      <c r="A117" s="1"/>
      <c r="B117" s="1"/>
      <c r="C117" s="70" t="s">
        <v>83</v>
      </c>
      <c r="D117" s="238">
        <f>COUNTIF('Detailed Inventory'!$AB$6:$AB$505,"Lead Status Unknown")</f>
        <v>0</v>
      </c>
      <c r="E117" s="239"/>
      <c r="F117"/>
    </row>
    <row r="118" spans="1:6" x14ac:dyDescent="0.35">
      <c r="A118" s="1"/>
      <c r="B118" s="1"/>
      <c r="C118" s="70" t="s">
        <v>84</v>
      </c>
      <c r="D118" s="238">
        <f>COUNTIF('Detailed Inventory'!$AB$6:$AB$505,"Non-Lead")</f>
        <v>0</v>
      </c>
      <c r="E118" s="239"/>
      <c r="F118"/>
    </row>
    <row r="119" spans="1:6" x14ac:dyDescent="0.35">
      <c r="A119" s="1"/>
      <c r="B119" s="1"/>
      <c r="C119" s="70" t="s">
        <v>85</v>
      </c>
      <c r="D119" s="247">
        <f>SUM(D115:E118)</f>
        <v>0</v>
      </c>
      <c r="E119" s="247"/>
      <c r="F119"/>
    </row>
    <row r="120" spans="1:6" x14ac:dyDescent="0.35">
      <c r="A120" s="44"/>
      <c r="B120" s="44"/>
      <c r="F120"/>
    </row>
    <row r="121" spans="1:6" ht="15" customHeight="1" x14ac:dyDescent="0.35">
      <c r="A121" s="1"/>
      <c r="B121" s="1"/>
      <c r="C121" s="1"/>
      <c r="D121" s="1"/>
      <c r="E121" s="1"/>
      <c r="F121"/>
    </row>
    <row r="122" spans="1:6" x14ac:dyDescent="0.35">
      <c r="B122" s="66"/>
      <c r="C122" s="175" t="s">
        <v>86</v>
      </c>
      <c r="D122" s="1"/>
      <c r="E122" s="1"/>
      <c r="F122"/>
    </row>
    <row r="123" spans="1:6" x14ac:dyDescent="0.35">
      <c r="A123" s="1"/>
      <c r="B123" s="1"/>
      <c r="C123" s="64"/>
      <c r="D123" s="74" t="s">
        <v>87</v>
      </c>
      <c r="E123" s="75" t="s">
        <v>88</v>
      </c>
      <c r="F123"/>
    </row>
    <row r="124" spans="1:6" x14ac:dyDescent="0.35">
      <c r="A124" s="1"/>
      <c r="B124" s="1"/>
      <c r="C124" s="73" t="s">
        <v>79</v>
      </c>
      <c r="D124" s="71" t="s">
        <v>89</v>
      </c>
      <c r="E124" s="71" t="s">
        <v>90</v>
      </c>
      <c r="F124"/>
    </row>
    <row r="125" spans="1:6" x14ac:dyDescent="0.35">
      <c r="A125" s="1"/>
      <c r="B125" s="1"/>
      <c r="C125" s="70" t="s">
        <v>81</v>
      </c>
      <c r="D125" s="236">
        <f>COUNTIF('Detailed Inventory'!$I$6:$I$505,"Lead")</f>
        <v>0</v>
      </c>
      <c r="E125" s="236">
        <f>COUNTIF('Detailed Inventory'!$T$6:$T$505,"Lead")</f>
        <v>0</v>
      </c>
      <c r="F125"/>
    </row>
    <row r="126" spans="1:6" x14ac:dyDescent="0.35">
      <c r="A126" s="1"/>
      <c r="B126" s="1"/>
      <c r="C126" s="70" t="s">
        <v>91</v>
      </c>
      <c r="D126" s="236">
        <f>COUNTIF('Detailed Inventory'!$I$6:$I$505,"Galvanized")</f>
        <v>0</v>
      </c>
      <c r="E126" s="236">
        <f>COUNTIF('Detailed Inventory'!$T$6:$T$505,"Galvanized")</f>
        <v>0</v>
      </c>
      <c r="F126"/>
    </row>
    <row r="127" spans="1:6" x14ac:dyDescent="0.35">
      <c r="A127" s="1"/>
      <c r="B127" s="1"/>
      <c r="C127" s="70" t="s">
        <v>82</v>
      </c>
      <c r="D127" s="236">
        <f>COUNTIF('Detailed Inventory'!$I$6:$I$505,"Galvanized Requiring Replacement")</f>
        <v>0</v>
      </c>
      <c r="E127" s="236">
        <f>COUNTIF('Detailed Inventory'!$T$6:$T$505,"Galvanized Requiring Replacement")</f>
        <v>0</v>
      </c>
      <c r="F127"/>
    </row>
    <row r="128" spans="1:6" x14ac:dyDescent="0.35">
      <c r="A128" s="1"/>
      <c r="B128" s="1"/>
      <c r="C128" s="70" t="s">
        <v>92</v>
      </c>
      <c r="D128" s="236">
        <f>COUNTIF('Detailed Inventory'!$I$6:$I$505,"Non-Lead - Copper")</f>
        <v>0</v>
      </c>
      <c r="E128" s="236">
        <f>COUNTIF('Detailed Inventory'!$T$6:$T$505,"Non-Lead - Copper")</f>
        <v>0</v>
      </c>
      <c r="F128"/>
    </row>
    <row r="129" spans="1:6" x14ac:dyDescent="0.35">
      <c r="A129" s="1"/>
      <c r="B129" s="1"/>
      <c r="C129" s="70" t="s">
        <v>93</v>
      </c>
      <c r="D129" s="236">
        <f>COUNTIF('Detailed Inventory'!$I$6:$I$505,"Non-Lead - Plastic")</f>
        <v>0</v>
      </c>
      <c r="E129" s="236">
        <f>COUNTIF('Detailed Inventory'!$T$6:$T$505,"Non-Lead - Plastic")</f>
        <v>0</v>
      </c>
      <c r="F129"/>
    </row>
    <row r="130" spans="1:6" x14ac:dyDescent="0.35">
      <c r="A130" s="1"/>
      <c r="B130" s="1"/>
      <c r="C130" s="70" t="s">
        <v>94</v>
      </c>
      <c r="D130" s="236">
        <f>COUNTIF('Detailed Inventory'!$I$6:$I$505,"Non-Lead - Other")</f>
        <v>0</v>
      </c>
      <c r="E130" s="236">
        <f>COUNTIF('Detailed Inventory'!$T$6:$T$505,"Non-Lead - Other")</f>
        <v>0</v>
      </c>
      <c r="F130"/>
    </row>
    <row r="131" spans="1:6" x14ac:dyDescent="0.35">
      <c r="A131" s="1"/>
      <c r="B131" s="1"/>
      <c r="C131" s="70" t="s">
        <v>95</v>
      </c>
      <c r="D131" s="236">
        <f>COUNTIF('Detailed Inventory'!$I$6:$I$505,"Unknown")</f>
        <v>0</v>
      </c>
      <c r="E131" s="236">
        <f>COUNTIF('Detailed Inventory'!$T$6:$T$505,"Unknown")</f>
        <v>0</v>
      </c>
      <c r="F131"/>
    </row>
    <row r="132" spans="1:6" x14ac:dyDescent="0.35">
      <c r="A132" s="1"/>
      <c r="B132" s="1"/>
      <c r="C132" s="70" t="s">
        <v>96</v>
      </c>
      <c r="D132" s="236">
        <f>SUM(D125:D131)</f>
        <v>0</v>
      </c>
      <c r="E132" s="236">
        <f>SUM(E125:E131)</f>
        <v>0</v>
      </c>
      <c r="F132"/>
    </row>
    <row r="133" spans="1:6" x14ac:dyDescent="0.35">
      <c r="A133" s="1"/>
      <c r="B133" s="1"/>
      <c r="F133"/>
    </row>
    <row r="134" spans="1:6" x14ac:dyDescent="0.35">
      <c r="A134" s="1"/>
      <c r="B134" s="1"/>
      <c r="F134"/>
    </row>
    <row r="135" spans="1:6" x14ac:dyDescent="0.35">
      <c r="B135" s="258" t="s">
        <v>97</v>
      </c>
      <c r="C135" s="258"/>
      <c r="D135" s="1"/>
      <c r="E135" s="1"/>
      <c r="F135"/>
    </row>
    <row r="136" spans="1:6" ht="63.75" customHeight="1" x14ac:dyDescent="0.35">
      <c r="B136" s="237" t="s">
        <v>98</v>
      </c>
      <c r="C136" s="237"/>
      <c r="D136" s="237"/>
      <c r="E136" s="237"/>
      <c r="F136" s="237"/>
    </row>
    <row r="137" spans="1:6" x14ac:dyDescent="0.35">
      <c r="A137" s="1"/>
      <c r="B137" s="1"/>
      <c r="C137" s="1"/>
      <c r="D137" s="1"/>
      <c r="E137" s="1"/>
      <c r="F137"/>
    </row>
    <row r="138" spans="1:6" x14ac:dyDescent="0.35">
      <c r="C138" s="72" t="s">
        <v>79</v>
      </c>
      <c r="D138" s="292" t="s">
        <v>99</v>
      </c>
      <c r="E138" s="293"/>
      <c r="F138"/>
    </row>
    <row r="139" spans="1:6" x14ac:dyDescent="0.35">
      <c r="C139" s="70" t="s">
        <v>81</v>
      </c>
      <c r="D139" s="238">
        <f>COUNTIF('Detailed Inventory'!$E$6:$E$505,"Lead")+COUNTIF('Detailed Inventory'!$Q$6:$Q$505,"Lead")</f>
        <v>0</v>
      </c>
      <c r="E139" s="239"/>
      <c r="F139"/>
    </row>
    <row r="140" spans="1:6" x14ac:dyDescent="0.35">
      <c r="C140" s="70" t="s">
        <v>95</v>
      </c>
      <c r="D140" s="238">
        <f>COUNTIF('Detailed Inventory'!$E$6:$E$505,"Unknown")+COUNTIF('Detailed Inventory'!$Q$6:$Q$505,"Unknown")</f>
        <v>0</v>
      </c>
      <c r="E140" s="239"/>
      <c r="F140"/>
    </row>
    <row r="141" spans="1:6" x14ac:dyDescent="0.35">
      <c r="C141" s="70" t="s">
        <v>84</v>
      </c>
      <c r="D141" s="238" cm="1">
        <f t="array" ref="D141">SUM(COUNTIF('Detailed Inventory'!$E$6:$E$505,{"Galvanized","Non-Lead - Copper","Non-Lead - Plastic","Non-Lead - Other"}))+SUM(COUNTIF('Detailed Inventory'!$Q$6:$Q$505,{"Galvanized","Non-Lead - Copper","Non-Lead - Plastic","Non-Lead - Other"}))</f>
        <v>0</v>
      </c>
      <c r="E141" s="239"/>
      <c r="F141"/>
    </row>
    <row r="142" spans="1:6" x14ac:dyDescent="0.35">
      <c r="C142" s="70" t="s">
        <v>100</v>
      </c>
      <c r="D142" s="238">
        <f>COUNTIF('Detailed Inventory'!$E$6:$E$505,"No Connector Present")+COUNTIF('Detailed Inventory'!$Q$6:$Q$505,"No Connector Present")</f>
        <v>0</v>
      </c>
      <c r="E142" s="239"/>
      <c r="F142"/>
    </row>
    <row r="143" spans="1:6" x14ac:dyDescent="0.35"/>
    <row r="144" spans="1:6" ht="60.5" customHeight="1" x14ac:dyDescent="0.35"/>
    <row r="145" spans="1:6" ht="18" x14ac:dyDescent="0.35">
      <c r="A145" s="240" t="s">
        <v>101</v>
      </c>
      <c r="B145" s="240"/>
      <c r="C145" s="240"/>
      <c r="D145" s="240"/>
      <c r="F145"/>
    </row>
    <row r="146" spans="1:6" ht="32.25" customHeight="1" x14ac:dyDescent="0.35">
      <c r="A146" s="237" t="s">
        <v>102</v>
      </c>
      <c r="B146" s="237"/>
      <c r="C146" s="237"/>
      <c r="D146" s="237"/>
      <c r="E146" s="237"/>
      <c r="F146" s="237"/>
    </row>
    <row r="147" spans="1:6" ht="12.65" customHeight="1" x14ac:dyDescent="0.35">
      <c r="A147" s="174"/>
      <c r="B147" s="174"/>
      <c r="C147" s="174"/>
      <c r="D147" s="174"/>
      <c r="E147" s="174"/>
      <c r="F147" s="174"/>
    </row>
    <row r="148" spans="1:6" ht="15.65" customHeight="1" x14ac:dyDescent="0.35">
      <c r="B148" s="241" t="s">
        <v>103</v>
      </c>
      <c r="C148" s="241"/>
      <c r="F148"/>
    </row>
    <row r="149" spans="1:6" ht="32.15" customHeight="1" x14ac:dyDescent="0.35">
      <c r="B149" s="237" t="s">
        <v>104</v>
      </c>
      <c r="C149" s="237"/>
      <c r="D149" s="237"/>
      <c r="E149" s="237"/>
      <c r="F149" s="237"/>
    </row>
    <row r="150" spans="1:6" ht="8.15" customHeight="1" x14ac:dyDescent="0.35">
      <c r="B150" s="174"/>
      <c r="C150" s="174"/>
      <c r="D150" s="174"/>
      <c r="E150" s="174"/>
      <c r="F150" s="174"/>
    </row>
    <row r="151" spans="1:6" x14ac:dyDescent="0.35">
      <c r="C151" s="173" t="s">
        <v>105</v>
      </c>
      <c r="D151" s="238" t="str" cm="1">
        <f t="array" ref="D151">IF(AND(COUNTIF($D$5,{"Select",""})+COUNTIF($D$7,{"Select",""})+COUNTIF($D$11,{"CA0000000",""})+COUNTIF($D$22,"")+COUNTIF($D$26,{"Select",""})+COUNTIF($D$33,"")+COUNTIF($D$35:$D$36,"")+COUNTIF($D$49,"")+COUNTIF($D$52,"")+COUNTIF($D$55,"")+IF(COUNTIF($D$88:$D$96,"Yes")=1,0,1)*COUNTIF($D$97,"")+COUNTIF($D$168,{"Select",""})+COUNTIF($C$173,{"Enter Certifier Full Name",""})+COUNTIF($D$175,{"Select",""})+COUNTIF($E$175,{"Enter Date",""})=0),"Yes","No")</f>
        <v>No</v>
      </c>
      <c r="E151" s="239"/>
      <c r="F151"/>
    </row>
    <row r="152" spans="1:6" ht="7.5" customHeight="1" x14ac:dyDescent="0.35"/>
    <row r="153" spans="1:6" x14ac:dyDescent="0.35">
      <c r="C153" s="173" t="s">
        <v>106</v>
      </c>
      <c r="D153" s="238" t="str">
        <f>IF(ISBLANK($D$22),"Enter service connections in Q8",IF($D$24&gt;=$D$22,"Yes",IF(AND($D$24&lt;$D$22,$D$29&lt;&gt;""),"Yes","Explain missing lines in Q9b")))</f>
        <v>Enter service connections in Q8</v>
      </c>
      <c r="E153" s="239"/>
      <c r="F153"/>
    </row>
    <row r="154" spans="1:6" ht="7.5" customHeight="1" x14ac:dyDescent="0.35"/>
    <row r="155" spans="1:6" x14ac:dyDescent="0.35">
      <c r="C155" s="173" t="s">
        <v>107</v>
      </c>
      <c r="D155" s="238" t="str">
        <f>IF($D$119=0,"No",IF(COUNTIF('Detailed Inventory'!$AB$6:$AB$505,"*Error*"),"No","Yes"))</f>
        <v>No</v>
      </c>
      <c r="E155" s="239"/>
      <c r="F155"/>
    </row>
    <row r="156" spans="1:6" ht="7.5" customHeight="1" x14ac:dyDescent="0.35"/>
    <row r="157" spans="1:6" x14ac:dyDescent="0.35">
      <c r="C157" s="173" t="s">
        <v>108</v>
      </c>
      <c r="D157" s="238" t="str">
        <f>IF($D$119=0,"No",IF(COUNTIF('Detailed Inventory'!$AB$6:$AB$505,"Error: Missing Response in Column B or C"),"No","Yes"))</f>
        <v>No</v>
      </c>
      <c r="E157" s="239"/>
      <c r="F157"/>
    </row>
    <row r="158" spans="1:6" ht="20.149999999999999" customHeight="1" x14ac:dyDescent="0.35"/>
    <row r="159" spans="1:6" x14ac:dyDescent="0.35">
      <c r="B159" s="286" t="s">
        <v>109</v>
      </c>
      <c r="C159" s="287"/>
      <c r="F159"/>
    </row>
    <row r="160" spans="1:6" ht="8.25" customHeight="1" x14ac:dyDescent="0.35">
      <c r="B160" s="175"/>
      <c r="C160" s="176"/>
      <c r="F160"/>
    </row>
    <row r="161" spans="1:6" ht="25.5" customHeight="1" x14ac:dyDescent="0.35">
      <c r="B161" s="288" t="s">
        <v>110</v>
      </c>
      <c r="C161" s="287"/>
      <c r="D161" s="287"/>
      <c r="E161" s="287"/>
      <c r="F161" s="4"/>
    </row>
    <row r="162" spans="1:6" ht="20.5" customHeight="1" x14ac:dyDescent="0.35">
      <c r="B162" s="157"/>
      <c r="C162" s="269" t="s">
        <v>111</v>
      </c>
      <c r="D162" s="269"/>
      <c r="E162" s="269"/>
      <c r="F162" s="269"/>
    </row>
    <row r="163" spans="1:6" ht="20.5" customHeight="1" x14ac:dyDescent="0.35">
      <c r="B163" s="154"/>
      <c r="C163" s="269" t="s">
        <v>112</v>
      </c>
      <c r="D163" s="269"/>
      <c r="E163" s="269"/>
      <c r="F163" s="269"/>
    </row>
    <row r="164" spans="1:6" ht="51" customHeight="1" x14ac:dyDescent="0.35">
      <c r="B164" s="154"/>
      <c r="C164" s="269" t="s">
        <v>113</v>
      </c>
      <c r="D164" s="269"/>
      <c r="E164" s="269"/>
      <c r="F164" s="269"/>
    </row>
    <row r="165" spans="1:6" ht="30.75" customHeight="1" x14ac:dyDescent="0.35">
      <c r="B165" s="154"/>
      <c r="C165" s="269" t="s">
        <v>114</v>
      </c>
      <c r="D165" s="269"/>
      <c r="E165" s="269"/>
      <c r="F165" s="269"/>
    </row>
    <row r="166" spans="1:6" ht="52" customHeight="1" x14ac:dyDescent="0.35">
      <c r="B166" s="154"/>
      <c r="C166" s="269" t="s">
        <v>115</v>
      </c>
      <c r="D166" s="269"/>
      <c r="E166" s="269"/>
      <c r="F166" s="269"/>
    </row>
    <row r="167" spans="1:6" ht="44.5" customHeight="1" thickBot="1" x14ac:dyDescent="0.4">
      <c r="B167" s="154"/>
      <c r="C167" s="269" t="s">
        <v>116</v>
      </c>
      <c r="D167" s="269"/>
      <c r="E167" s="269"/>
      <c r="F167" s="269"/>
    </row>
    <row r="168" spans="1:6" ht="16" thickBot="1" x14ac:dyDescent="0.4">
      <c r="A168" s="4"/>
      <c r="B168" s="289" t="s">
        <v>117</v>
      </c>
      <c r="C168" s="290"/>
      <c r="D168" s="60" t="s">
        <v>4</v>
      </c>
      <c r="F168"/>
    </row>
    <row r="169" spans="1:6" ht="20.149999999999999" customHeight="1" x14ac:dyDescent="0.35">
      <c r="A169" s="4"/>
      <c r="B169" s="4"/>
      <c r="C169" s="4"/>
      <c r="F169"/>
    </row>
    <row r="170" spans="1:6" x14ac:dyDescent="0.35">
      <c r="B170" s="241" t="s">
        <v>118</v>
      </c>
      <c r="C170" s="241"/>
    </row>
    <row r="171" spans="1:6" x14ac:dyDescent="0.35">
      <c r="B171" s="237" t="s">
        <v>119</v>
      </c>
      <c r="C171" s="237"/>
      <c r="D171" s="237"/>
      <c r="E171" s="237"/>
    </row>
    <row r="172" spans="1:6" ht="8.25" customHeight="1" thickBot="1" x14ac:dyDescent="0.4">
      <c r="A172" s="4"/>
      <c r="B172" s="4"/>
      <c r="C172" s="4"/>
    </row>
    <row r="173" spans="1:6" ht="16" thickBot="1" x14ac:dyDescent="0.4">
      <c r="B173" s="153" t="s">
        <v>120</v>
      </c>
      <c r="C173" s="102" t="s">
        <v>121</v>
      </c>
      <c r="D173" s="284" t="s">
        <v>122</v>
      </c>
      <c r="E173" s="285"/>
    </row>
    <row r="174" spans="1:6" ht="30" customHeight="1" thickBot="1" x14ac:dyDescent="0.4">
      <c r="B174" s="154"/>
      <c r="C174" s="269" t="s">
        <v>123</v>
      </c>
      <c r="D174" s="269"/>
      <c r="E174" s="269"/>
    </row>
    <row r="175" spans="1:6" ht="16" thickBot="1" x14ac:dyDescent="0.4">
      <c r="D175" s="60" t="s">
        <v>4</v>
      </c>
      <c r="E175" s="63" t="s">
        <v>124</v>
      </c>
    </row>
    <row r="176" spans="1:6" x14ac:dyDescent="0.35"/>
    <row r="177" spans="1:6" x14ac:dyDescent="0.35"/>
    <row r="178" spans="1:6" ht="96" customHeight="1" x14ac:dyDescent="0.35">
      <c r="A178" s="237" t="s">
        <v>125</v>
      </c>
      <c r="B178" s="237"/>
      <c r="C178" s="237"/>
      <c r="D178" s="237"/>
      <c r="E178" s="237"/>
      <c r="F178" s="237"/>
    </row>
    <row r="179" spans="1:6" x14ac:dyDescent="0.35"/>
    <row r="180" spans="1:6" x14ac:dyDescent="0.35"/>
    <row r="181" spans="1:6" x14ac:dyDescent="0.35"/>
    <row r="182" spans="1:6" x14ac:dyDescent="0.35"/>
    <row r="183" spans="1:6" x14ac:dyDescent="0.35"/>
    <row r="184" spans="1:6" x14ac:dyDescent="0.35"/>
    <row r="185" spans="1:6" x14ac:dyDescent="0.35"/>
    <row r="186" spans="1:6" x14ac:dyDescent="0.35"/>
    <row r="187" spans="1:6" x14ac:dyDescent="0.35"/>
    <row r="188" spans="1:6" x14ac:dyDescent="0.35"/>
    <row r="189" spans="1:6" x14ac:dyDescent="0.35"/>
    <row r="190" spans="1:6" x14ac:dyDescent="0.35"/>
    <row r="191" spans="1:6" x14ac:dyDescent="0.35"/>
    <row r="192" spans="1:6"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sheetData>
  <sheetProtection algorithmName="SHA-512" hashValue="jmg/E9ZsdIKlJJvsxxXfC+yRIR9maoh/i00Z1HhFl7vh5svz81IQRU7SM+p5M8P5J20eZZaNiwqbOyjir0BCnQ==" saltValue="3bsRwmuJWX5ZKVx1HXysfA==" spinCount="100000" sheet="1"/>
  <mergeCells count="89">
    <mergeCell ref="C163:F163"/>
    <mergeCell ref="C164:F164"/>
    <mergeCell ref="C165:F165"/>
    <mergeCell ref="C166:F166"/>
    <mergeCell ref="B20:C20"/>
    <mergeCell ref="B22:C22"/>
    <mergeCell ref="A146:F146"/>
    <mergeCell ref="B32:C32"/>
    <mergeCell ref="D139:E139"/>
    <mergeCell ref="A145:D145"/>
    <mergeCell ref="A44:C44"/>
    <mergeCell ref="B135:C135"/>
    <mergeCell ref="B110:F110"/>
    <mergeCell ref="D138:E138"/>
    <mergeCell ref="D140:E140"/>
    <mergeCell ref="D141:E141"/>
    <mergeCell ref="D142:E142"/>
    <mergeCell ref="D117:E117"/>
    <mergeCell ref="D52:E53"/>
    <mergeCell ref="D55:E56"/>
    <mergeCell ref="A178:F178"/>
    <mergeCell ref="D173:E173"/>
    <mergeCell ref="B148:C148"/>
    <mergeCell ref="B170:C170"/>
    <mergeCell ref="D157:E157"/>
    <mergeCell ref="D151:E151"/>
    <mergeCell ref="D153:E153"/>
    <mergeCell ref="D155:E155"/>
    <mergeCell ref="B159:C159"/>
    <mergeCell ref="B161:E161"/>
    <mergeCell ref="C174:E174"/>
    <mergeCell ref="B168:C168"/>
    <mergeCell ref="B149:F149"/>
    <mergeCell ref="B171:E171"/>
    <mergeCell ref="C167:F167"/>
    <mergeCell ref="C162:F162"/>
    <mergeCell ref="D13:E13"/>
    <mergeCell ref="D15:E15"/>
    <mergeCell ref="D18:E18"/>
    <mergeCell ref="D16:E16"/>
    <mergeCell ref="D29:E30"/>
    <mergeCell ref="D58:E59"/>
    <mergeCell ref="D33:E33"/>
    <mergeCell ref="D34:E34"/>
    <mergeCell ref="D42:E42"/>
    <mergeCell ref="B46:E46"/>
    <mergeCell ref="D39:E39"/>
    <mergeCell ref="D40:E40"/>
    <mergeCell ref="A1:F1"/>
    <mergeCell ref="B38:D38"/>
    <mergeCell ref="B24:C24"/>
    <mergeCell ref="D26:E27"/>
    <mergeCell ref="D35:E35"/>
    <mergeCell ref="D36:E36"/>
    <mergeCell ref="A2:D2"/>
    <mergeCell ref="B5:C5"/>
    <mergeCell ref="B7:C7"/>
    <mergeCell ref="A9:C9"/>
    <mergeCell ref="B11:C11"/>
    <mergeCell ref="D7:E7"/>
    <mergeCell ref="A3:E3"/>
    <mergeCell ref="B13:C13"/>
    <mergeCell ref="B15:C15"/>
    <mergeCell ref="B18:C18"/>
    <mergeCell ref="D41:E41"/>
    <mergeCell ref="B47:E47"/>
    <mergeCell ref="D49:E50"/>
    <mergeCell ref="D81:E81"/>
    <mergeCell ref="A83:D83"/>
    <mergeCell ref="B61:D61"/>
    <mergeCell ref="B71:D71"/>
    <mergeCell ref="B62:E62"/>
    <mergeCell ref="D97:E98"/>
    <mergeCell ref="A84:F84"/>
    <mergeCell ref="B86:E86"/>
    <mergeCell ref="D69:E69"/>
    <mergeCell ref="B72:F72"/>
    <mergeCell ref="B136:F136"/>
    <mergeCell ref="D118:E118"/>
    <mergeCell ref="A100:C100"/>
    <mergeCell ref="B102:D102"/>
    <mergeCell ref="D116:E116"/>
    <mergeCell ref="C104:E104"/>
    <mergeCell ref="A106:C106"/>
    <mergeCell ref="B109:C109"/>
    <mergeCell ref="A107:F107"/>
    <mergeCell ref="D114:E114"/>
    <mergeCell ref="D119:E119"/>
    <mergeCell ref="D115:E115"/>
  </mergeCells>
  <conditionalFormatting sqref="D151:E157">
    <cfRule type="containsText" dxfId="11" priority="1" operator="containsText" text="Yes">
      <formula>NOT(ISERROR(SEARCH("Yes",D151)))</formula>
    </cfRule>
    <cfRule type="containsText" dxfId="10" priority="2" operator="containsText" text="No">
      <formula>NOT(ISERROR(SEARCH("No",D151)))</formula>
    </cfRule>
    <cfRule type="containsText" dxfId="9" priority="3" operator="containsText" text="in">
      <formula>NOT(ISERROR(SEARCH("in",D151)))</formula>
    </cfRule>
  </conditionalFormatting>
  <dataValidations count="8">
    <dataValidation type="whole" operator="greaterThanOrEqual" allowBlank="1" showInputMessage="1" showErrorMessage="1" errorTitle="Entry Format" error="Please enter a numeric value." sqref="D20" xr:uid="{8FA3351B-AFDA-474A-BB0F-C4B08EE195F4}">
      <formula1>1</formula1>
    </dataValidation>
    <dataValidation type="custom" allowBlank="1" showInputMessage="1" showErrorMessage="1" errorTitle="Entry Format" error="PWSID must be &quot;CA&quot; followed by a seven-digit number (e.g., CA1234567)." sqref="D11" xr:uid="{3D93DC59-D72B-4DAD-BA04-EF4796BABB62}">
      <formula1>AND(LEFT($D$11,2)="CA", LEN($D$11)=9, ISNUMBER(VALUE(MID($D$11,3,7))))</formula1>
    </dataValidation>
    <dataValidation allowBlank="1" showInputMessage="1" showErrorMessage="1" prompt="Enter the postal street address of the water system." sqref="D15:E15" xr:uid="{F949BA23-195B-437A-90B7-6D08B8C0D3FE}"/>
    <dataValidation allowBlank="1" showInputMessage="1" showErrorMessage="1" prompt="Enter the postal City, State and Zip Code of the water system's mailing address." sqref="D16:E16" xr:uid="{3FD7E357-6776-4847-91A5-006B6149E97B}"/>
    <dataValidation type="whole" operator="greaterThanOrEqual" allowBlank="1" showInputMessage="1" showErrorMessage="1" errorTitle="Entry Format" error="Please enter a numeric value." prompt="Enter the number of service connections reported in the water system's most recent electronic Annual Report (eAR)." sqref="D22" xr:uid="{1D02D644-7094-4166-A4D7-F367D20C9338}">
      <formula1>1</formula1>
    </dataValidation>
    <dataValidation allowBlank="1" showInputMessage="1" showErrorMessage="1" prompt="Enter the certifier's first and last name." sqref="C173" xr:uid="{27BF319D-D2AD-4EEB-B260-CC1B7EC575FF}"/>
    <dataValidation allowBlank="1" showInputMessage="1" showErrorMessage="1" prompt="Enter the certification date." sqref="E175" xr:uid="{01FE9F54-8C5C-4D9E-8F4C-585EE605D2FB}"/>
    <dataValidation allowBlank="1" showInputMessage="1" showErrorMessage="1" prompt="Enter the water system name as it appears in SDWIS." sqref="D13:E13" xr:uid="{3DCCDE61-DB01-4613-A670-705510674618}"/>
  </dataValidations>
  <pageMargins left="0.7" right="0.7" top="0.75" bottom="0.75" header="0.3" footer="0.3"/>
  <pageSetup scale="90" fitToWidth="0" fitToHeight="0" orientation="portrait" r:id="rId1"/>
  <headerFooter>
    <oddHeader>&amp;L&amp;"Arial,Regular"&amp;12State Water Resources Control Board&amp;R&amp;"Arial,Regular"&amp;12Division of Drinking Water</oddHeader>
    <oddFooter>&amp;L&amp;"Arial,Regular"&amp;12LCRI Inventory Report&amp;C&amp;"Arial,Regular"&amp;12Page &amp;P of &amp;N&amp;R&amp;"Arial,Regular"&amp;12Rev. October 2026</oddFoot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prompt="Select &quot;LCRI Baseline&quot; if this is the FIRST inventory submission for the LCRI. Select &quot;LCRI Update&quot; for updates to the baseline inventory." xr:uid="{DF41B2A4-AC2A-4A6C-9314-DD446256E793}">
          <x14:formula1>
            <xm:f>Dropdowns!$I$2:$I$4</xm:f>
          </x14:formula1>
          <xm:sqref>D5</xm:sqref>
        </x14:dataValidation>
        <x14:dataValidation type="list" allowBlank="1" showInputMessage="1" showErrorMessage="1" xr:uid="{B2EBE99D-6CD8-4DBB-A1AC-1FCFAF34A475}">
          <x14:formula1>
            <xm:f>Dropdowns!$K$2:$K$4</xm:f>
          </x14:formula1>
          <xm:sqref>D18</xm:sqref>
        </x14:dataValidation>
        <x14:dataValidation type="list" allowBlank="1" showInputMessage="1" showErrorMessage="1" xr:uid="{1D983D85-0B84-4F22-80AE-52279D6CBC96}">
          <x14:formula1>
            <xm:f>Dropdowns!$L$2:$L$6</xm:f>
          </x14:formula1>
          <xm:sqref>D26</xm:sqref>
        </x14:dataValidation>
        <x14:dataValidation type="list" allowBlank="1" showInputMessage="1" showErrorMessage="1" xr:uid="{2FF050BD-3F4D-43AA-8712-0D07AAE39BDB}">
          <x14:formula1>
            <xm:f>Dropdowns!$M$2:$M$4</xm:f>
          </x14:formula1>
          <xm:sqref>D64:D68 D80 D175 D88:D96 D168</xm:sqref>
        </x14:dataValidation>
        <x14:dataValidation type="list" allowBlank="1" showInputMessage="1" showErrorMessage="1" xr:uid="{E17A0A90-107A-4684-B99C-D77A76C06FA5}">
          <x14:formula1>
            <xm:f>Dropdowns!$M$2:$M$5</xm:f>
          </x14:formula1>
          <xm:sqref>D175 D168</xm:sqref>
        </x14:dataValidation>
        <x14:dataValidation type="list" allowBlank="1" showInputMessage="1" showErrorMessage="1" prompt="Select the time frame that represents the reported data. Select Pre-LCRI (up to November 2027) for inventories required by November 1, 2027." xr:uid="{AF49A02A-A3ED-49D7-AE42-630DADD78FFB}">
          <x14:formula1>
            <xm:f>Dropdowns!$J$2:$J$17</xm:f>
          </x14:formula1>
          <xm:sqref>D7:E7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784C2-15CB-4138-AF89-8689DCF1952F}">
  <sheetPr codeName="Sheet15">
    <tabColor theme="4" tint="-0.249977111117893"/>
  </sheetPr>
  <dimension ref="A1:AE506"/>
  <sheetViews>
    <sheetView zoomScale="80" zoomScaleNormal="80" workbookViewId="0">
      <pane xSplit="3" ySplit="5" topLeftCell="D6" activePane="bottomRight" state="frozen"/>
      <selection pane="topRight" activeCell="D1" sqref="D1"/>
      <selection pane="bottomLeft" activeCell="A6" sqref="A6"/>
      <selection pane="bottomRight" activeCell="A6" sqref="A6"/>
    </sheetView>
  </sheetViews>
  <sheetFormatPr defaultColWidth="0" defaultRowHeight="15.5" zeroHeight="1" x14ac:dyDescent="0.35"/>
  <cols>
    <col min="1" max="1" width="11.54296875" style="1" customWidth="1"/>
    <col min="2" max="2" width="20.54296875" customWidth="1"/>
    <col min="3" max="10" width="20.54296875" style="1" customWidth="1"/>
    <col min="11" max="11" width="20.54296875" customWidth="1"/>
    <col min="12" max="12" width="20.54296875" style="1" customWidth="1"/>
    <col min="13" max="13" width="20.54296875" customWidth="1"/>
    <col min="14" max="23" width="20.54296875" style="1" customWidth="1"/>
    <col min="24" max="24" width="20.54296875" customWidth="1"/>
    <col min="25" max="27" width="20.54296875" style="1" customWidth="1"/>
    <col min="28" max="28" width="50.54296875" style="1" customWidth="1"/>
    <col min="29" max="29" width="26.81640625" style="87" hidden="1" customWidth="1"/>
    <col min="30" max="30" width="15.7265625" style="1" hidden="1" customWidth="1"/>
    <col min="31" max="31" width="22.54296875" style="89" hidden="1" customWidth="1"/>
    <col min="32" max="16384" width="9.1796875" style="1" hidden="1"/>
  </cols>
  <sheetData>
    <row r="1" spans="1:31" ht="31.5" customHeight="1" thickBot="1" x14ac:dyDescent="0.4">
      <c r="B1" s="158" t="str">
        <f>UPPER('Inventory Report'!D11)</f>
        <v>CA0000000</v>
      </c>
      <c r="C1" s="159" t="str">
        <f>'Inventory Report'!D7</f>
        <v>Select</v>
      </c>
      <c r="D1" s="86" t="s">
        <v>126</v>
      </c>
      <c r="K1" s="1"/>
      <c r="M1" s="1"/>
      <c r="X1" s="1"/>
      <c r="Y1" s="87"/>
      <c r="AB1" s="88"/>
      <c r="AC1" s="1"/>
    </row>
    <row r="2" spans="1:31" s="90" customFormat="1" ht="27.75" customHeight="1" thickBot="1" x14ac:dyDescent="0.4">
      <c r="B2" s="136" t="s">
        <v>127</v>
      </c>
      <c r="C2" s="137"/>
      <c r="D2" s="136" t="s">
        <v>128</v>
      </c>
      <c r="E2" s="134" t="s">
        <v>129</v>
      </c>
      <c r="F2" s="135"/>
      <c r="G2" s="135"/>
      <c r="H2" s="135"/>
      <c r="I2" s="135"/>
      <c r="J2" s="135"/>
      <c r="K2" s="135"/>
      <c r="L2" s="135"/>
      <c r="M2" s="135"/>
      <c r="N2" s="135"/>
      <c r="O2" s="135"/>
      <c r="P2" s="135"/>
      <c r="Q2" s="138" t="s">
        <v>130</v>
      </c>
      <c r="R2" s="139"/>
      <c r="S2" s="139"/>
      <c r="T2" s="139"/>
      <c r="U2" s="139"/>
      <c r="V2" s="139"/>
      <c r="W2" s="139"/>
      <c r="X2" s="139"/>
      <c r="Y2" s="140"/>
      <c r="Z2" s="139"/>
      <c r="AA2" s="141"/>
      <c r="AB2" s="142" t="s">
        <v>131</v>
      </c>
      <c r="AE2" s="91"/>
    </row>
    <row r="3" spans="1:31" s="119" customFormat="1" ht="68.5" customHeight="1" x14ac:dyDescent="0.35">
      <c r="B3" s="162" t="s">
        <v>132</v>
      </c>
      <c r="C3" s="120" t="s">
        <v>133</v>
      </c>
      <c r="D3" s="167" t="s">
        <v>134</v>
      </c>
      <c r="E3" s="121" t="s">
        <v>132</v>
      </c>
      <c r="F3" s="123" t="s">
        <v>135</v>
      </c>
      <c r="G3" s="125" t="s">
        <v>136</v>
      </c>
      <c r="H3" s="121" t="s">
        <v>132</v>
      </c>
      <c r="I3" s="122" t="s">
        <v>132</v>
      </c>
      <c r="J3" s="123" t="s">
        <v>135</v>
      </c>
      <c r="K3" s="124" t="s">
        <v>137</v>
      </c>
      <c r="L3" s="124" t="s">
        <v>138</v>
      </c>
      <c r="M3" s="124" t="s">
        <v>139</v>
      </c>
      <c r="N3" s="124" t="s">
        <v>139</v>
      </c>
      <c r="O3" s="124" t="s">
        <v>140</v>
      </c>
      <c r="P3" s="125" t="s">
        <v>136</v>
      </c>
      <c r="Q3" s="126" t="s">
        <v>132</v>
      </c>
      <c r="R3" s="127" t="s">
        <v>135</v>
      </c>
      <c r="S3" s="131" t="s">
        <v>141</v>
      </c>
      <c r="T3" s="126" t="s">
        <v>132</v>
      </c>
      <c r="U3" s="127" t="s">
        <v>135</v>
      </c>
      <c r="V3" s="128" t="s">
        <v>137</v>
      </c>
      <c r="W3" s="128" t="s">
        <v>138</v>
      </c>
      <c r="X3" s="128" t="s">
        <v>139</v>
      </c>
      <c r="Y3" s="129" t="s">
        <v>139</v>
      </c>
      <c r="Z3" s="130" t="s">
        <v>142</v>
      </c>
      <c r="AA3" s="131" t="s">
        <v>136</v>
      </c>
      <c r="AB3" s="132" t="s">
        <v>143</v>
      </c>
      <c r="AD3" s="119" t="s">
        <v>144</v>
      </c>
      <c r="AE3" s="133"/>
    </row>
    <row r="4" spans="1:31" s="97" customFormat="1" ht="69" customHeight="1" x14ac:dyDescent="0.35">
      <c r="A4" s="108" t="s">
        <v>145</v>
      </c>
      <c r="B4" s="163" t="s">
        <v>146</v>
      </c>
      <c r="C4" s="110" t="s">
        <v>147</v>
      </c>
      <c r="D4" s="168" t="s">
        <v>148</v>
      </c>
      <c r="E4" s="112" t="s">
        <v>149</v>
      </c>
      <c r="F4" s="93" t="s">
        <v>150</v>
      </c>
      <c r="G4" s="165" t="s">
        <v>151</v>
      </c>
      <c r="H4" s="166" t="s">
        <v>152</v>
      </c>
      <c r="I4" s="92" t="s">
        <v>153</v>
      </c>
      <c r="J4" s="93" t="s">
        <v>154</v>
      </c>
      <c r="K4" s="93" t="s">
        <v>155</v>
      </c>
      <c r="L4" s="93" t="s">
        <v>156</v>
      </c>
      <c r="M4" s="93" t="s">
        <v>157</v>
      </c>
      <c r="N4" s="93" t="s">
        <v>158</v>
      </c>
      <c r="O4" s="93" t="s">
        <v>159</v>
      </c>
      <c r="P4" s="93" t="s">
        <v>160</v>
      </c>
      <c r="Q4" s="94" t="s">
        <v>161</v>
      </c>
      <c r="R4" s="95" t="s">
        <v>162</v>
      </c>
      <c r="S4" s="95" t="s">
        <v>163</v>
      </c>
      <c r="T4" s="94" t="s">
        <v>164</v>
      </c>
      <c r="U4" s="95" t="s">
        <v>165</v>
      </c>
      <c r="V4" s="95" t="s">
        <v>166</v>
      </c>
      <c r="W4" s="95" t="s">
        <v>167</v>
      </c>
      <c r="X4" s="95" t="s">
        <v>168</v>
      </c>
      <c r="Y4" s="96" t="s">
        <v>169</v>
      </c>
      <c r="Z4" s="95" t="s">
        <v>170</v>
      </c>
      <c r="AA4" s="95" t="s">
        <v>171</v>
      </c>
      <c r="AB4" s="169" t="s">
        <v>172</v>
      </c>
      <c r="AD4" s="98" t="s">
        <v>173</v>
      </c>
      <c r="AE4" s="99" t="s">
        <v>174</v>
      </c>
    </row>
    <row r="5" spans="1:31" s="97" customFormat="1" x14ac:dyDescent="0.35">
      <c r="A5" s="118" t="s">
        <v>175</v>
      </c>
      <c r="B5" s="164" t="s">
        <v>176</v>
      </c>
      <c r="C5" s="109" t="s">
        <v>177</v>
      </c>
      <c r="D5" s="107" t="s">
        <v>178</v>
      </c>
      <c r="E5" s="111" t="s">
        <v>179</v>
      </c>
      <c r="F5" s="114" t="s">
        <v>180</v>
      </c>
      <c r="G5" s="114" t="s">
        <v>181</v>
      </c>
      <c r="H5" s="111" t="s">
        <v>182</v>
      </c>
      <c r="I5" s="113" t="s">
        <v>183</v>
      </c>
      <c r="J5" s="114" t="s">
        <v>184</v>
      </c>
      <c r="K5" s="114" t="s">
        <v>185</v>
      </c>
      <c r="L5" s="114" t="s">
        <v>186</v>
      </c>
      <c r="M5" s="114" t="s">
        <v>187</v>
      </c>
      <c r="N5" s="114" t="s">
        <v>188</v>
      </c>
      <c r="O5" s="114" t="s">
        <v>189</v>
      </c>
      <c r="P5" s="114" t="s">
        <v>190</v>
      </c>
      <c r="Q5" s="115" t="s">
        <v>191</v>
      </c>
      <c r="R5" s="116" t="s">
        <v>192</v>
      </c>
      <c r="S5" s="116" t="s">
        <v>193</v>
      </c>
      <c r="T5" s="115" t="s">
        <v>194</v>
      </c>
      <c r="U5" s="116" t="s">
        <v>195</v>
      </c>
      <c r="V5" s="116" t="s">
        <v>196</v>
      </c>
      <c r="W5" s="116" t="s">
        <v>197</v>
      </c>
      <c r="X5" s="116" t="s">
        <v>198</v>
      </c>
      <c r="Y5" s="117" t="s">
        <v>199</v>
      </c>
      <c r="Z5" s="116" t="s">
        <v>200</v>
      </c>
      <c r="AA5" s="116" t="s">
        <v>201</v>
      </c>
      <c r="AB5" s="170" t="s">
        <v>202</v>
      </c>
      <c r="AD5" s="98"/>
      <c r="AE5" s="99"/>
    </row>
    <row r="6" spans="1:31" s="31" customFormat="1" ht="50.15" customHeight="1" x14ac:dyDescent="0.35">
      <c r="A6" s="100">
        <v>1</v>
      </c>
      <c r="B6" s="34"/>
      <c r="C6" s="35"/>
      <c r="D6" s="36"/>
      <c r="E6" s="34"/>
      <c r="F6" s="35"/>
      <c r="G6" s="35"/>
      <c r="H6" s="34"/>
      <c r="I6" s="37"/>
      <c r="J6" s="35"/>
      <c r="K6" s="35"/>
      <c r="L6" s="38"/>
      <c r="M6" s="35"/>
      <c r="N6" s="35"/>
      <c r="O6" s="35"/>
      <c r="P6" s="35"/>
      <c r="Q6" s="34"/>
      <c r="R6" s="35"/>
      <c r="S6" s="35"/>
      <c r="T6" s="39"/>
      <c r="U6" s="35"/>
      <c r="V6" s="35"/>
      <c r="W6" s="38"/>
      <c r="X6" s="35"/>
      <c r="Y6" s="40"/>
      <c r="Z6" s="35"/>
      <c r="AA6" s="35"/>
      <c r="AB6" s="171" t="str" cm="1">
        <f t="array" ref="AB6">IFERROR(IF(COUNTA('Detailed Inventory'!$B6:$AA6)=0,"",IF(AND($B6="",$C6=""),"Error: Missing Response in Column B or C",IF(OR($E6="",$Q6=""),"Error: Missing Response in Column E or Q",INDEX(SL_Class[Entire SL Classification],MATCH(SUMIFS(SL_Class[Unique ID],SL_Class[UpSys SL Material],I6,SL_Class[UpSys Ever Previously Lead],H6,SL_Class[DownCus SL Material],T6),SL_Class[Unique ID],0),0)))),"Error: Invalid Column H, I, or T. Check spelling &amp; valid options (see dropdown)")</f>
        <v/>
      </c>
      <c r="AD6" s="31" t="b">
        <f t="shared" ref="AD6:AD69" si="0">COUNTIFS($B$6:$B$505,"&lt;&gt;0",$B$6:$B$505,"&lt;&gt;",$B$6:$B$505,B6)&gt;1</f>
        <v>0</v>
      </c>
      <c r="AE6" s="31" t="b">
        <f t="shared" ref="AE6:AE69" si="1">COUNTIFS($C$6:$C$505,"&lt;&gt;0",$C$6:$C$505,"&lt;&gt;",$C$6:$C$505,C6)&gt;1</f>
        <v>0</v>
      </c>
    </row>
    <row r="7" spans="1:31" s="31" customFormat="1" ht="50.15" customHeight="1" x14ac:dyDescent="0.35">
      <c r="A7" s="100">
        <v>2</v>
      </c>
      <c r="B7" s="34"/>
      <c r="C7" s="35"/>
      <c r="D7" s="36"/>
      <c r="E7" s="34"/>
      <c r="F7" s="35"/>
      <c r="G7" s="35"/>
      <c r="H7" s="34"/>
      <c r="I7" s="37"/>
      <c r="J7" s="35"/>
      <c r="K7" s="35"/>
      <c r="L7" s="38"/>
      <c r="M7" s="35"/>
      <c r="N7" s="35"/>
      <c r="O7" s="35"/>
      <c r="P7" s="35"/>
      <c r="Q7" s="34"/>
      <c r="R7" s="35"/>
      <c r="S7" s="35"/>
      <c r="T7" s="39"/>
      <c r="U7" s="35"/>
      <c r="V7" s="35"/>
      <c r="W7" s="38"/>
      <c r="X7" s="35"/>
      <c r="Y7" s="40"/>
      <c r="Z7" s="35"/>
      <c r="AA7" s="35"/>
      <c r="AB7" s="171" t="str" cm="1">
        <f t="array" ref="AB7">IFERROR(IF(COUNTA('Detailed Inventory'!$B7:$AA7)=0,"",IF(AND($B7="",$C7=""),"Error: Missing Response in Column B or C",IF(OR($E7="",$Q7=""),"Error: Missing Response in Column E or Q",INDEX(SL_Class[Entire SL Classification],MATCH(SUMIFS(SL_Class[Unique ID],SL_Class[UpSys SL Material],I7,SL_Class[UpSys Ever Previously Lead],H7,SL_Class[DownCus SL Material],T7),SL_Class[Unique ID],0),0)))),"Error: Invalid Column H, I, or T. Check spelling &amp; valid options (see dropdown)")</f>
        <v/>
      </c>
      <c r="AD7" s="31" t="b">
        <f t="shared" si="0"/>
        <v>0</v>
      </c>
      <c r="AE7" s="31" t="b">
        <f t="shared" si="1"/>
        <v>0</v>
      </c>
    </row>
    <row r="8" spans="1:31" s="31" customFormat="1" ht="50.15" customHeight="1" x14ac:dyDescent="0.35">
      <c r="A8" s="100">
        <v>3</v>
      </c>
      <c r="B8" s="34"/>
      <c r="C8" s="35"/>
      <c r="D8" s="36"/>
      <c r="E8" s="34"/>
      <c r="F8" s="35"/>
      <c r="G8" s="35"/>
      <c r="H8" s="34"/>
      <c r="I8" s="37"/>
      <c r="J8" s="35"/>
      <c r="K8" s="35"/>
      <c r="L8" s="38"/>
      <c r="M8" s="35"/>
      <c r="N8" s="40"/>
      <c r="O8" s="35"/>
      <c r="P8" s="35"/>
      <c r="Q8" s="34"/>
      <c r="R8" s="35"/>
      <c r="S8" s="35"/>
      <c r="T8" s="39"/>
      <c r="U8" s="35"/>
      <c r="V8" s="35"/>
      <c r="W8" s="38"/>
      <c r="X8" s="35"/>
      <c r="Y8" s="40"/>
      <c r="Z8" s="35"/>
      <c r="AA8" s="35"/>
      <c r="AB8" s="171" t="str" cm="1">
        <f t="array" ref="AB8">IFERROR(IF(COUNTA('Detailed Inventory'!$B8:$AA8)=0,"",IF(AND($B8="",$C8=""),"Error: Missing Response in Column B or C",IF(OR($E8="",$Q8=""),"Error: Missing Response in Column E or Q",INDEX(SL_Class[Entire SL Classification],MATCH(SUMIFS(SL_Class[Unique ID],SL_Class[UpSys SL Material],I8,SL_Class[UpSys Ever Previously Lead],H8,SL_Class[DownCus SL Material],T8),SL_Class[Unique ID],0),0)))),"Error: Invalid Column H, I, or T. Check spelling &amp; valid options (see dropdown)")</f>
        <v/>
      </c>
      <c r="AD8" s="31" t="b">
        <f t="shared" si="0"/>
        <v>0</v>
      </c>
      <c r="AE8" s="31" t="b">
        <f t="shared" si="1"/>
        <v>0</v>
      </c>
    </row>
    <row r="9" spans="1:31" s="31" customFormat="1" ht="50.15" customHeight="1" x14ac:dyDescent="0.35">
      <c r="A9" s="100">
        <v>4</v>
      </c>
      <c r="B9" s="34"/>
      <c r="C9" s="35"/>
      <c r="D9" s="36"/>
      <c r="E9" s="34"/>
      <c r="F9" s="35"/>
      <c r="G9" s="35"/>
      <c r="H9" s="34"/>
      <c r="I9" s="37"/>
      <c r="J9" s="35"/>
      <c r="K9" s="35"/>
      <c r="L9" s="38"/>
      <c r="M9" s="35"/>
      <c r="N9" s="35"/>
      <c r="O9" s="35"/>
      <c r="P9" s="35"/>
      <c r="Q9" s="34"/>
      <c r="R9" s="35"/>
      <c r="S9" s="35"/>
      <c r="T9" s="39"/>
      <c r="U9" s="35"/>
      <c r="V9" s="35"/>
      <c r="W9" s="38"/>
      <c r="X9" s="35"/>
      <c r="Y9" s="40"/>
      <c r="Z9" s="35"/>
      <c r="AA9" s="35"/>
      <c r="AB9" s="171" t="str" cm="1">
        <f t="array" ref="AB9">IFERROR(IF(COUNTA('Detailed Inventory'!$B9:$AA9)=0,"",IF(AND($B9="",$C9=""),"Error: Missing Response in Column B or C",IF(OR($E9="",$Q9=""),"Error: Missing Response in Column E or Q",INDEX(SL_Class[Entire SL Classification],MATCH(SUMIFS(SL_Class[Unique ID],SL_Class[UpSys SL Material],I9,SL_Class[UpSys Ever Previously Lead],H9,SL_Class[DownCus SL Material],T9),SL_Class[Unique ID],0),0)))),"Error: Invalid Column H, I, or T. Check spelling &amp; valid options (see dropdown)")</f>
        <v/>
      </c>
      <c r="AD9" s="31" t="b">
        <f t="shared" si="0"/>
        <v>0</v>
      </c>
      <c r="AE9" s="31" t="b">
        <f t="shared" si="1"/>
        <v>0</v>
      </c>
    </row>
    <row r="10" spans="1:31" s="31" customFormat="1" ht="50.15" customHeight="1" x14ac:dyDescent="0.35">
      <c r="A10" s="100">
        <v>5</v>
      </c>
      <c r="B10" s="34"/>
      <c r="C10" s="35"/>
      <c r="D10" s="36"/>
      <c r="E10" s="34"/>
      <c r="F10" s="35"/>
      <c r="G10" s="35"/>
      <c r="H10" s="34"/>
      <c r="I10" s="37"/>
      <c r="J10" s="35"/>
      <c r="K10" s="35"/>
      <c r="L10" s="38"/>
      <c r="M10" s="35"/>
      <c r="N10" s="35"/>
      <c r="O10" s="35"/>
      <c r="P10" s="35"/>
      <c r="Q10" s="34"/>
      <c r="R10" s="35"/>
      <c r="S10" s="35"/>
      <c r="T10" s="39"/>
      <c r="U10" s="35"/>
      <c r="V10" s="35"/>
      <c r="W10" s="38"/>
      <c r="X10" s="35"/>
      <c r="Y10" s="40"/>
      <c r="Z10" s="35"/>
      <c r="AA10" s="35"/>
      <c r="AB10" s="171" t="str" cm="1">
        <f t="array" ref="AB10">IFERROR(IF(COUNTA('Detailed Inventory'!$B10:$AA10)=0,"",IF(AND($B10="",$C10=""),"Error: Missing Response in Column B or C",IF(OR($E10="",$Q10=""),"Error: Missing Response in Column E or Q",INDEX(SL_Class[Entire SL Classification],MATCH(SUMIFS(SL_Class[Unique ID],SL_Class[UpSys SL Material],I10,SL_Class[UpSys Ever Previously Lead],H10,SL_Class[DownCus SL Material],T10),SL_Class[Unique ID],0),0)))),"Error: Invalid Column H, I, or T. Check spelling &amp; valid options (see dropdown)")</f>
        <v/>
      </c>
      <c r="AD10" s="31" t="b">
        <f t="shared" si="0"/>
        <v>0</v>
      </c>
      <c r="AE10" s="31" t="b">
        <f t="shared" si="1"/>
        <v>0</v>
      </c>
    </row>
    <row r="11" spans="1:31" s="31" customFormat="1" ht="50.15" customHeight="1" x14ac:dyDescent="0.35">
      <c r="A11" s="100">
        <v>6</v>
      </c>
      <c r="B11" s="34"/>
      <c r="C11" s="35"/>
      <c r="D11" s="36"/>
      <c r="E11" s="34"/>
      <c r="F11" s="35"/>
      <c r="G11" s="35"/>
      <c r="H11" s="34"/>
      <c r="I11" s="37"/>
      <c r="J11" s="35"/>
      <c r="K11" s="35"/>
      <c r="L11" s="38"/>
      <c r="M11" s="35"/>
      <c r="N11" s="35"/>
      <c r="O11" s="35"/>
      <c r="P11" s="35"/>
      <c r="Q11" s="34"/>
      <c r="R11" s="35"/>
      <c r="S11" s="35"/>
      <c r="T11" s="39"/>
      <c r="U11" s="35"/>
      <c r="V11" s="35"/>
      <c r="W11" s="38"/>
      <c r="X11" s="35"/>
      <c r="Y11" s="40"/>
      <c r="Z11" s="35"/>
      <c r="AA11" s="35"/>
      <c r="AB11" s="171" t="str" cm="1">
        <f t="array" ref="AB11">IFERROR(IF(COUNTA('Detailed Inventory'!$B11:$AA11)=0,"",IF(AND($B11="",$C11=""),"Error: Missing Response in Column B or C",IF(OR($E11="",$Q11=""),"Error: Missing Response in Column E or Q",INDEX(SL_Class[Entire SL Classification],MATCH(SUMIFS(SL_Class[Unique ID],SL_Class[UpSys SL Material],I11,SL_Class[UpSys Ever Previously Lead],H11,SL_Class[DownCus SL Material],T11),SL_Class[Unique ID],0),0)))),"Error: Invalid Column H, I, or T. Check spelling &amp; valid options (see dropdown)")</f>
        <v/>
      </c>
      <c r="AD11" s="31" t="b">
        <f t="shared" si="0"/>
        <v>0</v>
      </c>
      <c r="AE11" s="31" t="b">
        <f t="shared" si="1"/>
        <v>0</v>
      </c>
    </row>
    <row r="12" spans="1:31" s="31" customFormat="1" ht="50.15" customHeight="1" x14ac:dyDescent="0.35">
      <c r="A12" s="100">
        <v>7</v>
      </c>
      <c r="B12" s="34"/>
      <c r="C12" s="35"/>
      <c r="D12" s="36"/>
      <c r="E12" s="34"/>
      <c r="F12" s="35"/>
      <c r="G12" s="35"/>
      <c r="H12" s="34"/>
      <c r="I12" s="37"/>
      <c r="J12" s="35"/>
      <c r="K12" s="35"/>
      <c r="L12" s="38"/>
      <c r="M12" s="35"/>
      <c r="N12" s="35"/>
      <c r="O12" s="35"/>
      <c r="P12" s="35"/>
      <c r="Q12" s="34"/>
      <c r="R12" s="35"/>
      <c r="S12" s="35"/>
      <c r="T12" s="39"/>
      <c r="U12" s="35"/>
      <c r="V12" s="35"/>
      <c r="W12" s="38"/>
      <c r="X12" s="35"/>
      <c r="Y12" s="40"/>
      <c r="Z12" s="35"/>
      <c r="AA12" s="35"/>
      <c r="AB12" s="171" t="str" cm="1">
        <f t="array" ref="AB12">IFERROR(IF(COUNTA('Detailed Inventory'!$B12:$AA12)=0,"",IF(AND($B12="",$C12=""),"Error: Missing Response in Column B or C",IF(OR($E12="",$Q12=""),"Error: Missing Response in Column E or Q",INDEX(SL_Class[Entire SL Classification],MATCH(SUMIFS(SL_Class[Unique ID],SL_Class[UpSys SL Material],I12,SL_Class[UpSys Ever Previously Lead],H12,SL_Class[DownCus SL Material],T12),SL_Class[Unique ID],0),0)))),"Error: Invalid Column H, I, or T. Check spelling &amp; valid options (see dropdown)")</f>
        <v/>
      </c>
      <c r="AD12" s="31" t="b">
        <f t="shared" si="0"/>
        <v>0</v>
      </c>
      <c r="AE12" s="31" t="b">
        <f t="shared" si="1"/>
        <v>0</v>
      </c>
    </row>
    <row r="13" spans="1:31" s="31" customFormat="1" ht="50.15" customHeight="1" x14ac:dyDescent="0.35">
      <c r="A13" s="100">
        <v>8</v>
      </c>
      <c r="B13" s="34"/>
      <c r="C13" s="35"/>
      <c r="D13" s="36"/>
      <c r="E13" s="34"/>
      <c r="F13" s="35"/>
      <c r="G13" s="35"/>
      <c r="H13" s="34"/>
      <c r="I13" s="37"/>
      <c r="J13" s="35"/>
      <c r="K13" s="35"/>
      <c r="L13" s="38"/>
      <c r="M13" s="35"/>
      <c r="N13" s="35"/>
      <c r="O13" s="35"/>
      <c r="P13" s="35"/>
      <c r="Q13" s="34"/>
      <c r="R13" s="35"/>
      <c r="S13" s="35"/>
      <c r="T13" s="39"/>
      <c r="U13" s="35"/>
      <c r="V13" s="35"/>
      <c r="W13" s="38"/>
      <c r="X13" s="35"/>
      <c r="Y13" s="40"/>
      <c r="Z13" s="35"/>
      <c r="AA13" s="35"/>
      <c r="AB13" s="171" t="str" cm="1">
        <f t="array" ref="AB13">IFERROR(IF(COUNTA('Detailed Inventory'!$B13:$AA13)=0,"",IF(AND($B13="",$C13=""),"Error: Missing Response in Column B or C",IF(OR($E13="",$Q13=""),"Error: Missing Response in Column E or Q",INDEX(SL_Class[Entire SL Classification],MATCH(SUMIFS(SL_Class[Unique ID],SL_Class[UpSys SL Material],I13,SL_Class[UpSys Ever Previously Lead],H13,SL_Class[DownCus SL Material],T13),SL_Class[Unique ID],0),0)))),"Error: Invalid Column H, I, or T. Check spelling &amp; valid options (see dropdown)")</f>
        <v/>
      </c>
      <c r="AD13" s="31" t="b">
        <f t="shared" si="0"/>
        <v>0</v>
      </c>
      <c r="AE13" s="31" t="b">
        <f t="shared" si="1"/>
        <v>0</v>
      </c>
    </row>
    <row r="14" spans="1:31" s="31" customFormat="1" ht="50.15" customHeight="1" x14ac:dyDescent="0.35">
      <c r="A14" s="101">
        <v>9</v>
      </c>
      <c r="B14" s="34"/>
      <c r="C14" s="35"/>
      <c r="D14" s="36"/>
      <c r="E14" s="34"/>
      <c r="F14" s="35"/>
      <c r="G14" s="35"/>
      <c r="H14" s="34"/>
      <c r="I14" s="37"/>
      <c r="J14" s="35"/>
      <c r="K14" s="35"/>
      <c r="L14" s="38"/>
      <c r="M14" s="35"/>
      <c r="N14" s="35"/>
      <c r="O14" s="35"/>
      <c r="P14" s="35"/>
      <c r="Q14" s="34"/>
      <c r="R14" s="35"/>
      <c r="S14" s="35"/>
      <c r="T14" s="39"/>
      <c r="U14" s="35"/>
      <c r="V14" s="35"/>
      <c r="W14" s="38"/>
      <c r="X14" s="35"/>
      <c r="Y14" s="40"/>
      <c r="Z14" s="35"/>
      <c r="AA14" s="35"/>
      <c r="AB14" s="171" t="str" cm="1">
        <f t="array" ref="AB14">IFERROR(IF(COUNTA('Detailed Inventory'!$B14:$AA14)=0,"",IF(AND($B14="",$C14=""),"Error: Missing Response in Column B or C",IF(OR($E14="",$Q14=""),"Error: Missing Response in Column E or Q",INDEX(SL_Class[Entire SL Classification],MATCH(SUMIFS(SL_Class[Unique ID],SL_Class[UpSys SL Material],I14,SL_Class[UpSys Ever Previously Lead],H14,SL_Class[DownCus SL Material],T14),SL_Class[Unique ID],0),0)))),"Error: Invalid Column H, I, or T. Check spelling &amp; valid options (see dropdown)")</f>
        <v/>
      </c>
      <c r="AD14" s="31" t="b">
        <f t="shared" si="0"/>
        <v>0</v>
      </c>
      <c r="AE14" s="31" t="b">
        <f t="shared" si="1"/>
        <v>0</v>
      </c>
    </row>
    <row r="15" spans="1:31" s="31" customFormat="1" ht="50.15" customHeight="1" x14ac:dyDescent="0.35">
      <c r="A15" s="100">
        <v>10</v>
      </c>
      <c r="B15" s="34"/>
      <c r="C15" s="35"/>
      <c r="D15" s="36"/>
      <c r="E15" s="34"/>
      <c r="F15" s="35"/>
      <c r="G15" s="35"/>
      <c r="H15" s="34"/>
      <c r="I15" s="37"/>
      <c r="J15" s="35"/>
      <c r="K15" s="35"/>
      <c r="L15" s="38"/>
      <c r="M15" s="35"/>
      <c r="N15" s="35"/>
      <c r="O15" s="35"/>
      <c r="P15" s="35"/>
      <c r="Q15" s="34"/>
      <c r="R15" s="35"/>
      <c r="S15" s="35"/>
      <c r="T15" s="39"/>
      <c r="U15" s="35"/>
      <c r="V15" s="35"/>
      <c r="W15" s="38"/>
      <c r="X15" s="35"/>
      <c r="Y15" s="40"/>
      <c r="Z15" s="35"/>
      <c r="AA15" s="35"/>
      <c r="AB15" s="171" t="str" cm="1">
        <f t="array" ref="AB15">IFERROR(IF(COUNTA('Detailed Inventory'!$B15:$AA15)=0,"",IF(AND($B15="",$C15=""),"Error: Missing Response in Column B or C",IF(OR($E15="",$Q15=""),"Error: Missing Response in Column E or Q",INDEX(SL_Class[Entire SL Classification],MATCH(SUMIFS(SL_Class[Unique ID],SL_Class[UpSys SL Material],I15,SL_Class[UpSys Ever Previously Lead],H15,SL_Class[DownCus SL Material],T15),SL_Class[Unique ID],0),0)))),"Error: Invalid Column H, I, or T. Check spelling &amp; valid options (see dropdown)")</f>
        <v/>
      </c>
      <c r="AD15" s="31" t="b">
        <f t="shared" si="0"/>
        <v>0</v>
      </c>
      <c r="AE15" s="31" t="b">
        <f t="shared" si="1"/>
        <v>0</v>
      </c>
    </row>
    <row r="16" spans="1:31" s="31" customFormat="1" ht="50.15" customHeight="1" x14ac:dyDescent="0.35">
      <c r="A16" s="101">
        <v>11</v>
      </c>
      <c r="B16" s="34"/>
      <c r="C16" s="35"/>
      <c r="D16" s="36"/>
      <c r="E16" s="34"/>
      <c r="F16" s="35"/>
      <c r="G16" s="35"/>
      <c r="H16" s="34"/>
      <c r="I16" s="37"/>
      <c r="J16" s="35"/>
      <c r="K16" s="35"/>
      <c r="L16" s="38"/>
      <c r="M16" s="35"/>
      <c r="N16" s="35"/>
      <c r="O16" s="35"/>
      <c r="P16" s="35"/>
      <c r="Q16" s="34"/>
      <c r="R16" s="35"/>
      <c r="S16" s="35"/>
      <c r="T16" s="39"/>
      <c r="U16" s="35"/>
      <c r="V16" s="35"/>
      <c r="W16" s="38"/>
      <c r="X16" s="35"/>
      <c r="Y16" s="40"/>
      <c r="Z16" s="35"/>
      <c r="AA16" s="35"/>
      <c r="AB16" s="171" t="str" cm="1">
        <f t="array" ref="AB16">IFERROR(IF(COUNTA('Detailed Inventory'!$B16:$AA16)=0,"",IF(AND($B16="",$C16=""),"Error: Missing Response in Column B or C",IF(OR($E16="",$Q16=""),"Error: Missing Response in Column E or Q",INDEX(SL_Class[Entire SL Classification],MATCH(SUMIFS(SL_Class[Unique ID],SL_Class[UpSys SL Material],I16,SL_Class[UpSys Ever Previously Lead],H16,SL_Class[DownCus SL Material],T16),SL_Class[Unique ID],0),0)))),"Error: Invalid Column H, I, or T. Check spelling &amp; valid options (see dropdown)")</f>
        <v/>
      </c>
      <c r="AD16" s="31" t="b">
        <f t="shared" si="0"/>
        <v>0</v>
      </c>
      <c r="AE16" s="31" t="b">
        <f t="shared" si="1"/>
        <v>0</v>
      </c>
    </row>
    <row r="17" spans="1:31" s="31" customFormat="1" ht="50.15" customHeight="1" x14ac:dyDescent="0.35">
      <c r="A17" s="100">
        <v>12</v>
      </c>
      <c r="B17" s="34"/>
      <c r="C17" s="35"/>
      <c r="D17" s="36"/>
      <c r="E17" s="34"/>
      <c r="F17" s="35"/>
      <c r="G17" s="35"/>
      <c r="H17" s="34"/>
      <c r="I17" s="37"/>
      <c r="J17" s="35"/>
      <c r="K17" s="35"/>
      <c r="L17" s="38"/>
      <c r="M17" s="35"/>
      <c r="N17" s="35"/>
      <c r="O17" s="35"/>
      <c r="P17" s="35"/>
      <c r="Q17" s="34"/>
      <c r="R17" s="35"/>
      <c r="S17" s="35"/>
      <c r="T17" s="39"/>
      <c r="U17" s="35"/>
      <c r="V17" s="35"/>
      <c r="W17" s="38"/>
      <c r="X17" s="35"/>
      <c r="Y17" s="40"/>
      <c r="Z17" s="35"/>
      <c r="AA17" s="35"/>
      <c r="AB17" s="171" t="str" cm="1">
        <f t="array" ref="AB17">IFERROR(IF(COUNTA('Detailed Inventory'!$B17:$AA17)=0,"",IF(AND($B17="",$C17=""),"Error: Missing Response in Column B or C",IF(OR($E17="",$Q17=""),"Error: Missing Response in Column E or Q",INDEX(SL_Class[Entire SL Classification],MATCH(SUMIFS(SL_Class[Unique ID],SL_Class[UpSys SL Material],I17,SL_Class[UpSys Ever Previously Lead],H17,SL_Class[DownCus SL Material],T17),SL_Class[Unique ID],0),0)))),"Error: Invalid Column H, I, or T. Check spelling &amp; valid options (see dropdown)")</f>
        <v/>
      </c>
      <c r="AD17" s="31" t="b">
        <f t="shared" si="0"/>
        <v>0</v>
      </c>
      <c r="AE17" s="31" t="b">
        <f t="shared" si="1"/>
        <v>0</v>
      </c>
    </row>
    <row r="18" spans="1:31" s="31" customFormat="1" ht="50.15" customHeight="1" x14ac:dyDescent="0.35">
      <c r="A18" s="101">
        <v>13</v>
      </c>
      <c r="B18" s="34"/>
      <c r="C18" s="35"/>
      <c r="D18" s="36"/>
      <c r="E18" s="34"/>
      <c r="F18" s="35"/>
      <c r="G18" s="35"/>
      <c r="H18" s="34"/>
      <c r="I18" s="37"/>
      <c r="J18" s="35"/>
      <c r="K18" s="35"/>
      <c r="L18" s="38"/>
      <c r="M18" s="35"/>
      <c r="N18" s="35"/>
      <c r="O18" s="35"/>
      <c r="P18" s="35"/>
      <c r="Q18" s="34"/>
      <c r="R18" s="35"/>
      <c r="S18" s="35"/>
      <c r="T18" s="39"/>
      <c r="U18" s="35"/>
      <c r="V18" s="35"/>
      <c r="W18" s="38"/>
      <c r="X18" s="35"/>
      <c r="Y18" s="40"/>
      <c r="Z18" s="35"/>
      <c r="AA18" s="35"/>
      <c r="AB18" s="171" t="str" cm="1">
        <f t="array" ref="AB18">IFERROR(IF(COUNTA('Detailed Inventory'!$B18:$AA18)=0,"",IF(AND($B18="",$C18=""),"Error: Missing Response in Column B or C",IF(OR($E18="",$Q18=""),"Error: Missing Response in Column E or Q",INDEX(SL_Class[Entire SL Classification],MATCH(SUMIFS(SL_Class[Unique ID],SL_Class[UpSys SL Material],I18,SL_Class[UpSys Ever Previously Lead],H18,SL_Class[DownCus SL Material],T18),SL_Class[Unique ID],0),0)))),"Error: Invalid Column H, I, or T. Check spelling &amp; valid options (see dropdown)")</f>
        <v/>
      </c>
      <c r="AD18" s="31" t="b">
        <f t="shared" si="0"/>
        <v>0</v>
      </c>
      <c r="AE18" s="31" t="b">
        <f t="shared" si="1"/>
        <v>0</v>
      </c>
    </row>
    <row r="19" spans="1:31" s="31" customFormat="1" ht="50.15" customHeight="1" x14ac:dyDescent="0.35">
      <c r="A19" s="100">
        <v>14</v>
      </c>
      <c r="B19" s="34"/>
      <c r="C19" s="35"/>
      <c r="D19" s="36"/>
      <c r="E19" s="34"/>
      <c r="F19" s="35"/>
      <c r="G19" s="35"/>
      <c r="H19" s="34"/>
      <c r="I19" s="37"/>
      <c r="J19" s="35"/>
      <c r="K19" s="35"/>
      <c r="L19" s="38"/>
      <c r="M19" s="35"/>
      <c r="N19" s="35"/>
      <c r="O19" s="35"/>
      <c r="P19" s="35"/>
      <c r="Q19" s="34"/>
      <c r="R19" s="35"/>
      <c r="S19" s="35"/>
      <c r="T19" s="39"/>
      <c r="U19" s="35"/>
      <c r="V19" s="35"/>
      <c r="W19" s="38"/>
      <c r="X19" s="35"/>
      <c r="Y19" s="40"/>
      <c r="Z19" s="35"/>
      <c r="AA19" s="35"/>
      <c r="AB19" s="171" t="str" cm="1">
        <f t="array" ref="AB19">IFERROR(IF(COUNTA('Detailed Inventory'!$B19:$AA19)=0,"",IF(AND($B19="",$C19=""),"Error: Missing Response in Column B or C",IF(OR($E19="",$Q19=""),"Error: Missing Response in Column E or Q",INDEX(SL_Class[Entire SL Classification],MATCH(SUMIFS(SL_Class[Unique ID],SL_Class[UpSys SL Material],I19,SL_Class[UpSys Ever Previously Lead],H19,SL_Class[DownCus SL Material],T19),SL_Class[Unique ID],0),0)))),"Error: Invalid Column H, I, or T. Check spelling &amp; valid options (see dropdown)")</f>
        <v/>
      </c>
      <c r="AD19" s="31" t="b">
        <f t="shared" si="0"/>
        <v>0</v>
      </c>
      <c r="AE19" s="31" t="b">
        <f t="shared" si="1"/>
        <v>0</v>
      </c>
    </row>
    <row r="20" spans="1:31" ht="50.15" customHeight="1" x14ac:dyDescent="0.35">
      <c r="A20" s="101">
        <v>15</v>
      </c>
      <c r="B20" s="34"/>
      <c r="C20" s="35"/>
      <c r="D20" s="36"/>
      <c r="E20" s="34"/>
      <c r="F20" s="35"/>
      <c r="G20" s="35"/>
      <c r="H20" s="34"/>
      <c r="I20" s="37"/>
      <c r="J20" s="35"/>
      <c r="K20" s="35"/>
      <c r="L20" s="38"/>
      <c r="M20" s="35"/>
      <c r="N20" s="35"/>
      <c r="O20" s="35"/>
      <c r="P20" s="35"/>
      <c r="Q20" s="34"/>
      <c r="R20" s="35"/>
      <c r="S20" s="35"/>
      <c r="T20" s="39"/>
      <c r="U20" s="35"/>
      <c r="V20" s="35"/>
      <c r="W20" s="38"/>
      <c r="X20" s="35"/>
      <c r="Y20" s="40"/>
      <c r="Z20" s="35"/>
      <c r="AA20" s="35"/>
      <c r="AB20" s="171" t="str" cm="1">
        <f t="array" ref="AB20">IFERROR(IF(COUNTA('Detailed Inventory'!$B20:$AA20)=0,"",IF(AND($B20="",$C20=""),"Error: Missing Response in Column B or C",IF(OR($E20="",$Q20=""),"Error: Missing Response in Column E or Q",INDEX(SL_Class[Entire SL Classification],MATCH(SUMIFS(SL_Class[Unique ID],SL_Class[UpSys SL Material],I20,SL_Class[UpSys Ever Previously Lead],H20,SL_Class[DownCus SL Material],T20),SL_Class[Unique ID],0),0)))),"Error: Invalid Column H, I, or T. Check spelling &amp; valid options (see dropdown)")</f>
        <v/>
      </c>
      <c r="AC20" s="31"/>
      <c r="AD20" s="31" t="b">
        <f t="shared" si="0"/>
        <v>0</v>
      </c>
      <c r="AE20" s="31" t="b">
        <f t="shared" si="1"/>
        <v>0</v>
      </c>
    </row>
    <row r="21" spans="1:31" ht="50.15" customHeight="1" x14ac:dyDescent="0.35">
      <c r="A21" s="100">
        <v>16</v>
      </c>
      <c r="B21" s="34"/>
      <c r="C21" s="35"/>
      <c r="D21" s="36"/>
      <c r="E21" s="34"/>
      <c r="F21" s="35"/>
      <c r="G21" s="35"/>
      <c r="H21" s="34"/>
      <c r="I21" s="37"/>
      <c r="J21" s="35"/>
      <c r="K21" s="35"/>
      <c r="L21" s="38"/>
      <c r="M21" s="35"/>
      <c r="N21" s="35"/>
      <c r="O21" s="35"/>
      <c r="P21" s="35"/>
      <c r="Q21" s="34"/>
      <c r="R21" s="35"/>
      <c r="S21" s="35"/>
      <c r="T21" s="39"/>
      <c r="U21" s="35"/>
      <c r="V21" s="35"/>
      <c r="W21" s="38"/>
      <c r="X21" s="35"/>
      <c r="Y21" s="40"/>
      <c r="Z21" s="35"/>
      <c r="AA21" s="35"/>
      <c r="AB21" s="171" t="str" cm="1">
        <f t="array" ref="AB21">IFERROR(IF(COUNTA('Detailed Inventory'!$B21:$AA21)=0,"",IF(AND($B21="",$C21=""),"Error: Missing Response in Column B or C",IF(OR($E21="",$Q21=""),"Error: Missing Response in Column E or Q",INDEX(SL_Class[Entire SL Classification],MATCH(SUMIFS(SL_Class[Unique ID],SL_Class[UpSys SL Material],I21,SL_Class[UpSys Ever Previously Lead],H21,SL_Class[DownCus SL Material],T21),SL_Class[Unique ID],0),0)))),"Error: Invalid Column H, I, or T. Check spelling &amp; valid options (see dropdown)")</f>
        <v/>
      </c>
      <c r="AC21" s="31"/>
      <c r="AD21" s="31" t="b">
        <f t="shared" si="0"/>
        <v>0</v>
      </c>
      <c r="AE21" s="31" t="b">
        <f t="shared" si="1"/>
        <v>0</v>
      </c>
    </row>
    <row r="22" spans="1:31" ht="50.15" customHeight="1" x14ac:dyDescent="0.35">
      <c r="A22" s="101">
        <v>17</v>
      </c>
      <c r="B22" s="34"/>
      <c r="C22" s="35"/>
      <c r="D22" s="36"/>
      <c r="E22" s="34"/>
      <c r="F22" s="35"/>
      <c r="G22" s="35"/>
      <c r="H22" s="34"/>
      <c r="I22" s="37"/>
      <c r="J22" s="35"/>
      <c r="K22" s="35"/>
      <c r="L22" s="38"/>
      <c r="M22" s="35"/>
      <c r="N22" s="35"/>
      <c r="O22" s="35"/>
      <c r="P22" s="35"/>
      <c r="Q22" s="34"/>
      <c r="R22" s="35"/>
      <c r="S22" s="35"/>
      <c r="T22" s="39"/>
      <c r="U22" s="35"/>
      <c r="V22" s="35"/>
      <c r="W22" s="38"/>
      <c r="X22" s="35"/>
      <c r="Y22" s="40"/>
      <c r="Z22" s="35"/>
      <c r="AA22" s="35"/>
      <c r="AB22" s="171" t="str" cm="1">
        <f t="array" ref="AB22">IFERROR(IF(COUNTA('Detailed Inventory'!$B22:$AA22)=0,"",IF(AND($B22="",$C22=""),"Error: Missing Response in Column B or C",IF(OR($E22="",$Q22=""),"Error: Missing Response in Column E or Q",INDEX(SL_Class[Entire SL Classification],MATCH(SUMIFS(SL_Class[Unique ID],SL_Class[UpSys SL Material],I22,SL_Class[UpSys Ever Previously Lead],H22,SL_Class[DownCus SL Material],T22),SL_Class[Unique ID],0),0)))),"Error: Invalid Column H, I, or T. Check spelling &amp; valid options (see dropdown)")</f>
        <v/>
      </c>
      <c r="AC22" s="31"/>
      <c r="AD22" s="31" t="b">
        <f t="shared" si="0"/>
        <v>0</v>
      </c>
      <c r="AE22" s="31" t="b">
        <f t="shared" si="1"/>
        <v>0</v>
      </c>
    </row>
    <row r="23" spans="1:31" ht="50.15" customHeight="1" x14ac:dyDescent="0.35">
      <c r="A23" s="100">
        <v>18</v>
      </c>
      <c r="B23" s="34"/>
      <c r="C23" s="35"/>
      <c r="D23" s="36"/>
      <c r="E23" s="34"/>
      <c r="F23" s="35"/>
      <c r="G23" s="35"/>
      <c r="H23" s="34"/>
      <c r="I23" s="37"/>
      <c r="J23" s="35"/>
      <c r="K23" s="35"/>
      <c r="L23" s="38"/>
      <c r="M23" s="35"/>
      <c r="N23" s="35"/>
      <c r="O23" s="35"/>
      <c r="P23" s="35"/>
      <c r="Q23" s="34"/>
      <c r="R23" s="35"/>
      <c r="S23" s="35"/>
      <c r="T23" s="39"/>
      <c r="U23" s="35"/>
      <c r="V23" s="35"/>
      <c r="W23" s="38"/>
      <c r="X23" s="35"/>
      <c r="Y23" s="40"/>
      <c r="Z23" s="35"/>
      <c r="AA23" s="35"/>
      <c r="AB23" s="171" t="str" cm="1">
        <f t="array" ref="AB23">IFERROR(IF(COUNTA('Detailed Inventory'!$B23:$AA23)=0,"",IF(AND($B23="",$C23=""),"Error: Missing Response in Column B or C",IF(OR($E23="",$Q23=""),"Error: Missing Response in Column E or Q",INDEX(SL_Class[Entire SL Classification],MATCH(SUMIFS(SL_Class[Unique ID],SL_Class[UpSys SL Material],I23,SL_Class[UpSys Ever Previously Lead],H23,SL_Class[DownCus SL Material],T23),SL_Class[Unique ID],0),0)))),"Error: Invalid Column H, I, or T. Check spelling &amp; valid options (see dropdown)")</f>
        <v/>
      </c>
      <c r="AC23" s="1"/>
      <c r="AD23" s="31" t="b">
        <f t="shared" si="0"/>
        <v>0</v>
      </c>
      <c r="AE23" s="31" t="b">
        <f t="shared" si="1"/>
        <v>0</v>
      </c>
    </row>
    <row r="24" spans="1:31" ht="50.15" customHeight="1" x14ac:dyDescent="0.35">
      <c r="A24" s="101">
        <v>19</v>
      </c>
      <c r="B24" s="34"/>
      <c r="C24" s="35"/>
      <c r="D24" s="36"/>
      <c r="E24" s="34"/>
      <c r="F24" s="35"/>
      <c r="G24" s="35"/>
      <c r="H24" s="34"/>
      <c r="I24" s="37"/>
      <c r="J24" s="35"/>
      <c r="K24" s="35"/>
      <c r="L24" s="38"/>
      <c r="M24" s="35"/>
      <c r="N24" s="35"/>
      <c r="O24" s="35"/>
      <c r="P24" s="35"/>
      <c r="Q24" s="34"/>
      <c r="R24" s="35"/>
      <c r="S24" s="35"/>
      <c r="T24" s="39"/>
      <c r="U24" s="35"/>
      <c r="V24" s="35"/>
      <c r="W24" s="38"/>
      <c r="X24" s="35"/>
      <c r="Y24" s="40"/>
      <c r="Z24" s="35"/>
      <c r="AA24" s="35"/>
      <c r="AB24" s="171" t="str" cm="1">
        <f t="array" ref="AB24">IFERROR(IF(COUNTA('Detailed Inventory'!$B24:$AA24)=0,"",IF(AND($B24="",$C24=""),"Error: Missing Response in Column B or C",IF(OR($E24="",$Q24=""),"Error: Missing Response in Column E or Q",INDEX(SL_Class[Entire SL Classification],MATCH(SUMIFS(SL_Class[Unique ID],SL_Class[UpSys SL Material],I24,SL_Class[UpSys Ever Previously Lead],H24,SL_Class[DownCus SL Material],T24),SL_Class[Unique ID],0),0)))),"Error: Invalid Column H, I, or T. Check spelling &amp; valid options (see dropdown)")</f>
        <v/>
      </c>
      <c r="AC24" s="1"/>
      <c r="AD24" s="31" t="b">
        <f t="shared" si="0"/>
        <v>0</v>
      </c>
      <c r="AE24" s="31" t="b">
        <f t="shared" si="1"/>
        <v>0</v>
      </c>
    </row>
    <row r="25" spans="1:31" ht="50.15" customHeight="1" x14ac:dyDescent="0.35">
      <c r="A25" s="100">
        <v>20</v>
      </c>
      <c r="B25" s="34"/>
      <c r="C25" s="35"/>
      <c r="D25" s="36"/>
      <c r="E25" s="34"/>
      <c r="F25" s="35"/>
      <c r="G25" s="35"/>
      <c r="H25" s="34"/>
      <c r="I25" s="37"/>
      <c r="J25" s="35"/>
      <c r="K25" s="35"/>
      <c r="L25" s="38"/>
      <c r="M25" s="35"/>
      <c r="N25" s="35"/>
      <c r="O25" s="35"/>
      <c r="P25" s="35"/>
      <c r="Q25" s="34"/>
      <c r="R25" s="35"/>
      <c r="S25" s="35"/>
      <c r="T25" s="39"/>
      <c r="U25" s="35"/>
      <c r="V25" s="35"/>
      <c r="W25" s="38"/>
      <c r="X25" s="35"/>
      <c r="Y25" s="40"/>
      <c r="Z25" s="35"/>
      <c r="AA25" s="35"/>
      <c r="AB25" s="171" t="str" cm="1">
        <f t="array" ref="AB25">IFERROR(IF(COUNTA('Detailed Inventory'!$B25:$AA25)=0,"",IF(AND($B25="",$C25=""),"Error: Missing Response in Column B or C",IF(OR($E25="",$Q25=""),"Error: Missing Response in Column E or Q",INDEX(SL_Class[Entire SL Classification],MATCH(SUMIFS(SL_Class[Unique ID],SL_Class[UpSys SL Material],I25,SL_Class[UpSys Ever Previously Lead],H25,SL_Class[DownCus SL Material],T25),SL_Class[Unique ID],0),0)))),"Error: Invalid Column H, I, or T. Check spelling &amp; valid options (see dropdown)")</f>
        <v/>
      </c>
      <c r="AC25" s="1"/>
      <c r="AD25" s="31" t="b">
        <f t="shared" si="0"/>
        <v>0</v>
      </c>
      <c r="AE25" s="31" t="b">
        <f t="shared" si="1"/>
        <v>0</v>
      </c>
    </row>
    <row r="26" spans="1:31" ht="50.15" customHeight="1" x14ac:dyDescent="0.35">
      <c r="A26" s="101">
        <v>21</v>
      </c>
      <c r="B26" s="34"/>
      <c r="C26" s="35"/>
      <c r="D26" s="36"/>
      <c r="E26" s="34"/>
      <c r="F26" s="35"/>
      <c r="G26" s="35"/>
      <c r="H26" s="34"/>
      <c r="I26" s="37"/>
      <c r="J26" s="35"/>
      <c r="K26" s="35"/>
      <c r="L26" s="38"/>
      <c r="M26" s="35"/>
      <c r="N26" s="35"/>
      <c r="O26" s="35"/>
      <c r="P26" s="35"/>
      <c r="Q26" s="34"/>
      <c r="R26" s="35"/>
      <c r="S26" s="35"/>
      <c r="T26" s="39"/>
      <c r="U26" s="35"/>
      <c r="V26" s="35"/>
      <c r="W26" s="38"/>
      <c r="X26" s="35"/>
      <c r="Y26" s="40"/>
      <c r="Z26" s="35"/>
      <c r="AA26" s="35"/>
      <c r="AB26" s="171" t="str" cm="1">
        <f t="array" ref="AB26">IFERROR(IF(COUNTA('Detailed Inventory'!$B26:$AA26)=0,"",IF(AND($B26="",$C26=""),"Error: Missing Response in Column B or C",IF(OR($E26="",$Q26=""),"Error: Missing Response in Column E or Q",INDEX(SL_Class[Entire SL Classification],MATCH(SUMIFS(SL_Class[Unique ID],SL_Class[UpSys SL Material],I26,SL_Class[UpSys Ever Previously Lead],H26,SL_Class[DownCus SL Material],T26),SL_Class[Unique ID],0),0)))),"Error: Invalid Column H, I, or T. Check spelling &amp; valid options (see dropdown)")</f>
        <v/>
      </c>
      <c r="AC26" s="1"/>
      <c r="AD26" s="31" t="b">
        <f t="shared" si="0"/>
        <v>0</v>
      </c>
      <c r="AE26" s="31" t="b">
        <f t="shared" si="1"/>
        <v>0</v>
      </c>
    </row>
    <row r="27" spans="1:31" ht="50.15" customHeight="1" x14ac:dyDescent="0.35">
      <c r="A27" s="100">
        <v>22</v>
      </c>
      <c r="B27" s="34"/>
      <c r="C27" s="35"/>
      <c r="D27" s="36"/>
      <c r="E27" s="34"/>
      <c r="F27" s="35"/>
      <c r="G27" s="35"/>
      <c r="H27" s="34"/>
      <c r="I27" s="37"/>
      <c r="J27" s="35"/>
      <c r="K27" s="35"/>
      <c r="L27" s="38"/>
      <c r="M27" s="35"/>
      <c r="N27" s="35"/>
      <c r="O27" s="35"/>
      <c r="P27" s="35"/>
      <c r="Q27" s="34"/>
      <c r="R27" s="35"/>
      <c r="S27" s="35"/>
      <c r="T27" s="39"/>
      <c r="U27" s="35"/>
      <c r="V27" s="35"/>
      <c r="W27" s="38"/>
      <c r="X27" s="35"/>
      <c r="Y27" s="40"/>
      <c r="Z27" s="35"/>
      <c r="AA27" s="35"/>
      <c r="AB27" s="171" t="str" cm="1">
        <f t="array" ref="AB27">IFERROR(IF(COUNTA('Detailed Inventory'!$B27:$AA27)=0,"",IF(AND($B27="",$C27=""),"Error: Missing Response in Column B or C",IF(OR($E27="",$Q27=""),"Error: Missing Response in Column E or Q",INDEX(SL_Class[Entire SL Classification],MATCH(SUMIFS(SL_Class[Unique ID],SL_Class[UpSys SL Material],I27,SL_Class[UpSys Ever Previously Lead],H27,SL_Class[DownCus SL Material],T27),SL_Class[Unique ID],0),0)))),"Error: Invalid Column H, I, or T. Check spelling &amp; valid options (see dropdown)")</f>
        <v/>
      </c>
      <c r="AC27" s="1"/>
      <c r="AD27" s="31" t="b">
        <f t="shared" si="0"/>
        <v>0</v>
      </c>
      <c r="AE27" s="31" t="b">
        <f t="shared" si="1"/>
        <v>0</v>
      </c>
    </row>
    <row r="28" spans="1:31" ht="50.15" customHeight="1" x14ac:dyDescent="0.35">
      <c r="A28" s="101">
        <v>23</v>
      </c>
      <c r="B28" s="34"/>
      <c r="C28" s="35"/>
      <c r="D28" s="36"/>
      <c r="E28" s="34"/>
      <c r="F28" s="35"/>
      <c r="G28" s="35"/>
      <c r="H28" s="34"/>
      <c r="I28" s="37"/>
      <c r="J28" s="35"/>
      <c r="K28" s="35"/>
      <c r="L28" s="38"/>
      <c r="M28" s="35"/>
      <c r="N28" s="35"/>
      <c r="O28" s="35"/>
      <c r="P28" s="35"/>
      <c r="Q28" s="34"/>
      <c r="R28" s="35"/>
      <c r="S28" s="35"/>
      <c r="T28" s="39"/>
      <c r="U28" s="35"/>
      <c r="V28" s="35"/>
      <c r="W28" s="38"/>
      <c r="X28" s="35"/>
      <c r="Y28" s="40"/>
      <c r="Z28" s="35"/>
      <c r="AA28" s="35"/>
      <c r="AB28" s="171" t="str" cm="1">
        <f t="array" ref="AB28">IFERROR(IF(COUNTA('Detailed Inventory'!$B28:$AA28)=0,"",IF(AND($B28="",$C28=""),"Error: Missing Response in Column B or C",IF(OR($E28="",$Q28=""),"Error: Missing Response in Column E or Q",INDEX(SL_Class[Entire SL Classification],MATCH(SUMIFS(SL_Class[Unique ID],SL_Class[UpSys SL Material],I28,SL_Class[UpSys Ever Previously Lead],H28,SL_Class[DownCus SL Material],T28),SL_Class[Unique ID],0),0)))),"Error: Invalid Column H, I, or T. Check spelling &amp; valid options (see dropdown)")</f>
        <v/>
      </c>
      <c r="AC28" s="1"/>
      <c r="AD28" s="31" t="b">
        <f t="shared" si="0"/>
        <v>0</v>
      </c>
      <c r="AE28" s="31" t="b">
        <f t="shared" si="1"/>
        <v>0</v>
      </c>
    </row>
    <row r="29" spans="1:31" ht="50.15" customHeight="1" x14ac:dyDescent="0.35">
      <c r="A29" s="100">
        <v>24</v>
      </c>
      <c r="B29" s="34"/>
      <c r="C29" s="35"/>
      <c r="D29" s="36"/>
      <c r="E29" s="34"/>
      <c r="F29" s="35"/>
      <c r="G29" s="35"/>
      <c r="H29" s="34"/>
      <c r="I29" s="37"/>
      <c r="J29" s="35"/>
      <c r="K29" s="35"/>
      <c r="L29" s="38"/>
      <c r="M29" s="35"/>
      <c r="N29" s="35"/>
      <c r="O29" s="35"/>
      <c r="P29" s="35"/>
      <c r="Q29" s="34"/>
      <c r="R29" s="35"/>
      <c r="S29" s="35"/>
      <c r="T29" s="39"/>
      <c r="U29" s="35"/>
      <c r="V29" s="35"/>
      <c r="W29" s="38"/>
      <c r="X29" s="35"/>
      <c r="Y29" s="40"/>
      <c r="Z29" s="35"/>
      <c r="AA29" s="35"/>
      <c r="AB29" s="171" t="str" cm="1">
        <f t="array" ref="AB29">IFERROR(IF(COUNTA('Detailed Inventory'!$B29:$AA29)=0,"",IF(AND($B29="",$C29=""),"Error: Missing Response in Column B or C",IF(OR($E29="",$Q29=""),"Error: Missing Response in Column E or Q",INDEX(SL_Class[Entire SL Classification],MATCH(SUMIFS(SL_Class[Unique ID],SL_Class[UpSys SL Material],I29,SL_Class[UpSys Ever Previously Lead],H29,SL_Class[DownCus SL Material],T29),SL_Class[Unique ID],0),0)))),"Error: Invalid Column H, I, or T. Check spelling &amp; valid options (see dropdown)")</f>
        <v/>
      </c>
      <c r="AC29" s="32"/>
      <c r="AD29" s="31" t="b">
        <f t="shared" si="0"/>
        <v>0</v>
      </c>
      <c r="AE29" s="31" t="b">
        <f t="shared" si="1"/>
        <v>0</v>
      </c>
    </row>
    <row r="30" spans="1:31" ht="50.15" customHeight="1" x14ac:dyDescent="0.35">
      <c r="A30" s="101">
        <v>25</v>
      </c>
      <c r="B30" s="53"/>
      <c r="C30" s="35"/>
      <c r="D30" s="54"/>
      <c r="E30" s="53"/>
      <c r="F30" s="41"/>
      <c r="G30" s="41"/>
      <c r="H30" s="53"/>
      <c r="I30" s="55"/>
      <c r="J30" s="41"/>
      <c r="K30" s="41"/>
      <c r="L30" s="56"/>
      <c r="M30" s="41"/>
      <c r="N30" s="41"/>
      <c r="O30" s="41"/>
      <c r="P30" s="41"/>
      <c r="Q30" s="53"/>
      <c r="R30" s="41"/>
      <c r="S30" s="41"/>
      <c r="T30" s="57"/>
      <c r="U30" s="41"/>
      <c r="V30" s="41"/>
      <c r="W30" s="56"/>
      <c r="X30" s="41"/>
      <c r="Y30" s="58"/>
      <c r="Z30" s="41"/>
      <c r="AA30" s="41"/>
      <c r="AB30" s="171" t="str" cm="1">
        <f t="array" ref="AB30">IFERROR(IF(COUNTA('Detailed Inventory'!$B30:$AA30)=0,"",IF(AND($B30="",$C30=""),"Error: Missing Response in Column B or C",IF(OR($E30="",$Q30=""),"Error: Missing Response in Column E or Q",INDEX(SL_Class[Entire SL Classification],MATCH(SUMIFS(SL_Class[Unique ID],SL_Class[UpSys SL Material],I30,SL_Class[UpSys Ever Previously Lead],H30,SL_Class[DownCus SL Material],T30),SL_Class[Unique ID],0),0)))),"Error: Invalid Column H, I, or T. Check spelling &amp; valid options (see dropdown)")</f>
        <v/>
      </c>
      <c r="AC30" s="32"/>
      <c r="AD30" s="31" t="b">
        <f t="shared" si="0"/>
        <v>0</v>
      </c>
      <c r="AE30" s="31" t="b">
        <f t="shared" si="1"/>
        <v>0</v>
      </c>
    </row>
    <row r="31" spans="1:31" ht="50.15" customHeight="1" x14ac:dyDescent="0.35">
      <c r="A31" s="100">
        <v>26</v>
      </c>
      <c r="B31" s="53"/>
      <c r="C31" s="41"/>
      <c r="D31" s="54"/>
      <c r="E31" s="53"/>
      <c r="F31" s="41"/>
      <c r="G31" s="41"/>
      <c r="H31" s="53"/>
      <c r="I31" s="55"/>
      <c r="J31" s="41"/>
      <c r="K31" s="41"/>
      <c r="L31" s="56"/>
      <c r="M31" s="41"/>
      <c r="N31" s="41"/>
      <c r="O31" s="41"/>
      <c r="P31" s="41"/>
      <c r="Q31" s="53"/>
      <c r="R31" s="41"/>
      <c r="S31" s="41"/>
      <c r="T31" s="57"/>
      <c r="U31" s="41"/>
      <c r="V31" s="41"/>
      <c r="W31" s="56"/>
      <c r="X31" s="41"/>
      <c r="Y31" s="58"/>
      <c r="Z31" s="41"/>
      <c r="AA31" s="41"/>
      <c r="AB31" s="171" t="str" cm="1">
        <f t="array" ref="AB31">IFERROR(IF(COUNTA('Detailed Inventory'!$B31:$AA31)=0,"",IF(AND($B31="",$C31=""),"Error: Missing Response in Column B or C",IF(OR($E31="",$Q31=""),"Error: Missing Response in Column E or Q",INDEX(SL_Class[Entire SL Classification],MATCH(SUMIFS(SL_Class[Unique ID],SL_Class[UpSys SL Material],I31,SL_Class[UpSys Ever Previously Lead],H31,SL_Class[DownCus SL Material],T31),SL_Class[Unique ID],0),0)))),"Error: Invalid Column H, I, or T. Check spelling &amp; valid options (see dropdown)")</f>
        <v/>
      </c>
      <c r="AC31" s="32"/>
      <c r="AD31" s="31" t="b">
        <f t="shared" si="0"/>
        <v>0</v>
      </c>
      <c r="AE31" s="31" t="b">
        <f t="shared" si="1"/>
        <v>0</v>
      </c>
    </row>
    <row r="32" spans="1:31" ht="50.15" customHeight="1" x14ac:dyDescent="0.35">
      <c r="A32" s="101">
        <v>27</v>
      </c>
      <c r="B32" s="34"/>
      <c r="C32" s="35"/>
      <c r="D32" s="36"/>
      <c r="E32" s="34"/>
      <c r="F32" s="35"/>
      <c r="G32" s="35"/>
      <c r="H32" s="34"/>
      <c r="I32" s="37"/>
      <c r="J32" s="35"/>
      <c r="K32" s="35"/>
      <c r="L32" s="38"/>
      <c r="M32" s="35"/>
      <c r="N32" s="35"/>
      <c r="O32" s="35"/>
      <c r="P32" s="35"/>
      <c r="Q32" s="34"/>
      <c r="R32" s="35"/>
      <c r="S32" s="35"/>
      <c r="T32" s="39"/>
      <c r="U32" s="35"/>
      <c r="V32" s="35"/>
      <c r="W32" s="38"/>
      <c r="X32" s="35"/>
      <c r="Y32" s="40"/>
      <c r="Z32" s="35"/>
      <c r="AA32" s="35"/>
      <c r="AB32" s="171" t="str" cm="1">
        <f t="array" ref="AB32">IFERROR(IF(COUNTA('Detailed Inventory'!$B32:$AA32)=0,"",IF(AND($B32="",$C32=""),"Error: Missing Response in Column B or C",IF(OR($E32="",$Q32=""),"Error: Missing Response in Column E or Q",INDEX(SL_Class[Entire SL Classification],MATCH(SUMIFS(SL_Class[Unique ID],SL_Class[UpSys SL Material],I32,SL_Class[UpSys Ever Previously Lead],H32,SL_Class[DownCus SL Material],T32),SL_Class[Unique ID],0),0)))),"Error: Invalid Column H, I, or T. Check spelling &amp; valid options (see dropdown)")</f>
        <v/>
      </c>
      <c r="AC32" s="32"/>
      <c r="AD32" s="31" t="b">
        <f t="shared" si="0"/>
        <v>0</v>
      </c>
      <c r="AE32" s="31" t="b">
        <f t="shared" si="1"/>
        <v>0</v>
      </c>
    </row>
    <row r="33" spans="1:31" ht="50.15" customHeight="1" x14ac:dyDescent="0.35">
      <c r="A33" s="100">
        <v>28</v>
      </c>
      <c r="B33" s="34"/>
      <c r="C33" s="35"/>
      <c r="D33" s="36"/>
      <c r="E33" s="34"/>
      <c r="F33" s="35"/>
      <c r="G33" s="35"/>
      <c r="H33" s="34"/>
      <c r="I33" s="37"/>
      <c r="J33" s="35"/>
      <c r="K33" s="35"/>
      <c r="L33" s="38"/>
      <c r="M33" s="35"/>
      <c r="N33" s="35"/>
      <c r="O33" s="35"/>
      <c r="P33" s="35"/>
      <c r="Q33" s="34"/>
      <c r="R33" s="35"/>
      <c r="S33" s="35"/>
      <c r="T33" s="39"/>
      <c r="U33" s="35"/>
      <c r="V33" s="35"/>
      <c r="W33" s="38"/>
      <c r="X33" s="35"/>
      <c r="Y33" s="40"/>
      <c r="Z33" s="35"/>
      <c r="AA33" s="35"/>
      <c r="AB33" s="171" t="str" cm="1">
        <f t="array" ref="AB33">IFERROR(IF(COUNTA('Detailed Inventory'!$B33:$AA33)=0,"",IF(AND($B33="",$C33=""),"Error: Missing Response in Column B or C",IF(OR($E33="",$Q33=""),"Error: Missing Response in Column E or Q",INDEX(SL_Class[Entire SL Classification],MATCH(SUMIFS(SL_Class[Unique ID],SL_Class[UpSys SL Material],I33,SL_Class[UpSys Ever Previously Lead],H33,SL_Class[DownCus SL Material],T33),SL_Class[Unique ID],0),0)))),"Error: Invalid Column H, I, or T. Check spelling &amp; valid options (see dropdown)")</f>
        <v/>
      </c>
      <c r="AC33" s="32"/>
      <c r="AD33" s="31" t="b">
        <f t="shared" si="0"/>
        <v>0</v>
      </c>
      <c r="AE33" s="31" t="b">
        <f t="shared" si="1"/>
        <v>0</v>
      </c>
    </row>
    <row r="34" spans="1:31" ht="50.15" customHeight="1" x14ac:dyDescent="0.35">
      <c r="A34" s="101">
        <v>29</v>
      </c>
      <c r="B34" s="34"/>
      <c r="C34" s="41"/>
      <c r="D34" s="54"/>
      <c r="E34" s="53"/>
      <c r="F34" s="41"/>
      <c r="G34" s="41"/>
      <c r="H34" s="53"/>
      <c r="I34" s="55"/>
      <c r="J34" s="41"/>
      <c r="K34" s="41"/>
      <c r="L34" s="56"/>
      <c r="M34" s="41"/>
      <c r="N34" s="41"/>
      <c r="O34" s="41"/>
      <c r="P34" s="41"/>
      <c r="Q34" s="53"/>
      <c r="R34" s="41"/>
      <c r="S34" s="41"/>
      <c r="T34" s="57"/>
      <c r="U34" s="41"/>
      <c r="V34" s="41"/>
      <c r="W34" s="56"/>
      <c r="X34" s="41"/>
      <c r="Y34" s="58"/>
      <c r="Z34" s="41"/>
      <c r="AA34" s="41"/>
      <c r="AB34" s="171" t="str" cm="1">
        <f t="array" ref="AB34">IFERROR(IF(COUNTA('Detailed Inventory'!$B34:$AA34)=0,"",IF(AND($B34="",$C34=""),"Error: Missing Response in Column B or C",IF(OR($E34="",$Q34=""),"Error: Missing Response in Column E or Q",INDEX(SL_Class[Entire SL Classification],MATCH(SUMIFS(SL_Class[Unique ID],SL_Class[UpSys SL Material],I34,SL_Class[UpSys Ever Previously Lead],H34,SL_Class[DownCus SL Material],T34),SL_Class[Unique ID],0),0)))),"Error: Invalid Column H, I, or T. Check spelling &amp; valid options (see dropdown)")</f>
        <v/>
      </c>
      <c r="AC34" s="32"/>
      <c r="AD34" s="31" t="b">
        <f t="shared" si="0"/>
        <v>0</v>
      </c>
      <c r="AE34" s="31" t="b">
        <f t="shared" si="1"/>
        <v>0</v>
      </c>
    </row>
    <row r="35" spans="1:31" ht="50.15" customHeight="1" x14ac:dyDescent="0.35">
      <c r="A35" s="100">
        <v>30</v>
      </c>
      <c r="B35" s="34"/>
      <c r="C35" s="41"/>
      <c r="D35" s="54"/>
      <c r="E35" s="53"/>
      <c r="F35" s="41"/>
      <c r="G35" s="41"/>
      <c r="H35" s="53"/>
      <c r="I35" s="55"/>
      <c r="J35" s="41"/>
      <c r="K35" s="41"/>
      <c r="L35" s="56"/>
      <c r="M35" s="41"/>
      <c r="N35" s="41"/>
      <c r="O35" s="41"/>
      <c r="P35" s="41"/>
      <c r="Q35" s="53"/>
      <c r="R35" s="41"/>
      <c r="S35" s="41"/>
      <c r="T35" s="57"/>
      <c r="U35" s="41"/>
      <c r="V35" s="41"/>
      <c r="W35" s="56"/>
      <c r="X35" s="41"/>
      <c r="Y35" s="58"/>
      <c r="Z35" s="41"/>
      <c r="AA35" s="41"/>
      <c r="AB35" s="171" t="str" cm="1">
        <f t="array" ref="AB35">IFERROR(IF(COUNTA('Detailed Inventory'!$B35:$AA35)=0,"",IF(AND($B35="",$C35=""),"Error: Missing Response in Column B or C",IF(OR($E35="",$Q35=""),"Error: Missing Response in Column E or Q",INDEX(SL_Class[Entire SL Classification],MATCH(SUMIFS(SL_Class[Unique ID],SL_Class[UpSys SL Material],I35,SL_Class[UpSys Ever Previously Lead],H35,SL_Class[DownCus SL Material],T35),SL_Class[Unique ID],0),0)))),"Error: Invalid Column H, I, or T. Check spelling &amp; valid options (see dropdown)")</f>
        <v/>
      </c>
      <c r="AC35" s="32"/>
      <c r="AD35" s="31" t="b">
        <f t="shared" si="0"/>
        <v>0</v>
      </c>
      <c r="AE35" s="31" t="b">
        <f t="shared" si="1"/>
        <v>0</v>
      </c>
    </row>
    <row r="36" spans="1:31" ht="50.15" customHeight="1" x14ac:dyDescent="0.35">
      <c r="A36" s="101">
        <v>31</v>
      </c>
      <c r="B36" s="34"/>
      <c r="C36" s="41"/>
      <c r="D36" s="54"/>
      <c r="E36" s="53"/>
      <c r="F36" s="41"/>
      <c r="G36" s="41"/>
      <c r="H36" s="53"/>
      <c r="I36" s="55"/>
      <c r="J36" s="41"/>
      <c r="K36" s="41"/>
      <c r="L36" s="56"/>
      <c r="M36" s="41"/>
      <c r="N36" s="41"/>
      <c r="O36" s="41"/>
      <c r="P36" s="41"/>
      <c r="Q36" s="53"/>
      <c r="R36" s="41"/>
      <c r="S36" s="41"/>
      <c r="T36" s="57"/>
      <c r="U36" s="41"/>
      <c r="V36" s="41"/>
      <c r="W36" s="56"/>
      <c r="X36" s="41"/>
      <c r="Y36" s="58"/>
      <c r="Z36" s="41"/>
      <c r="AA36" s="41"/>
      <c r="AB36" s="171" t="str" cm="1">
        <f t="array" ref="AB36">IFERROR(IF(COUNTA('Detailed Inventory'!$B36:$AA36)=0,"",IF(AND($B36="",$C36=""),"Error: Missing Response in Column B or C",IF(OR($E36="",$Q36=""),"Error: Missing Response in Column E or Q",INDEX(SL_Class[Entire SL Classification],MATCH(SUMIFS(SL_Class[Unique ID],SL_Class[UpSys SL Material],I36,SL_Class[UpSys Ever Previously Lead],H36,SL_Class[DownCus SL Material],T36),SL_Class[Unique ID],0),0)))),"Error: Invalid Column H, I, or T. Check spelling &amp; valid options (see dropdown)")</f>
        <v/>
      </c>
      <c r="AC36" s="32"/>
      <c r="AD36" s="31" t="b">
        <f t="shared" si="0"/>
        <v>0</v>
      </c>
      <c r="AE36" s="31" t="b">
        <f t="shared" si="1"/>
        <v>0</v>
      </c>
    </row>
    <row r="37" spans="1:31" ht="50.15" customHeight="1" x14ac:dyDescent="0.35">
      <c r="A37" s="100">
        <v>32</v>
      </c>
      <c r="B37" s="34"/>
      <c r="C37" s="35"/>
      <c r="D37" s="54"/>
      <c r="E37" s="53"/>
      <c r="F37" s="41"/>
      <c r="G37" s="41"/>
      <c r="H37" s="53"/>
      <c r="I37" s="55"/>
      <c r="J37" s="41"/>
      <c r="K37" s="41"/>
      <c r="L37" s="56"/>
      <c r="M37" s="41"/>
      <c r="N37" s="41"/>
      <c r="O37" s="41"/>
      <c r="P37" s="41"/>
      <c r="Q37" s="53"/>
      <c r="R37" s="41"/>
      <c r="S37" s="41"/>
      <c r="T37" s="57"/>
      <c r="U37" s="41"/>
      <c r="V37" s="41"/>
      <c r="W37" s="56"/>
      <c r="X37" s="41"/>
      <c r="Y37" s="58"/>
      <c r="Z37" s="41"/>
      <c r="AA37" s="41"/>
      <c r="AB37" s="171" t="str" cm="1">
        <f t="array" ref="AB37">IFERROR(IF(COUNTA('Detailed Inventory'!$B37:$AA37)=0,"",IF(AND($B37="",$C37=""),"Error: Missing Response in Column B or C",IF(OR($E37="",$Q37=""),"Error: Missing Response in Column E or Q",INDEX(SL_Class[Entire SL Classification],MATCH(SUMIFS(SL_Class[Unique ID],SL_Class[UpSys SL Material],I37,SL_Class[UpSys Ever Previously Lead],H37,SL_Class[DownCus SL Material],T37),SL_Class[Unique ID],0),0)))),"Error: Invalid Column H, I, or T. Check spelling &amp; valid options (see dropdown)")</f>
        <v/>
      </c>
      <c r="AC37" s="32"/>
      <c r="AD37" s="31" t="b">
        <f t="shared" si="0"/>
        <v>0</v>
      </c>
      <c r="AE37" s="31" t="b">
        <f t="shared" si="1"/>
        <v>0</v>
      </c>
    </row>
    <row r="38" spans="1:31" ht="50.15" customHeight="1" x14ac:dyDescent="0.35">
      <c r="A38" s="101">
        <v>33</v>
      </c>
      <c r="B38" s="34"/>
      <c r="C38" s="35"/>
      <c r="D38" s="54"/>
      <c r="E38" s="53"/>
      <c r="F38" s="41"/>
      <c r="G38" s="41"/>
      <c r="H38" s="53"/>
      <c r="I38" s="55"/>
      <c r="J38" s="41"/>
      <c r="K38" s="41"/>
      <c r="L38" s="56"/>
      <c r="M38" s="41"/>
      <c r="N38" s="41"/>
      <c r="O38" s="41"/>
      <c r="P38" s="41"/>
      <c r="Q38" s="53"/>
      <c r="R38" s="41"/>
      <c r="S38" s="41"/>
      <c r="T38" s="57"/>
      <c r="U38" s="41"/>
      <c r="V38" s="41"/>
      <c r="W38" s="56"/>
      <c r="X38" s="41"/>
      <c r="Y38" s="58"/>
      <c r="Z38" s="41"/>
      <c r="AA38" s="41"/>
      <c r="AB38" s="171" t="str" cm="1">
        <f t="array" ref="AB38">IFERROR(IF(COUNTA('Detailed Inventory'!$B38:$AA38)=0,"",IF(AND($B38="",$C38=""),"Error: Missing Response in Column B or C",IF(OR($E38="",$Q38=""),"Error: Missing Response in Column E or Q",INDEX(SL_Class[Entire SL Classification],MATCH(SUMIFS(SL_Class[Unique ID],SL_Class[UpSys SL Material],I38,SL_Class[UpSys Ever Previously Lead],H38,SL_Class[DownCus SL Material],T38),SL_Class[Unique ID],0),0)))),"Error: Invalid Column H, I, or T. Check spelling &amp; valid options (see dropdown)")</f>
        <v/>
      </c>
      <c r="AC38" s="32"/>
      <c r="AD38" s="31" t="b">
        <f t="shared" si="0"/>
        <v>0</v>
      </c>
      <c r="AE38" s="31" t="b">
        <f t="shared" si="1"/>
        <v>0</v>
      </c>
    </row>
    <row r="39" spans="1:31" ht="50.15" customHeight="1" x14ac:dyDescent="0.35">
      <c r="A39" s="100">
        <v>34</v>
      </c>
      <c r="B39" s="53"/>
      <c r="C39" s="35"/>
      <c r="D39" s="54"/>
      <c r="E39" s="53"/>
      <c r="F39" s="41"/>
      <c r="G39" s="41"/>
      <c r="H39" s="53"/>
      <c r="I39" s="55"/>
      <c r="J39" s="41"/>
      <c r="K39" s="41"/>
      <c r="L39" s="56"/>
      <c r="M39" s="41"/>
      <c r="N39" s="41"/>
      <c r="O39" s="41"/>
      <c r="P39" s="41"/>
      <c r="Q39" s="53"/>
      <c r="R39" s="41"/>
      <c r="S39" s="41"/>
      <c r="T39" s="57"/>
      <c r="U39" s="41"/>
      <c r="V39" s="41"/>
      <c r="W39" s="56"/>
      <c r="X39" s="41"/>
      <c r="Y39" s="58"/>
      <c r="Z39" s="41"/>
      <c r="AA39" s="41"/>
      <c r="AB39" s="171" t="str" cm="1">
        <f t="array" ref="AB39">IFERROR(IF(COUNTA('Detailed Inventory'!$B39:$AA39)=0,"",IF(AND($B39="",$C39=""),"Error: Missing Response in Column B or C",IF(OR($E39="",$Q39=""),"Error: Missing Response in Column E or Q",INDEX(SL_Class[Entire SL Classification],MATCH(SUMIFS(SL_Class[Unique ID],SL_Class[UpSys SL Material],I39,SL_Class[UpSys Ever Previously Lead],H39,SL_Class[DownCus SL Material],T39),SL_Class[Unique ID],0),0)))),"Error: Invalid Column H, I, or T. Check spelling &amp; valid options (see dropdown)")</f>
        <v/>
      </c>
      <c r="AC39" s="32"/>
      <c r="AD39" s="31" t="b">
        <f t="shared" si="0"/>
        <v>0</v>
      </c>
      <c r="AE39" s="31" t="b">
        <f t="shared" si="1"/>
        <v>0</v>
      </c>
    </row>
    <row r="40" spans="1:31" ht="50.15" customHeight="1" x14ac:dyDescent="0.35">
      <c r="A40" s="101">
        <v>35</v>
      </c>
      <c r="B40" s="53"/>
      <c r="C40" s="35"/>
      <c r="D40" s="54"/>
      <c r="E40" s="53"/>
      <c r="F40" s="41"/>
      <c r="G40" s="41"/>
      <c r="H40" s="53"/>
      <c r="I40" s="55"/>
      <c r="J40" s="41"/>
      <c r="K40" s="41"/>
      <c r="L40" s="56"/>
      <c r="M40" s="41"/>
      <c r="N40" s="41"/>
      <c r="O40" s="41"/>
      <c r="P40" s="41"/>
      <c r="Q40" s="53"/>
      <c r="R40" s="41"/>
      <c r="S40" s="41"/>
      <c r="T40" s="57"/>
      <c r="U40" s="41"/>
      <c r="V40" s="41"/>
      <c r="W40" s="56"/>
      <c r="X40" s="41"/>
      <c r="Y40" s="58"/>
      <c r="Z40" s="41"/>
      <c r="AA40" s="41"/>
      <c r="AB40" s="171" t="str" cm="1">
        <f t="array" ref="AB40">IFERROR(IF(COUNTA('Detailed Inventory'!$B40:$AA40)=0,"",IF(AND($B40="",$C40=""),"Error: Missing Response in Column B or C",IF(OR($E40="",$Q40=""),"Error: Missing Response in Column E or Q",INDEX(SL_Class[Entire SL Classification],MATCH(SUMIFS(SL_Class[Unique ID],SL_Class[UpSys SL Material],I40,SL_Class[UpSys Ever Previously Lead],H40,SL_Class[DownCus SL Material],T40),SL_Class[Unique ID],0),0)))),"Error: Invalid Column H, I, or T. Check spelling &amp; valid options (see dropdown)")</f>
        <v/>
      </c>
      <c r="AC40" s="32"/>
      <c r="AD40" s="31" t="b">
        <f t="shared" si="0"/>
        <v>0</v>
      </c>
      <c r="AE40" s="31" t="b">
        <f t="shared" si="1"/>
        <v>0</v>
      </c>
    </row>
    <row r="41" spans="1:31" ht="50.15" customHeight="1" x14ac:dyDescent="0.35">
      <c r="A41" s="100">
        <v>36</v>
      </c>
      <c r="B41" s="53"/>
      <c r="C41" s="35"/>
      <c r="D41" s="54"/>
      <c r="E41" s="53"/>
      <c r="F41" s="41"/>
      <c r="G41" s="41"/>
      <c r="H41" s="53"/>
      <c r="I41" s="55"/>
      <c r="J41" s="41"/>
      <c r="K41" s="41"/>
      <c r="L41" s="56"/>
      <c r="M41" s="41"/>
      <c r="N41" s="41"/>
      <c r="O41" s="41"/>
      <c r="P41" s="41"/>
      <c r="Q41" s="53"/>
      <c r="R41" s="41"/>
      <c r="S41" s="41"/>
      <c r="T41" s="57"/>
      <c r="U41" s="41"/>
      <c r="V41" s="41"/>
      <c r="W41" s="56"/>
      <c r="X41" s="41"/>
      <c r="Y41" s="58"/>
      <c r="Z41" s="41"/>
      <c r="AA41" s="41"/>
      <c r="AB41" s="171" t="str" cm="1">
        <f t="array" ref="AB41">IFERROR(IF(COUNTA('Detailed Inventory'!$B41:$AA41)=0,"",IF(AND($B41="",$C41=""),"Error: Missing Response in Column B or C",IF(OR($E41="",$Q41=""),"Error: Missing Response in Column E or Q",INDEX(SL_Class[Entire SL Classification],MATCH(SUMIFS(SL_Class[Unique ID],SL_Class[UpSys SL Material],I41,SL_Class[UpSys Ever Previously Lead],H41,SL_Class[DownCus SL Material],T41),SL_Class[Unique ID],0),0)))),"Error: Invalid Column H, I, or T. Check spelling &amp; valid options (see dropdown)")</f>
        <v/>
      </c>
      <c r="AC41" s="32"/>
      <c r="AD41" s="31" t="b">
        <f t="shared" si="0"/>
        <v>0</v>
      </c>
      <c r="AE41" s="31" t="b">
        <f t="shared" si="1"/>
        <v>0</v>
      </c>
    </row>
    <row r="42" spans="1:31" ht="50.15" customHeight="1" x14ac:dyDescent="0.35">
      <c r="A42" s="101">
        <v>37</v>
      </c>
      <c r="B42" s="53"/>
      <c r="C42" s="35"/>
      <c r="D42" s="54"/>
      <c r="E42" s="53"/>
      <c r="F42" s="41"/>
      <c r="G42" s="41"/>
      <c r="H42" s="53"/>
      <c r="I42" s="55"/>
      <c r="J42" s="41"/>
      <c r="K42" s="41"/>
      <c r="L42" s="56"/>
      <c r="M42" s="41"/>
      <c r="N42" s="41"/>
      <c r="O42" s="41"/>
      <c r="P42" s="41"/>
      <c r="Q42" s="53"/>
      <c r="R42" s="41"/>
      <c r="S42" s="41"/>
      <c r="T42" s="57"/>
      <c r="U42" s="41"/>
      <c r="V42" s="41"/>
      <c r="W42" s="56"/>
      <c r="X42" s="41"/>
      <c r="Y42" s="58"/>
      <c r="Z42" s="41"/>
      <c r="AA42" s="41"/>
      <c r="AB42" s="171" t="str" cm="1">
        <f t="array" ref="AB42">IFERROR(IF(COUNTA('Detailed Inventory'!$B42:$AA42)=0,"",IF(AND($B42="",$C42=""),"Error: Missing Response in Column B or C",IF(OR($E42="",$Q42=""),"Error: Missing Response in Column E or Q",INDEX(SL_Class[Entire SL Classification],MATCH(SUMIFS(SL_Class[Unique ID],SL_Class[UpSys SL Material],I42,SL_Class[UpSys Ever Previously Lead],H42,SL_Class[DownCus SL Material],T42),SL_Class[Unique ID],0),0)))),"Error: Invalid Column H, I, or T. Check spelling &amp; valid options (see dropdown)")</f>
        <v/>
      </c>
      <c r="AC42" s="32"/>
      <c r="AD42" s="31" t="b">
        <f t="shared" si="0"/>
        <v>0</v>
      </c>
      <c r="AE42" s="31" t="b">
        <f t="shared" si="1"/>
        <v>0</v>
      </c>
    </row>
    <row r="43" spans="1:31" ht="50.15" customHeight="1" x14ac:dyDescent="0.35">
      <c r="A43" s="100">
        <v>38</v>
      </c>
      <c r="B43" s="53"/>
      <c r="C43" s="35"/>
      <c r="D43" s="54"/>
      <c r="E43" s="53"/>
      <c r="F43" s="41"/>
      <c r="G43" s="41"/>
      <c r="H43" s="53"/>
      <c r="I43" s="55"/>
      <c r="J43" s="41"/>
      <c r="K43" s="41"/>
      <c r="L43" s="56"/>
      <c r="M43" s="41"/>
      <c r="N43" s="41"/>
      <c r="O43" s="41"/>
      <c r="P43" s="41"/>
      <c r="Q43" s="53"/>
      <c r="R43" s="41"/>
      <c r="S43" s="41"/>
      <c r="T43" s="57"/>
      <c r="U43" s="41"/>
      <c r="V43" s="41"/>
      <c r="W43" s="56"/>
      <c r="X43" s="41"/>
      <c r="Y43" s="58"/>
      <c r="Z43" s="41"/>
      <c r="AA43" s="41"/>
      <c r="AB43" s="171" t="str" cm="1">
        <f t="array" ref="AB43">IFERROR(IF(COUNTA('Detailed Inventory'!$B43:$AA43)=0,"",IF(AND($B43="",$C43=""),"Error: Missing Response in Column B or C",IF(OR($E43="",$Q43=""),"Error: Missing Response in Column E or Q",INDEX(SL_Class[Entire SL Classification],MATCH(SUMIFS(SL_Class[Unique ID],SL_Class[UpSys SL Material],I43,SL_Class[UpSys Ever Previously Lead],H43,SL_Class[DownCus SL Material],T43),SL_Class[Unique ID],0),0)))),"Error: Invalid Column H, I, or T. Check spelling &amp; valid options (see dropdown)")</f>
        <v/>
      </c>
      <c r="AC43" s="32"/>
      <c r="AD43" s="31" t="b">
        <f t="shared" si="0"/>
        <v>0</v>
      </c>
      <c r="AE43" s="31" t="b">
        <f t="shared" si="1"/>
        <v>0</v>
      </c>
    </row>
    <row r="44" spans="1:31" ht="50.15" customHeight="1" x14ac:dyDescent="0.35">
      <c r="A44" s="101">
        <v>39</v>
      </c>
      <c r="B44" s="53"/>
      <c r="C44" s="35"/>
      <c r="D44" s="54"/>
      <c r="E44" s="53"/>
      <c r="F44" s="41"/>
      <c r="G44" s="41"/>
      <c r="H44" s="53"/>
      <c r="I44" s="55"/>
      <c r="J44" s="41"/>
      <c r="K44" s="41"/>
      <c r="L44" s="56"/>
      <c r="M44" s="41"/>
      <c r="N44" s="41"/>
      <c r="O44" s="41"/>
      <c r="P44" s="41"/>
      <c r="Q44" s="53"/>
      <c r="R44" s="41"/>
      <c r="S44" s="41"/>
      <c r="T44" s="57"/>
      <c r="U44" s="41"/>
      <c r="V44" s="41"/>
      <c r="W44" s="56"/>
      <c r="X44" s="41"/>
      <c r="Y44" s="58"/>
      <c r="Z44" s="41"/>
      <c r="AA44" s="41"/>
      <c r="AB44" s="171" t="str" cm="1">
        <f t="array" ref="AB44">IFERROR(IF(COUNTA('Detailed Inventory'!$B44:$AA44)=0,"",IF(AND($B44="",$C44=""),"Error: Missing Response in Column B or C",IF(OR($E44="",$Q44=""),"Error: Missing Response in Column E or Q",INDEX(SL_Class[Entire SL Classification],MATCH(SUMIFS(SL_Class[Unique ID],SL_Class[UpSys SL Material],I44,SL_Class[UpSys Ever Previously Lead],H44,SL_Class[DownCus SL Material],T44),SL_Class[Unique ID],0),0)))),"Error: Invalid Column H, I, or T. Check spelling &amp; valid options (see dropdown)")</f>
        <v/>
      </c>
      <c r="AC44" s="32"/>
      <c r="AD44" s="31" t="b">
        <f t="shared" si="0"/>
        <v>0</v>
      </c>
      <c r="AE44" s="31" t="b">
        <f t="shared" si="1"/>
        <v>0</v>
      </c>
    </row>
    <row r="45" spans="1:31" ht="50.15" customHeight="1" x14ac:dyDescent="0.35">
      <c r="A45" s="100">
        <v>40</v>
      </c>
      <c r="B45" s="53"/>
      <c r="C45" s="41"/>
      <c r="D45" s="54"/>
      <c r="E45" s="53"/>
      <c r="F45" s="41"/>
      <c r="G45" s="41"/>
      <c r="H45" s="53"/>
      <c r="I45" s="55"/>
      <c r="J45" s="41"/>
      <c r="K45" s="41"/>
      <c r="L45" s="56"/>
      <c r="M45" s="41"/>
      <c r="N45" s="41"/>
      <c r="O45" s="41"/>
      <c r="P45" s="41"/>
      <c r="Q45" s="53"/>
      <c r="R45" s="41"/>
      <c r="S45" s="41"/>
      <c r="T45" s="57"/>
      <c r="U45" s="41"/>
      <c r="V45" s="41"/>
      <c r="W45" s="56"/>
      <c r="X45" s="41"/>
      <c r="Y45" s="58"/>
      <c r="Z45" s="41"/>
      <c r="AA45" s="41"/>
      <c r="AB45" s="171" t="str" cm="1">
        <f t="array" ref="AB45">IFERROR(IF(COUNTA('Detailed Inventory'!$B45:$AA45)=0,"",IF(AND($B45="",$C45=""),"Error: Missing Response in Column B or C",IF(OR($E45="",$Q45=""),"Error: Missing Response in Column E or Q",INDEX(SL_Class[Entire SL Classification],MATCH(SUMIFS(SL_Class[Unique ID],SL_Class[UpSys SL Material],I45,SL_Class[UpSys Ever Previously Lead],H45,SL_Class[DownCus SL Material],T45),SL_Class[Unique ID],0),0)))),"Error: Invalid Column H, I, or T. Check spelling &amp; valid options (see dropdown)")</f>
        <v/>
      </c>
      <c r="AC45" s="32"/>
      <c r="AD45" s="31" t="b">
        <f t="shared" si="0"/>
        <v>0</v>
      </c>
      <c r="AE45" s="31" t="b">
        <f t="shared" si="1"/>
        <v>0</v>
      </c>
    </row>
    <row r="46" spans="1:31" ht="50.15" customHeight="1" x14ac:dyDescent="0.35">
      <c r="A46" s="101">
        <v>41</v>
      </c>
      <c r="B46" s="34"/>
      <c r="C46" s="41"/>
      <c r="D46" s="54"/>
      <c r="E46" s="53"/>
      <c r="F46" s="41"/>
      <c r="G46" s="41"/>
      <c r="H46" s="53"/>
      <c r="I46" s="55"/>
      <c r="J46" s="41"/>
      <c r="K46" s="41"/>
      <c r="L46" s="56"/>
      <c r="M46" s="41"/>
      <c r="N46" s="41"/>
      <c r="O46" s="41"/>
      <c r="P46" s="41"/>
      <c r="Q46" s="53"/>
      <c r="R46" s="41"/>
      <c r="S46" s="41"/>
      <c r="T46" s="57"/>
      <c r="U46" s="41"/>
      <c r="V46" s="41"/>
      <c r="W46" s="56"/>
      <c r="X46" s="41"/>
      <c r="Y46" s="58"/>
      <c r="Z46" s="41"/>
      <c r="AA46" s="41"/>
      <c r="AB46" s="171" t="str" cm="1">
        <f t="array" ref="AB46">IFERROR(IF(COUNTA('Detailed Inventory'!$B46:$AA46)=0,"",IF(AND($B46="",$C46=""),"Error: Missing Response in Column B or C",IF(OR($E46="",$Q46=""),"Error: Missing Response in Column E or Q",INDEX(SL_Class[Entire SL Classification],MATCH(SUMIFS(SL_Class[Unique ID],SL_Class[UpSys SL Material],I46,SL_Class[UpSys Ever Previously Lead],H46,SL_Class[DownCus SL Material],T46),SL_Class[Unique ID],0),0)))),"Error: Invalid Column H, I, or T. Check spelling &amp; valid options (see dropdown)")</f>
        <v/>
      </c>
      <c r="AC46" s="32"/>
      <c r="AD46" s="31" t="b">
        <f t="shared" si="0"/>
        <v>0</v>
      </c>
      <c r="AE46" s="31" t="b">
        <f t="shared" si="1"/>
        <v>0</v>
      </c>
    </row>
    <row r="47" spans="1:31" ht="50.15" customHeight="1" x14ac:dyDescent="0.35">
      <c r="A47" s="100">
        <v>42</v>
      </c>
      <c r="B47" s="53"/>
      <c r="C47" s="41"/>
      <c r="D47" s="54"/>
      <c r="E47" s="53"/>
      <c r="F47" s="41"/>
      <c r="G47" s="41"/>
      <c r="H47" s="53"/>
      <c r="I47" s="55"/>
      <c r="J47" s="41"/>
      <c r="K47" s="41"/>
      <c r="L47" s="56"/>
      <c r="M47" s="41"/>
      <c r="N47" s="41"/>
      <c r="O47" s="41"/>
      <c r="P47" s="41"/>
      <c r="Q47" s="53"/>
      <c r="R47" s="41"/>
      <c r="S47" s="41"/>
      <c r="T47" s="57"/>
      <c r="U47" s="41"/>
      <c r="V47" s="41"/>
      <c r="W47" s="56"/>
      <c r="X47" s="41"/>
      <c r="Y47" s="58"/>
      <c r="Z47" s="41"/>
      <c r="AA47" s="41"/>
      <c r="AB47" s="171" t="str" cm="1">
        <f t="array" ref="AB47">IFERROR(IF(COUNTA('Detailed Inventory'!$B47:$AA47)=0,"",IF(AND($B47="",$C47=""),"Error: Missing Response in Column B or C",IF(OR($E47="",$Q47=""),"Error: Missing Response in Column E or Q",INDEX(SL_Class[Entire SL Classification],MATCH(SUMIFS(SL_Class[Unique ID],SL_Class[UpSys SL Material],I47,SL_Class[UpSys Ever Previously Lead],H47,SL_Class[DownCus SL Material],T47),SL_Class[Unique ID],0),0)))),"Error: Invalid Column H, I, or T. Check spelling &amp; valid options (see dropdown)")</f>
        <v/>
      </c>
      <c r="AC47" s="32"/>
      <c r="AD47" s="31" t="b">
        <f t="shared" si="0"/>
        <v>0</v>
      </c>
      <c r="AE47" s="31" t="b">
        <f t="shared" si="1"/>
        <v>0</v>
      </c>
    </row>
    <row r="48" spans="1:31" ht="50.15" customHeight="1" x14ac:dyDescent="0.35">
      <c r="A48" s="101">
        <v>43</v>
      </c>
      <c r="B48" s="53"/>
      <c r="C48" s="41"/>
      <c r="D48" s="54"/>
      <c r="E48" s="53"/>
      <c r="F48" s="41"/>
      <c r="G48" s="41"/>
      <c r="H48" s="53"/>
      <c r="I48" s="55"/>
      <c r="J48" s="41"/>
      <c r="K48" s="41"/>
      <c r="L48" s="56"/>
      <c r="M48" s="41"/>
      <c r="N48" s="41"/>
      <c r="O48" s="41"/>
      <c r="P48" s="41"/>
      <c r="Q48" s="53"/>
      <c r="R48" s="41"/>
      <c r="S48" s="41"/>
      <c r="T48" s="57"/>
      <c r="U48" s="41"/>
      <c r="V48" s="41"/>
      <c r="W48" s="56"/>
      <c r="X48" s="41"/>
      <c r="Y48" s="58"/>
      <c r="Z48" s="41"/>
      <c r="AA48" s="41"/>
      <c r="AB48" s="171" t="str" cm="1">
        <f t="array" ref="AB48">IFERROR(IF(COUNTA('Detailed Inventory'!$B48:$AA48)=0,"",IF(AND($B48="",$C48=""),"Error: Missing Response in Column B or C",IF(OR($E48="",$Q48=""),"Error: Missing Response in Column E or Q",INDEX(SL_Class[Entire SL Classification],MATCH(SUMIFS(SL_Class[Unique ID],SL_Class[UpSys SL Material],I48,SL_Class[UpSys Ever Previously Lead],H48,SL_Class[DownCus SL Material],T48),SL_Class[Unique ID],0),0)))),"Error: Invalid Column H, I, or T. Check spelling &amp; valid options (see dropdown)")</f>
        <v/>
      </c>
      <c r="AC48" s="32"/>
      <c r="AD48" s="31" t="b">
        <f t="shared" si="0"/>
        <v>0</v>
      </c>
      <c r="AE48" s="31" t="b">
        <f t="shared" si="1"/>
        <v>0</v>
      </c>
    </row>
    <row r="49" spans="1:31" ht="50.15" customHeight="1" x14ac:dyDescent="0.35">
      <c r="A49" s="100">
        <v>44</v>
      </c>
      <c r="B49" s="53"/>
      <c r="C49" s="41"/>
      <c r="D49" s="54"/>
      <c r="E49" s="53"/>
      <c r="F49" s="41"/>
      <c r="G49" s="41"/>
      <c r="H49" s="53"/>
      <c r="I49" s="55"/>
      <c r="J49" s="41"/>
      <c r="K49" s="41"/>
      <c r="L49" s="56"/>
      <c r="M49" s="41"/>
      <c r="N49" s="41"/>
      <c r="O49" s="41"/>
      <c r="P49" s="41"/>
      <c r="Q49" s="53"/>
      <c r="R49" s="41"/>
      <c r="S49" s="41"/>
      <c r="T49" s="57"/>
      <c r="U49" s="41"/>
      <c r="V49" s="41"/>
      <c r="W49" s="56"/>
      <c r="X49" s="41"/>
      <c r="Y49" s="58"/>
      <c r="Z49" s="41"/>
      <c r="AA49" s="41"/>
      <c r="AB49" s="171" t="str" cm="1">
        <f t="array" ref="AB49">IFERROR(IF(COUNTA('Detailed Inventory'!$B49:$AA49)=0,"",IF(AND($B49="",$C49=""),"Error: Missing Response in Column B or C",IF(OR($E49="",$Q49=""),"Error: Missing Response in Column E or Q",INDEX(SL_Class[Entire SL Classification],MATCH(SUMIFS(SL_Class[Unique ID],SL_Class[UpSys SL Material],I49,SL_Class[UpSys Ever Previously Lead],H49,SL_Class[DownCus SL Material],T49),SL_Class[Unique ID],0),0)))),"Error: Invalid Column H, I, or T. Check spelling &amp; valid options (see dropdown)")</f>
        <v/>
      </c>
      <c r="AC49" s="32"/>
      <c r="AD49" s="31" t="b">
        <f t="shared" si="0"/>
        <v>0</v>
      </c>
      <c r="AE49" s="31" t="b">
        <f t="shared" si="1"/>
        <v>0</v>
      </c>
    </row>
    <row r="50" spans="1:31" ht="50.15" customHeight="1" x14ac:dyDescent="0.35">
      <c r="A50" s="101">
        <v>45</v>
      </c>
      <c r="B50" s="53"/>
      <c r="C50" s="41"/>
      <c r="D50" s="54"/>
      <c r="E50" s="53"/>
      <c r="F50" s="41"/>
      <c r="G50" s="41"/>
      <c r="H50" s="53"/>
      <c r="I50" s="55"/>
      <c r="J50" s="41"/>
      <c r="K50" s="41"/>
      <c r="L50" s="56"/>
      <c r="M50" s="41"/>
      <c r="N50" s="41"/>
      <c r="O50" s="41"/>
      <c r="P50" s="41"/>
      <c r="Q50" s="53"/>
      <c r="R50" s="41"/>
      <c r="S50" s="41"/>
      <c r="T50" s="57"/>
      <c r="U50" s="41"/>
      <c r="V50" s="41"/>
      <c r="W50" s="56"/>
      <c r="X50" s="41"/>
      <c r="Y50" s="58"/>
      <c r="Z50" s="41"/>
      <c r="AA50" s="41"/>
      <c r="AB50" s="171" t="str" cm="1">
        <f t="array" ref="AB50">IFERROR(IF(COUNTA('Detailed Inventory'!$B50:$AA50)=0,"",IF(AND($B50="",$C50=""),"Error: Missing Response in Column B or C",IF(OR($E50="",$Q50=""),"Error: Missing Response in Column E or Q",INDEX(SL_Class[Entire SL Classification],MATCH(SUMIFS(SL_Class[Unique ID],SL_Class[UpSys SL Material],I50,SL_Class[UpSys Ever Previously Lead],H50,SL_Class[DownCus SL Material],T50),SL_Class[Unique ID],0),0)))),"Error: Invalid Column H, I, or T. Check spelling &amp; valid options (see dropdown)")</f>
        <v/>
      </c>
      <c r="AC50" s="32"/>
      <c r="AD50" s="31" t="b">
        <f t="shared" si="0"/>
        <v>0</v>
      </c>
      <c r="AE50" s="31" t="b">
        <f t="shared" si="1"/>
        <v>0</v>
      </c>
    </row>
    <row r="51" spans="1:31" ht="50.15" customHeight="1" x14ac:dyDescent="0.35">
      <c r="A51" s="100">
        <v>46</v>
      </c>
      <c r="B51" s="53"/>
      <c r="C51" s="41"/>
      <c r="D51" s="54"/>
      <c r="E51" s="53"/>
      <c r="F51" s="41"/>
      <c r="G51" s="41"/>
      <c r="H51" s="53"/>
      <c r="I51" s="55"/>
      <c r="J51" s="41"/>
      <c r="K51" s="41"/>
      <c r="L51" s="56"/>
      <c r="M51" s="41"/>
      <c r="N51" s="41"/>
      <c r="O51" s="41"/>
      <c r="P51" s="41"/>
      <c r="Q51" s="53"/>
      <c r="R51" s="41"/>
      <c r="S51" s="41"/>
      <c r="T51" s="57"/>
      <c r="U51" s="41"/>
      <c r="V51" s="41"/>
      <c r="W51" s="56"/>
      <c r="X51" s="41"/>
      <c r="Y51" s="58"/>
      <c r="Z51" s="41"/>
      <c r="AA51" s="41"/>
      <c r="AB51" s="171" t="str" cm="1">
        <f t="array" ref="AB51">IFERROR(IF(COUNTA('Detailed Inventory'!$B51:$AA51)=0,"",IF(AND($B51="",$C51=""),"Error: Missing Response in Column B or C",IF(OR($E51="",$Q51=""),"Error: Missing Response in Column E or Q",INDEX(SL_Class[Entire SL Classification],MATCH(SUMIFS(SL_Class[Unique ID],SL_Class[UpSys SL Material],I51,SL_Class[UpSys Ever Previously Lead],H51,SL_Class[DownCus SL Material],T51),SL_Class[Unique ID],0),0)))),"Error: Invalid Column H, I, or T. Check spelling &amp; valid options (see dropdown)")</f>
        <v/>
      </c>
      <c r="AC51" s="32"/>
      <c r="AD51" s="31" t="b">
        <f t="shared" si="0"/>
        <v>0</v>
      </c>
      <c r="AE51" s="31" t="b">
        <f t="shared" si="1"/>
        <v>0</v>
      </c>
    </row>
    <row r="52" spans="1:31" ht="50.15" customHeight="1" x14ac:dyDescent="0.35">
      <c r="A52" s="101">
        <v>47</v>
      </c>
      <c r="B52" s="34"/>
      <c r="C52" s="41"/>
      <c r="D52" s="54"/>
      <c r="E52" s="53"/>
      <c r="F52" s="41"/>
      <c r="G52" s="41"/>
      <c r="H52" s="53"/>
      <c r="I52" s="55"/>
      <c r="J52" s="41"/>
      <c r="K52" s="41"/>
      <c r="L52" s="56"/>
      <c r="M52" s="41"/>
      <c r="N52" s="41"/>
      <c r="O52" s="41"/>
      <c r="P52" s="41"/>
      <c r="Q52" s="53"/>
      <c r="R52" s="41"/>
      <c r="S52" s="41"/>
      <c r="T52" s="57"/>
      <c r="U52" s="41"/>
      <c r="V52" s="41"/>
      <c r="W52" s="56"/>
      <c r="X52" s="41"/>
      <c r="Y52" s="58"/>
      <c r="Z52" s="41"/>
      <c r="AA52" s="41"/>
      <c r="AB52" s="171" t="str" cm="1">
        <f t="array" ref="AB52">IFERROR(IF(COUNTA('Detailed Inventory'!$B52:$AA52)=0,"",IF(AND($B52="",$C52=""),"Error: Missing Response in Column B or C",IF(OR($E52="",$Q52=""),"Error: Missing Response in Column E or Q",INDEX(SL_Class[Entire SL Classification],MATCH(SUMIFS(SL_Class[Unique ID],SL_Class[UpSys SL Material],I52,SL_Class[UpSys Ever Previously Lead],H52,SL_Class[DownCus SL Material],T52),SL_Class[Unique ID],0),0)))),"Error: Invalid Column H, I, or T. Check spelling &amp; valid options (see dropdown)")</f>
        <v/>
      </c>
      <c r="AC52" s="32"/>
      <c r="AD52" s="31" t="b">
        <f t="shared" si="0"/>
        <v>0</v>
      </c>
      <c r="AE52" s="31" t="b">
        <f t="shared" si="1"/>
        <v>0</v>
      </c>
    </row>
    <row r="53" spans="1:31" ht="50.15" customHeight="1" x14ac:dyDescent="0.35">
      <c r="A53" s="100">
        <v>48</v>
      </c>
      <c r="B53" s="34"/>
      <c r="C53" s="41"/>
      <c r="D53" s="54"/>
      <c r="E53" s="53"/>
      <c r="F53" s="41"/>
      <c r="G53" s="41"/>
      <c r="H53" s="53"/>
      <c r="I53" s="55"/>
      <c r="J53" s="41"/>
      <c r="K53" s="41"/>
      <c r="L53" s="56"/>
      <c r="M53" s="41"/>
      <c r="N53" s="41"/>
      <c r="O53" s="41"/>
      <c r="P53" s="41"/>
      <c r="Q53" s="53"/>
      <c r="R53" s="41"/>
      <c r="S53" s="41"/>
      <c r="T53" s="57"/>
      <c r="U53" s="41"/>
      <c r="V53" s="41"/>
      <c r="W53" s="56"/>
      <c r="X53" s="41"/>
      <c r="Y53" s="58"/>
      <c r="Z53" s="41"/>
      <c r="AA53" s="41"/>
      <c r="AB53" s="171" t="str" cm="1">
        <f t="array" ref="AB53">IFERROR(IF(COUNTA('Detailed Inventory'!$B53:$AA53)=0,"",IF(AND($B53="",$C53=""),"Error: Missing Response in Column B or C",IF(OR($E53="",$Q53=""),"Error: Missing Response in Column E or Q",INDEX(SL_Class[Entire SL Classification],MATCH(SUMIFS(SL_Class[Unique ID],SL_Class[UpSys SL Material],I53,SL_Class[UpSys Ever Previously Lead],H53,SL_Class[DownCus SL Material],T53),SL_Class[Unique ID],0),0)))),"Error: Invalid Column H, I, or T. Check spelling &amp; valid options (see dropdown)")</f>
        <v/>
      </c>
      <c r="AC53" s="32"/>
      <c r="AD53" s="31" t="b">
        <f t="shared" si="0"/>
        <v>0</v>
      </c>
      <c r="AE53" s="31" t="b">
        <f t="shared" si="1"/>
        <v>0</v>
      </c>
    </row>
    <row r="54" spans="1:31" ht="50.15" customHeight="1" x14ac:dyDescent="0.35">
      <c r="A54" s="101">
        <v>49</v>
      </c>
      <c r="B54" s="34"/>
      <c r="C54" s="41"/>
      <c r="D54" s="54"/>
      <c r="E54" s="53"/>
      <c r="F54" s="41"/>
      <c r="G54" s="41"/>
      <c r="H54" s="53"/>
      <c r="I54" s="55"/>
      <c r="J54" s="41"/>
      <c r="K54" s="41"/>
      <c r="L54" s="56"/>
      <c r="M54" s="41"/>
      <c r="N54" s="41"/>
      <c r="O54" s="41"/>
      <c r="P54" s="41"/>
      <c r="Q54" s="53"/>
      <c r="R54" s="41"/>
      <c r="S54" s="41"/>
      <c r="T54" s="57"/>
      <c r="U54" s="41"/>
      <c r="V54" s="41"/>
      <c r="W54" s="56"/>
      <c r="X54" s="41"/>
      <c r="Y54" s="58"/>
      <c r="Z54" s="41"/>
      <c r="AA54" s="41"/>
      <c r="AB54" s="171" t="str" cm="1">
        <f t="array" ref="AB54">IFERROR(IF(COUNTA('Detailed Inventory'!$B54:$AA54)=0,"",IF(AND($B54="",$C54=""),"Error: Missing Response in Column B or C",IF(OR($E54="",$Q54=""),"Error: Missing Response in Column E or Q",INDEX(SL_Class[Entire SL Classification],MATCH(SUMIFS(SL_Class[Unique ID],SL_Class[UpSys SL Material],I54,SL_Class[UpSys Ever Previously Lead],H54,SL_Class[DownCus SL Material],T54),SL_Class[Unique ID],0),0)))),"Error: Invalid Column H, I, or T. Check spelling &amp; valid options (see dropdown)")</f>
        <v/>
      </c>
      <c r="AC54" s="32"/>
      <c r="AD54" s="31" t="b">
        <f t="shared" si="0"/>
        <v>0</v>
      </c>
      <c r="AE54" s="31" t="b">
        <f t="shared" si="1"/>
        <v>0</v>
      </c>
    </row>
    <row r="55" spans="1:31" ht="50.15" customHeight="1" x14ac:dyDescent="0.35">
      <c r="A55" s="100">
        <v>50</v>
      </c>
      <c r="B55" s="34"/>
      <c r="C55" s="41"/>
      <c r="D55" s="54"/>
      <c r="E55" s="53"/>
      <c r="F55" s="41"/>
      <c r="G55" s="41"/>
      <c r="H55" s="53"/>
      <c r="I55" s="55"/>
      <c r="J55" s="41"/>
      <c r="K55" s="41"/>
      <c r="L55" s="56"/>
      <c r="M55" s="41"/>
      <c r="N55" s="41"/>
      <c r="O55" s="41"/>
      <c r="P55" s="41"/>
      <c r="Q55" s="53"/>
      <c r="R55" s="41"/>
      <c r="S55" s="41"/>
      <c r="T55" s="57"/>
      <c r="U55" s="41"/>
      <c r="V55" s="41"/>
      <c r="W55" s="56"/>
      <c r="X55" s="41"/>
      <c r="Y55" s="58"/>
      <c r="Z55" s="41"/>
      <c r="AA55" s="41"/>
      <c r="AB55" s="171" t="str" cm="1">
        <f t="array" ref="AB55">IFERROR(IF(COUNTA('Detailed Inventory'!$B55:$AA55)=0,"",IF(AND($B55="",$C55=""),"Error: Missing Response in Column B or C",IF(OR($E55="",$Q55=""),"Error: Missing Response in Column E or Q",INDEX(SL_Class[Entire SL Classification],MATCH(SUMIFS(SL_Class[Unique ID],SL_Class[UpSys SL Material],I55,SL_Class[UpSys Ever Previously Lead],H55,SL_Class[DownCus SL Material],T55),SL_Class[Unique ID],0),0)))),"Error: Invalid Column H, I, or T. Check spelling &amp; valid options (see dropdown)")</f>
        <v/>
      </c>
      <c r="AC55" s="32"/>
      <c r="AD55" s="31" t="b">
        <f t="shared" si="0"/>
        <v>0</v>
      </c>
      <c r="AE55" s="31" t="b">
        <f t="shared" si="1"/>
        <v>0</v>
      </c>
    </row>
    <row r="56" spans="1:31" ht="50.15" customHeight="1" x14ac:dyDescent="0.35">
      <c r="A56" s="101">
        <v>51</v>
      </c>
      <c r="B56" s="53"/>
      <c r="C56" s="41"/>
      <c r="D56" s="54"/>
      <c r="E56" s="53"/>
      <c r="F56" s="41"/>
      <c r="G56" s="41"/>
      <c r="H56" s="53"/>
      <c r="I56" s="55"/>
      <c r="J56" s="41"/>
      <c r="K56" s="41"/>
      <c r="L56" s="56"/>
      <c r="M56" s="41"/>
      <c r="N56" s="41"/>
      <c r="O56" s="41"/>
      <c r="P56" s="41"/>
      <c r="Q56" s="53"/>
      <c r="R56" s="41"/>
      <c r="S56" s="41"/>
      <c r="T56" s="57"/>
      <c r="U56" s="41"/>
      <c r="V56" s="41"/>
      <c r="W56" s="56"/>
      <c r="X56" s="41"/>
      <c r="Y56" s="58"/>
      <c r="Z56" s="41"/>
      <c r="AA56" s="41"/>
      <c r="AB56" s="171" t="str" cm="1">
        <f t="array" ref="AB56">IFERROR(IF(COUNTA('Detailed Inventory'!$B56:$AA56)=0,"",IF(AND($B56="",$C56=""),"Error: Missing Response in Column B or C",IF(OR($E56="",$Q56=""),"Error: Missing Response in Column E or Q",INDEX(SL_Class[Entire SL Classification],MATCH(SUMIFS(SL_Class[Unique ID],SL_Class[UpSys SL Material],I56,SL_Class[UpSys Ever Previously Lead],H56,SL_Class[DownCus SL Material],T56),SL_Class[Unique ID],0),0)))),"Error: Invalid Column H, I, or T. Check spelling &amp; valid options (see dropdown)")</f>
        <v/>
      </c>
      <c r="AC56" s="32"/>
      <c r="AD56" s="31" t="b">
        <f t="shared" si="0"/>
        <v>0</v>
      </c>
      <c r="AE56" s="31" t="b">
        <f t="shared" si="1"/>
        <v>0</v>
      </c>
    </row>
    <row r="57" spans="1:31" ht="50.15" customHeight="1" x14ac:dyDescent="0.35">
      <c r="A57" s="100">
        <v>52</v>
      </c>
      <c r="B57" s="34"/>
      <c r="C57" s="35"/>
      <c r="D57" s="36"/>
      <c r="E57" s="34"/>
      <c r="F57" s="35"/>
      <c r="G57" s="35"/>
      <c r="H57" s="34"/>
      <c r="I57" s="37"/>
      <c r="J57" s="35"/>
      <c r="K57" s="35"/>
      <c r="L57" s="38"/>
      <c r="M57" s="35"/>
      <c r="N57" s="35"/>
      <c r="O57" s="35"/>
      <c r="P57" s="35"/>
      <c r="Q57" s="34"/>
      <c r="R57" s="35"/>
      <c r="S57" s="35"/>
      <c r="T57" s="39"/>
      <c r="U57" s="35"/>
      <c r="V57" s="35"/>
      <c r="W57" s="38"/>
      <c r="X57" s="35"/>
      <c r="Y57" s="40"/>
      <c r="Z57" s="35"/>
      <c r="AA57" s="35"/>
      <c r="AB57" s="171" t="str" cm="1">
        <f t="array" ref="AB57">IFERROR(IF(COUNTA('Detailed Inventory'!$B57:$AA57)=0,"",IF(AND($B57="",$C57=""),"Error: Missing Response in Column B or C",IF(OR($E57="",$Q57=""),"Error: Missing Response in Column E or Q",INDEX(SL_Class[Entire SL Classification],MATCH(SUMIFS(SL_Class[Unique ID],SL_Class[UpSys SL Material],I57,SL_Class[UpSys Ever Previously Lead],H57,SL_Class[DownCus SL Material],T57),SL_Class[Unique ID],0),0)))),"Error: Invalid Column H, I, or T. Check spelling &amp; valid options (see dropdown)")</f>
        <v/>
      </c>
      <c r="AC57" s="32"/>
      <c r="AD57" s="31" t="b">
        <f t="shared" si="0"/>
        <v>0</v>
      </c>
      <c r="AE57" s="31" t="b">
        <f t="shared" si="1"/>
        <v>0</v>
      </c>
    </row>
    <row r="58" spans="1:31" ht="50.15" customHeight="1" x14ac:dyDescent="0.35">
      <c r="A58" s="101">
        <v>53</v>
      </c>
      <c r="B58" s="34"/>
      <c r="C58" s="35"/>
      <c r="D58" s="36"/>
      <c r="E58" s="34"/>
      <c r="F58" s="35"/>
      <c r="G58" s="35"/>
      <c r="H58" s="34"/>
      <c r="I58" s="37"/>
      <c r="J58" s="35"/>
      <c r="K58" s="35"/>
      <c r="L58" s="38"/>
      <c r="M58" s="35"/>
      <c r="N58" s="35"/>
      <c r="O58" s="35"/>
      <c r="P58" s="35"/>
      <c r="Q58" s="34"/>
      <c r="R58" s="35"/>
      <c r="S58" s="35"/>
      <c r="T58" s="39"/>
      <c r="U58" s="35"/>
      <c r="V58" s="35"/>
      <c r="W58" s="38"/>
      <c r="X58" s="35"/>
      <c r="Y58" s="40"/>
      <c r="Z58" s="35"/>
      <c r="AA58" s="35"/>
      <c r="AB58" s="171" t="str" cm="1">
        <f t="array" ref="AB58">IFERROR(IF(COUNTA('Detailed Inventory'!$B58:$AA58)=0,"",IF(AND($B58="",$C58=""),"Error: Missing Response in Column B or C",IF(OR($E58="",$Q58=""),"Error: Missing Response in Column E or Q",INDEX(SL_Class[Entire SL Classification],MATCH(SUMIFS(SL_Class[Unique ID],SL_Class[UpSys SL Material],I58,SL_Class[UpSys Ever Previously Lead],H58,SL_Class[DownCus SL Material],T58),SL_Class[Unique ID],0),0)))),"Error: Invalid Column H, I, or T. Check spelling &amp; valid options (see dropdown)")</f>
        <v/>
      </c>
      <c r="AC58" s="32"/>
      <c r="AD58" s="31" t="b">
        <f t="shared" si="0"/>
        <v>0</v>
      </c>
      <c r="AE58" s="31" t="b">
        <f t="shared" si="1"/>
        <v>0</v>
      </c>
    </row>
    <row r="59" spans="1:31" ht="50.15" customHeight="1" x14ac:dyDescent="0.35">
      <c r="A59" s="100">
        <v>54</v>
      </c>
      <c r="B59" s="34"/>
      <c r="C59" s="35"/>
      <c r="D59" s="36"/>
      <c r="E59" s="34"/>
      <c r="F59" s="35"/>
      <c r="G59" s="35"/>
      <c r="H59" s="34"/>
      <c r="I59" s="37"/>
      <c r="J59" s="35"/>
      <c r="K59" s="35"/>
      <c r="L59" s="38"/>
      <c r="M59" s="35"/>
      <c r="N59" s="40"/>
      <c r="O59" s="35"/>
      <c r="P59" s="35"/>
      <c r="Q59" s="34"/>
      <c r="R59" s="35"/>
      <c r="S59" s="35"/>
      <c r="T59" s="39"/>
      <c r="U59" s="35"/>
      <c r="V59" s="35"/>
      <c r="W59" s="38"/>
      <c r="X59" s="35"/>
      <c r="Y59" s="40"/>
      <c r="Z59" s="35"/>
      <c r="AA59" s="35"/>
      <c r="AB59" s="171" t="str" cm="1">
        <f t="array" ref="AB59">IFERROR(IF(COUNTA('Detailed Inventory'!$B59:$AA59)=0,"",IF(AND($B59="",$C59=""),"Error: Missing Response in Column B or C",IF(OR($E59="",$Q59=""),"Error: Missing Response in Column E or Q",INDEX(SL_Class[Entire SL Classification],MATCH(SUMIFS(SL_Class[Unique ID],SL_Class[UpSys SL Material],I59,SL_Class[UpSys Ever Previously Lead],H59,SL_Class[DownCus SL Material],T59),SL_Class[Unique ID],0),0)))),"Error: Invalid Column H, I, or T. Check spelling &amp; valid options (see dropdown)")</f>
        <v/>
      </c>
      <c r="AC59" s="32"/>
      <c r="AD59" s="31" t="b">
        <f t="shared" si="0"/>
        <v>0</v>
      </c>
      <c r="AE59" s="31" t="b">
        <f t="shared" si="1"/>
        <v>0</v>
      </c>
    </row>
    <row r="60" spans="1:31" ht="50.15" customHeight="1" x14ac:dyDescent="0.35">
      <c r="A60" s="101">
        <v>55</v>
      </c>
      <c r="B60" s="34"/>
      <c r="C60" s="35"/>
      <c r="D60" s="36"/>
      <c r="E60" s="34"/>
      <c r="F60" s="35"/>
      <c r="G60" s="35"/>
      <c r="H60" s="34"/>
      <c r="I60" s="37"/>
      <c r="J60" s="35"/>
      <c r="K60" s="35"/>
      <c r="L60" s="38"/>
      <c r="M60" s="35"/>
      <c r="N60" s="35"/>
      <c r="O60" s="35"/>
      <c r="P60" s="35"/>
      <c r="Q60" s="34"/>
      <c r="R60" s="35"/>
      <c r="S60" s="35"/>
      <c r="T60" s="39"/>
      <c r="U60" s="35"/>
      <c r="V60" s="35"/>
      <c r="W60" s="38"/>
      <c r="X60" s="35"/>
      <c r="Y60" s="40"/>
      <c r="Z60" s="35"/>
      <c r="AA60" s="35"/>
      <c r="AB60" s="171" t="str" cm="1">
        <f t="array" ref="AB60">IFERROR(IF(COUNTA('Detailed Inventory'!$B60:$AA60)=0,"",IF(AND($B60="",$C60=""),"Error: Missing Response in Column B or C",IF(OR($E60="",$Q60=""),"Error: Missing Response in Column E or Q",INDEX(SL_Class[Entire SL Classification],MATCH(SUMIFS(SL_Class[Unique ID],SL_Class[UpSys SL Material],I60,SL_Class[UpSys Ever Previously Lead],H60,SL_Class[DownCus SL Material],T60),SL_Class[Unique ID],0),0)))),"Error: Invalid Column H, I, or T. Check spelling &amp; valid options (see dropdown)")</f>
        <v/>
      </c>
      <c r="AC60" s="32"/>
      <c r="AD60" s="31" t="b">
        <f t="shared" si="0"/>
        <v>0</v>
      </c>
      <c r="AE60" s="31" t="b">
        <f t="shared" si="1"/>
        <v>0</v>
      </c>
    </row>
    <row r="61" spans="1:31" ht="50.15" customHeight="1" x14ac:dyDescent="0.35">
      <c r="A61" s="100">
        <v>56</v>
      </c>
      <c r="B61" s="34"/>
      <c r="C61" s="35"/>
      <c r="D61" s="36"/>
      <c r="E61" s="34"/>
      <c r="F61" s="35"/>
      <c r="G61" s="35"/>
      <c r="H61" s="34"/>
      <c r="I61" s="37"/>
      <c r="J61" s="35"/>
      <c r="K61" s="35"/>
      <c r="L61" s="38"/>
      <c r="M61" s="35"/>
      <c r="N61" s="35"/>
      <c r="O61" s="35"/>
      <c r="P61" s="35"/>
      <c r="Q61" s="34"/>
      <c r="R61" s="35"/>
      <c r="S61" s="35"/>
      <c r="T61" s="39"/>
      <c r="U61" s="35"/>
      <c r="V61" s="35"/>
      <c r="W61" s="38"/>
      <c r="X61" s="35"/>
      <c r="Y61" s="40"/>
      <c r="Z61" s="35"/>
      <c r="AA61" s="35"/>
      <c r="AB61" s="171" t="str" cm="1">
        <f t="array" ref="AB61">IFERROR(IF(COUNTA('Detailed Inventory'!$B61:$AA61)=0,"",IF(AND($B61="",$C61=""),"Error: Missing Response in Column B or C",IF(OR($E61="",$Q61=""),"Error: Missing Response in Column E or Q",INDEX(SL_Class[Entire SL Classification],MATCH(SUMIFS(SL_Class[Unique ID],SL_Class[UpSys SL Material],I61,SL_Class[UpSys Ever Previously Lead],H61,SL_Class[DownCus SL Material],T61),SL_Class[Unique ID],0),0)))),"Error: Invalid Column H, I, or T. Check spelling &amp; valid options (see dropdown)")</f>
        <v/>
      </c>
      <c r="AC61" s="32"/>
      <c r="AD61" s="31" t="b">
        <f t="shared" si="0"/>
        <v>0</v>
      </c>
      <c r="AE61" s="31" t="b">
        <f t="shared" si="1"/>
        <v>0</v>
      </c>
    </row>
    <row r="62" spans="1:31" ht="50.15" customHeight="1" x14ac:dyDescent="0.35">
      <c r="A62" s="101">
        <v>57</v>
      </c>
      <c r="B62" s="34"/>
      <c r="C62" s="35"/>
      <c r="D62" s="36"/>
      <c r="E62" s="34"/>
      <c r="F62" s="35"/>
      <c r="G62" s="35"/>
      <c r="H62" s="34"/>
      <c r="I62" s="37"/>
      <c r="J62" s="35"/>
      <c r="K62" s="35"/>
      <c r="L62" s="38"/>
      <c r="M62" s="35"/>
      <c r="N62" s="35"/>
      <c r="O62" s="35"/>
      <c r="P62" s="35"/>
      <c r="Q62" s="34"/>
      <c r="R62" s="35"/>
      <c r="S62" s="35"/>
      <c r="T62" s="39"/>
      <c r="U62" s="35"/>
      <c r="V62" s="35"/>
      <c r="W62" s="38"/>
      <c r="X62" s="35"/>
      <c r="Y62" s="40"/>
      <c r="Z62" s="35"/>
      <c r="AA62" s="35"/>
      <c r="AB62" s="171" t="str" cm="1">
        <f t="array" ref="AB62">IFERROR(IF(COUNTA('Detailed Inventory'!$B62:$AA62)=0,"",IF(AND($B62="",$C62=""),"Error: Missing Response in Column B or C",IF(OR($E62="",$Q62=""),"Error: Missing Response in Column E or Q",INDEX(SL_Class[Entire SL Classification],MATCH(SUMIFS(SL_Class[Unique ID],SL_Class[UpSys SL Material],I62,SL_Class[UpSys Ever Previously Lead],H62,SL_Class[DownCus SL Material],T62),SL_Class[Unique ID],0),0)))),"Error: Invalid Column H, I, or T. Check spelling &amp; valid options (see dropdown)")</f>
        <v/>
      </c>
      <c r="AC62" s="32"/>
      <c r="AD62" s="31" t="b">
        <f t="shared" si="0"/>
        <v>0</v>
      </c>
      <c r="AE62" s="31" t="b">
        <f t="shared" si="1"/>
        <v>0</v>
      </c>
    </row>
    <row r="63" spans="1:31" ht="50.15" customHeight="1" x14ac:dyDescent="0.35">
      <c r="A63" s="100">
        <v>58</v>
      </c>
      <c r="B63" s="34"/>
      <c r="C63" s="35"/>
      <c r="D63" s="36"/>
      <c r="E63" s="34"/>
      <c r="F63" s="35"/>
      <c r="G63" s="35"/>
      <c r="H63" s="34"/>
      <c r="I63" s="37"/>
      <c r="J63" s="35"/>
      <c r="K63" s="35"/>
      <c r="L63" s="38"/>
      <c r="M63" s="35"/>
      <c r="N63" s="35"/>
      <c r="O63" s="35"/>
      <c r="P63" s="35"/>
      <c r="Q63" s="34"/>
      <c r="R63" s="35"/>
      <c r="S63" s="35"/>
      <c r="T63" s="39"/>
      <c r="U63" s="35"/>
      <c r="V63" s="35"/>
      <c r="W63" s="38"/>
      <c r="X63" s="35"/>
      <c r="Y63" s="40"/>
      <c r="Z63" s="35"/>
      <c r="AA63" s="35"/>
      <c r="AB63" s="171" t="str" cm="1">
        <f t="array" ref="AB63">IFERROR(IF(COUNTA('Detailed Inventory'!$B63:$AA63)=0,"",IF(AND($B63="",$C63=""),"Error: Missing Response in Column B or C",IF(OR($E63="",$Q63=""),"Error: Missing Response in Column E or Q",INDEX(SL_Class[Entire SL Classification],MATCH(SUMIFS(SL_Class[Unique ID],SL_Class[UpSys SL Material],I63,SL_Class[UpSys Ever Previously Lead],H63,SL_Class[DownCus SL Material],T63),SL_Class[Unique ID],0),0)))),"Error: Invalid Column H, I, or T. Check spelling &amp; valid options (see dropdown)")</f>
        <v/>
      </c>
      <c r="AC63" s="32"/>
      <c r="AD63" s="31" t="b">
        <f t="shared" si="0"/>
        <v>0</v>
      </c>
      <c r="AE63" s="31" t="b">
        <f t="shared" si="1"/>
        <v>0</v>
      </c>
    </row>
    <row r="64" spans="1:31" ht="50.15" customHeight="1" x14ac:dyDescent="0.35">
      <c r="A64" s="101">
        <v>59</v>
      </c>
      <c r="B64" s="34"/>
      <c r="C64" s="35"/>
      <c r="D64" s="36"/>
      <c r="E64" s="34"/>
      <c r="F64" s="35"/>
      <c r="G64" s="35"/>
      <c r="H64" s="34"/>
      <c r="I64" s="37"/>
      <c r="J64" s="35"/>
      <c r="K64" s="35"/>
      <c r="L64" s="38"/>
      <c r="M64" s="35"/>
      <c r="N64" s="35"/>
      <c r="O64" s="35"/>
      <c r="P64" s="35"/>
      <c r="Q64" s="34"/>
      <c r="R64" s="35"/>
      <c r="S64" s="35"/>
      <c r="T64" s="39"/>
      <c r="U64" s="35"/>
      <c r="V64" s="35"/>
      <c r="W64" s="38"/>
      <c r="X64" s="35"/>
      <c r="Y64" s="40"/>
      <c r="Z64" s="35"/>
      <c r="AA64" s="35"/>
      <c r="AB64" s="171" t="str" cm="1">
        <f t="array" ref="AB64">IFERROR(IF(COUNTA('Detailed Inventory'!$B64:$AA64)=0,"",IF(AND($B64="",$C64=""),"Error: Missing Response in Column B or C",IF(OR($E64="",$Q64=""),"Error: Missing Response in Column E or Q",INDEX(SL_Class[Entire SL Classification],MATCH(SUMIFS(SL_Class[Unique ID],SL_Class[UpSys SL Material],I64,SL_Class[UpSys Ever Previously Lead],H64,SL_Class[DownCus SL Material],T64),SL_Class[Unique ID],0),0)))),"Error: Invalid Column H, I, or T. Check spelling &amp; valid options (see dropdown)")</f>
        <v/>
      </c>
      <c r="AC64" s="32"/>
      <c r="AD64" s="31" t="b">
        <f t="shared" si="0"/>
        <v>0</v>
      </c>
      <c r="AE64" s="31" t="b">
        <f t="shared" si="1"/>
        <v>0</v>
      </c>
    </row>
    <row r="65" spans="1:31" ht="50.15" customHeight="1" x14ac:dyDescent="0.35">
      <c r="A65" s="100">
        <v>60</v>
      </c>
      <c r="B65" s="34"/>
      <c r="C65" s="35"/>
      <c r="D65" s="36"/>
      <c r="E65" s="34"/>
      <c r="F65" s="35"/>
      <c r="G65" s="35"/>
      <c r="H65" s="34"/>
      <c r="I65" s="37"/>
      <c r="J65" s="35"/>
      <c r="K65" s="35"/>
      <c r="L65" s="38"/>
      <c r="M65" s="35"/>
      <c r="N65" s="35"/>
      <c r="O65" s="35"/>
      <c r="P65" s="35"/>
      <c r="Q65" s="34"/>
      <c r="R65" s="35"/>
      <c r="S65" s="35"/>
      <c r="T65" s="39"/>
      <c r="U65" s="35"/>
      <c r="V65" s="35"/>
      <c r="W65" s="38"/>
      <c r="X65" s="35"/>
      <c r="Y65" s="40"/>
      <c r="Z65" s="35"/>
      <c r="AA65" s="35"/>
      <c r="AB65" s="171" t="str" cm="1">
        <f t="array" ref="AB65">IFERROR(IF(COUNTA('Detailed Inventory'!$B65:$AA65)=0,"",IF(AND($B65="",$C65=""),"Error: Missing Response in Column B or C",IF(OR($E65="",$Q65=""),"Error: Missing Response in Column E or Q",INDEX(SL_Class[Entire SL Classification],MATCH(SUMIFS(SL_Class[Unique ID],SL_Class[UpSys SL Material],I65,SL_Class[UpSys Ever Previously Lead],H65,SL_Class[DownCus SL Material],T65),SL_Class[Unique ID],0),0)))),"Error: Invalid Column H, I, or T. Check spelling &amp; valid options (see dropdown)")</f>
        <v/>
      </c>
      <c r="AC65" s="32"/>
      <c r="AD65" s="31" t="b">
        <f t="shared" si="0"/>
        <v>0</v>
      </c>
      <c r="AE65" s="31" t="b">
        <f t="shared" si="1"/>
        <v>0</v>
      </c>
    </row>
    <row r="66" spans="1:31" ht="50.15" customHeight="1" x14ac:dyDescent="0.35">
      <c r="A66" s="101">
        <v>61</v>
      </c>
      <c r="B66" s="34"/>
      <c r="C66" s="35"/>
      <c r="D66" s="36"/>
      <c r="E66" s="34"/>
      <c r="F66" s="35"/>
      <c r="G66" s="35"/>
      <c r="H66" s="34"/>
      <c r="I66" s="37"/>
      <c r="J66" s="35"/>
      <c r="K66" s="35"/>
      <c r="L66" s="38"/>
      <c r="M66" s="35"/>
      <c r="N66" s="35"/>
      <c r="O66" s="35"/>
      <c r="P66" s="35"/>
      <c r="Q66" s="34"/>
      <c r="R66" s="35"/>
      <c r="S66" s="35"/>
      <c r="T66" s="39"/>
      <c r="U66" s="35"/>
      <c r="V66" s="35"/>
      <c r="W66" s="38"/>
      <c r="X66" s="35"/>
      <c r="Y66" s="40"/>
      <c r="Z66" s="35"/>
      <c r="AA66" s="35"/>
      <c r="AB66" s="171" t="str" cm="1">
        <f t="array" ref="AB66">IFERROR(IF(COUNTA('Detailed Inventory'!$B66:$AA66)=0,"",IF(AND($B66="",$C66=""),"Error: Missing Response in Column B or C",IF(OR($E66="",$Q66=""),"Error: Missing Response in Column E or Q",INDEX(SL_Class[Entire SL Classification],MATCH(SUMIFS(SL_Class[Unique ID],SL_Class[UpSys SL Material],I66,SL_Class[UpSys Ever Previously Lead],H66,SL_Class[DownCus SL Material],T66),SL_Class[Unique ID],0),0)))),"Error: Invalid Column H, I, or T. Check spelling &amp; valid options (see dropdown)")</f>
        <v/>
      </c>
      <c r="AC66" s="32"/>
      <c r="AD66" s="31" t="b">
        <f t="shared" si="0"/>
        <v>0</v>
      </c>
      <c r="AE66" s="31" t="b">
        <f t="shared" si="1"/>
        <v>0</v>
      </c>
    </row>
    <row r="67" spans="1:31" ht="50.15" customHeight="1" x14ac:dyDescent="0.35">
      <c r="A67" s="100">
        <v>62</v>
      </c>
      <c r="B67" s="34"/>
      <c r="C67" s="35"/>
      <c r="D67" s="36"/>
      <c r="E67" s="34"/>
      <c r="F67" s="35"/>
      <c r="G67" s="35"/>
      <c r="H67" s="34"/>
      <c r="I67" s="37"/>
      <c r="J67" s="35"/>
      <c r="K67" s="35"/>
      <c r="L67" s="38"/>
      <c r="M67" s="35"/>
      <c r="N67" s="35"/>
      <c r="O67" s="35"/>
      <c r="P67" s="35"/>
      <c r="Q67" s="34"/>
      <c r="R67" s="35"/>
      <c r="S67" s="35"/>
      <c r="T67" s="39"/>
      <c r="U67" s="35"/>
      <c r="V67" s="35"/>
      <c r="W67" s="38"/>
      <c r="X67" s="35"/>
      <c r="Y67" s="40"/>
      <c r="Z67" s="35"/>
      <c r="AA67" s="35"/>
      <c r="AB67" s="171" t="str" cm="1">
        <f t="array" ref="AB67">IFERROR(IF(COUNTA('Detailed Inventory'!$B67:$AA67)=0,"",IF(AND($B67="",$C67=""),"Error: Missing Response in Column B or C",IF(OR($E67="",$Q67=""),"Error: Missing Response in Column E or Q",INDEX(SL_Class[Entire SL Classification],MATCH(SUMIFS(SL_Class[Unique ID],SL_Class[UpSys SL Material],I67,SL_Class[UpSys Ever Previously Lead],H67,SL_Class[DownCus SL Material],T67),SL_Class[Unique ID],0),0)))),"Error: Invalid Column H, I, or T. Check spelling &amp; valid options (see dropdown)")</f>
        <v/>
      </c>
      <c r="AC67" s="32"/>
      <c r="AD67" s="31" t="b">
        <f t="shared" si="0"/>
        <v>0</v>
      </c>
      <c r="AE67" s="31" t="b">
        <f t="shared" si="1"/>
        <v>0</v>
      </c>
    </row>
    <row r="68" spans="1:31" ht="50.15" customHeight="1" x14ac:dyDescent="0.35">
      <c r="A68" s="101">
        <v>63</v>
      </c>
      <c r="B68" s="34"/>
      <c r="C68" s="35"/>
      <c r="D68" s="36"/>
      <c r="E68" s="34"/>
      <c r="F68" s="35"/>
      <c r="G68" s="35"/>
      <c r="H68" s="34"/>
      <c r="I68" s="37"/>
      <c r="J68" s="35"/>
      <c r="K68" s="35"/>
      <c r="L68" s="38"/>
      <c r="M68" s="35"/>
      <c r="N68" s="35"/>
      <c r="O68" s="35"/>
      <c r="P68" s="35"/>
      <c r="Q68" s="34"/>
      <c r="R68" s="35"/>
      <c r="S68" s="35"/>
      <c r="T68" s="39"/>
      <c r="U68" s="35"/>
      <c r="V68" s="35"/>
      <c r="W68" s="38"/>
      <c r="X68" s="35"/>
      <c r="Y68" s="40"/>
      <c r="Z68" s="35"/>
      <c r="AA68" s="35"/>
      <c r="AB68" s="171" t="str" cm="1">
        <f t="array" ref="AB68">IFERROR(IF(COUNTA('Detailed Inventory'!$B68:$AA68)=0,"",IF(AND($B68="",$C68=""),"Error: Missing Response in Column B or C",IF(OR($E68="",$Q68=""),"Error: Missing Response in Column E or Q",INDEX(SL_Class[Entire SL Classification],MATCH(SUMIFS(SL_Class[Unique ID],SL_Class[UpSys SL Material],I68,SL_Class[UpSys Ever Previously Lead],H68,SL_Class[DownCus SL Material],T68),SL_Class[Unique ID],0),0)))),"Error: Invalid Column H, I, or T. Check spelling &amp; valid options (see dropdown)")</f>
        <v/>
      </c>
      <c r="AC68" s="32"/>
      <c r="AD68" s="31" t="b">
        <f t="shared" si="0"/>
        <v>0</v>
      </c>
      <c r="AE68" s="31" t="b">
        <f t="shared" si="1"/>
        <v>0</v>
      </c>
    </row>
    <row r="69" spans="1:31" ht="50.15" customHeight="1" x14ac:dyDescent="0.35">
      <c r="A69" s="100">
        <v>64</v>
      </c>
      <c r="B69" s="34"/>
      <c r="C69" s="35"/>
      <c r="D69" s="36"/>
      <c r="E69" s="34"/>
      <c r="F69" s="35"/>
      <c r="G69" s="35"/>
      <c r="H69" s="34"/>
      <c r="I69" s="37"/>
      <c r="J69" s="35"/>
      <c r="K69" s="35"/>
      <c r="L69" s="38"/>
      <c r="M69" s="35"/>
      <c r="N69" s="35"/>
      <c r="O69" s="35"/>
      <c r="P69" s="35"/>
      <c r="Q69" s="34"/>
      <c r="R69" s="35"/>
      <c r="S69" s="35"/>
      <c r="T69" s="39"/>
      <c r="U69" s="35"/>
      <c r="V69" s="35"/>
      <c r="W69" s="38"/>
      <c r="X69" s="35"/>
      <c r="Y69" s="40"/>
      <c r="Z69" s="35"/>
      <c r="AA69" s="35"/>
      <c r="AB69" s="171" t="str" cm="1">
        <f t="array" ref="AB69">IFERROR(IF(COUNTA('Detailed Inventory'!$B69:$AA69)=0,"",IF(AND($B69="",$C69=""),"Error: Missing Response in Column B or C",IF(OR($E69="",$Q69=""),"Error: Missing Response in Column E or Q",INDEX(SL_Class[Entire SL Classification],MATCH(SUMIFS(SL_Class[Unique ID],SL_Class[UpSys SL Material],I69,SL_Class[UpSys Ever Previously Lead],H69,SL_Class[DownCus SL Material],T69),SL_Class[Unique ID],0),0)))),"Error: Invalid Column H, I, or T. Check spelling &amp; valid options (see dropdown)")</f>
        <v/>
      </c>
      <c r="AC69" s="32"/>
      <c r="AD69" s="31" t="b">
        <f t="shared" si="0"/>
        <v>0</v>
      </c>
      <c r="AE69" s="31" t="b">
        <f t="shared" si="1"/>
        <v>0</v>
      </c>
    </row>
    <row r="70" spans="1:31" ht="50.15" customHeight="1" x14ac:dyDescent="0.35">
      <c r="A70" s="101">
        <v>65</v>
      </c>
      <c r="B70" s="34"/>
      <c r="C70" s="35"/>
      <c r="D70" s="36"/>
      <c r="E70" s="34"/>
      <c r="F70" s="35"/>
      <c r="G70" s="35"/>
      <c r="H70" s="34"/>
      <c r="I70" s="37"/>
      <c r="J70" s="35"/>
      <c r="K70" s="35"/>
      <c r="L70" s="38"/>
      <c r="M70" s="35"/>
      <c r="N70" s="35"/>
      <c r="O70" s="35"/>
      <c r="P70" s="35"/>
      <c r="Q70" s="34"/>
      <c r="R70" s="35"/>
      <c r="S70" s="35"/>
      <c r="T70" s="39"/>
      <c r="U70" s="35"/>
      <c r="V70" s="35"/>
      <c r="W70" s="38"/>
      <c r="X70" s="35"/>
      <c r="Y70" s="40"/>
      <c r="Z70" s="35"/>
      <c r="AA70" s="35"/>
      <c r="AB70" s="171" t="str" cm="1">
        <f t="array" ref="AB70">IFERROR(IF(COUNTA('Detailed Inventory'!$B70:$AA70)=0,"",IF(AND($B70="",$C70=""),"Error: Missing Response in Column B or C",IF(OR($E70="",$Q70=""),"Error: Missing Response in Column E or Q",INDEX(SL_Class[Entire SL Classification],MATCH(SUMIFS(SL_Class[Unique ID],SL_Class[UpSys SL Material],I70,SL_Class[UpSys Ever Previously Lead],H70,SL_Class[DownCus SL Material],T70),SL_Class[Unique ID],0),0)))),"Error: Invalid Column H, I, or T. Check spelling &amp; valid options (see dropdown)")</f>
        <v/>
      </c>
      <c r="AC70" s="32"/>
      <c r="AD70" s="31" t="b">
        <f t="shared" ref="AD70:AD133" si="2">COUNTIFS($B$6:$B$505,"&lt;&gt;0",$B$6:$B$505,"&lt;&gt;",$B$6:$B$505,B70)&gt;1</f>
        <v>0</v>
      </c>
      <c r="AE70" s="31" t="b">
        <f t="shared" ref="AE70:AE133" si="3">COUNTIFS($C$6:$C$505,"&lt;&gt;0",$C$6:$C$505,"&lt;&gt;",$C$6:$C$505,C70)&gt;1</f>
        <v>0</v>
      </c>
    </row>
    <row r="71" spans="1:31" ht="50.15" customHeight="1" x14ac:dyDescent="0.35">
      <c r="A71" s="100">
        <v>66</v>
      </c>
      <c r="B71" s="34"/>
      <c r="C71" s="35"/>
      <c r="D71" s="36"/>
      <c r="E71" s="34"/>
      <c r="F71" s="35"/>
      <c r="G71" s="35"/>
      <c r="H71" s="34"/>
      <c r="I71" s="37"/>
      <c r="J71" s="35"/>
      <c r="K71" s="35"/>
      <c r="L71" s="38"/>
      <c r="M71" s="35"/>
      <c r="N71" s="35"/>
      <c r="O71" s="35"/>
      <c r="P71" s="35"/>
      <c r="Q71" s="34"/>
      <c r="R71" s="35"/>
      <c r="S71" s="35"/>
      <c r="T71" s="39"/>
      <c r="U71" s="35"/>
      <c r="V71" s="35"/>
      <c r="W71" s="38"/>
      <c r="X71" s="35"/>
      <c r="Y71" s="40"/>
      <c r="Z71" s="35"/>
      <c r="AA71" s="35"/>
      <c r="AB71" s="171" t="str" cm="1">
        <f t="array" ref="AB71">IFERROR(IF(COUNTA('Detailed Inventory'!$B71:$AA71)=0,"",IF(AND($B71="",$C71=""),"Error: Missing Response in Column B or C",IF(OR($E71="",$Q71=""),"Error: Missing Response in Column E or Q",INDEX(SL_Class[Entire SL Classification],MATCH(SUMIFS(SL_Class[Unique ID],SL_Class[UpSys SL Material],I71,SL_Class[UpSys Ever Previously Lead],H71,SL_Class[DownCus SL Material],T71),SL_Class[Unique ID],0),0)))),"Error: Invalid Column H, I, or T. Check spelling &amp; valid options (see dropdown)")</f>
        <v/>
      </c>
      <c r="AC71" s="32"/>
      <c r="AD71" s="31" t="b">
        <f t="shared" si="2"/>
        <v>0</v>
      </c>
      <c r="AE71" s="31" t="b">
        <f t="shared" si="3"/>
        <v>0</v>
      </c>
    </row>
    <row r="72" spans="1:31" ht="50.15" customHeight="1" x14ac:dyDescent="0.35">
      <c r="A72" s="101">
        <v>67</v>
      </c>
      <c r="B72" s="34"/>
      <c r="C72" s="35"/>
      <c r="D72" s="36"/>
      <c r="E72" s="34"/>
      <c r="F72" s="35"/>
      <c r="G72" s="35"/>
      <c r="H72" s="34"/>
      <c r="I72" s="37"/>
      <c r="J72" s="35"/>
      <c r="K72" s="35"/>
      <c r="L72" s="38"/>
      <c r="M72" s="35"/>
      <c r="N72" s="35"/>
      <c r="O72" s="35"/>
      <c r="P72" s="35"/>
      <c r="Q72" s="34"/>
      <c r="R72" s="35"/>
      <c r="S72" s="35"/>
      <c r="T72" s="39"/>
      <c r="U72" s="35"/>
      <c r="V72" s="35"/>
      <c r="W72" s="38"/>
      <c r="X72" s="35"/>
      <c r="Y72" s="40"/>
      <c r="Z72" s="35"/>
      <c r="AA72" s="35"/>
      <c r="AB72" s="171" t="str" cm="1">
        <f t="array" ref="AB72">IFERROR(IF(COUNTA('Detailed Inventory'!$B72:$AA72)=0,"",IF(AND($B72="",$C72=""),"Error: Missing Response in Column B or C",IF(OR($E72="",$Q72=""),"Error: Missing Response in Column E or Q",INDEX(SL_Class[Entire SL Classification],MATCH(SUMIFS(SL_Class[Unique ID],SL_Class[UpSys SL Material],I72,SL_Class[UpSys Ever Previously Lead],H72,SL_Class[DownCus SL Material],T72),SL_Class[Unique ID],0),0)))),"Error: Invalid Column H, I, or T. Check spelling &amp; valid options (see dropdown)")</f>
        <v/>
      </c>
      <c r="AC72" s="32"/>
      <c r="AD72" s="31" t="b">
        <f t="shared" si="2"/>
        <v>0</v>
      </c>
      <c r="AE72" s="31" t="b">
        <f t="shared" si="3"/>
        <v>0</v>
      </c>
    </row>
    <row r="73" spans="1:31" ht="50.15" customHeight="1" x14ac:dyDescent="0.35">
      <c r="A73" s="100">
        <v>68</v>
      </c>
      <c r="B73" s="34"/>
      <c r="C73" s="35"/>
      <c r="D73" s="36"/>
      <c r="E73" s="34"/>
      <c r="F73" s="35"/>
      <c r="G73" s="35"/>
      <c r="H73" s="34"/>
      <c r="I73" s="37"/>
      <c r="J73" s="35"/>
      <c r="K73" s="35"/>
      <c r="L73" s="38"/>
      <c r="M73" s="35"/>
      <c r="N73" s="40"/>
      <c r="O73" s="35"/>
      <c r="P73" s="35"/>
      <c r="Q73" s="34"/>
      <c r="R73" s="35"/>
      <c r="S73" s="35"/>
      <c r="T73" s="39"/>
      <c r="U73" s="35"/>
      <c r="V73" s="35"/>
      <c r="W73" s="38"/>
      <c r="X73" s="35"/>
      <c r="Y73" s="40"/>
      <c r="Z73" s="35"/>
      <c r="AA73" s="35"/>
      <c r="AB73" s="171" t="str" cm="1">
        <f t="array" ref="AB73">IFERROR(IF(COUNTA('Detailed Inventory'!$B73:$AA73)=0,"",IF(AND($B73="",$C73=""),"Error: Missing Response in Column B or C",IF(OR($E73="",$Q73=""),"Error: Missing Response in Column E or Q",INDEX(SL_Class[Entire SL Classification],MATCH(SUMIFS(SL_Class[Unique ID],SL_Class[UpSys SL Material],I73,SL_Class[UpSys Ever Previously Lead],H73,SL_Class[DownCus SL Material],T73),SL_Class[Unique ID],0),0)))),"Error: Invalid Column H, I, or T. Check spelling &amp; valid options (see dropdown)")</f>
        <v/>
      </c>
      <c r="AC73" s="32"/>
      <c r="AD73" s="31" t="b">
        <f t="shared" si="2"/>
        <v>0</v>
      </c>
      <c r="AE73" s="31" t="b">
        <f t="shared" si="3"/>
        <v>0</v>
      </c>
    </row>
    <row r="74" spans="1:31" ht="50.15" customHeight="1" x14ac:dyDescent="0.35">
      <c r="A74" s="101">
        <v>69</v>
      </c>
      <c r="B74" s="34"/>
      <c r="C74" s="35"/>
      <c r="D74" s="36"/>
      <c r="E74" s="34"/>
      <c r="F74" s="35"/>
      <c r="G74" s="35"/>
      <c r="H74" s="34"/>
      <c r="I74" s="37"/>
      <c r="J74" s="35"/>
      <c r="K74" s="35"/>
      <c r="L74" s="38"/>
      <c r="M74" s="35"/>
      <c r="N74" s="35"/>
      <c r="O74" s="35"/>
      <c r="P74" s="35"/>
      <c r="Q74" s="34"/>
      <c r="R74" s="35"/>
      <c r="S74" s="35"/>
      <c r="T74" s="39"/>
      <c r="U74" s="35"/>
      <c r="V74" s="35"/>
      <c r="W74" s="38"/>
      <c r="X74" s="35"/>
      <c r="Y74" s="40"/>
      <c r="Z74" s="35"/>
      <c r="AA74" s="35"/>
      <c r="AB74" s="171" t="str" cm="1">
        <f t="array" ref="AB74">IFERROR(IF(COUNTA('Detailed Inventory'!$B74:$AA74)=0,"",IF(AND($B74="",$C74=""),"Error: Missing Response in Column B or C",IF(OR($E74="",$Q74=""),"Error: Missing Response in Column E or Q",INDEX(SL_Class[Entire SL Classification],MATCH(SUMIFS(SL_Class[Unique ID],SL_Class[UpSys SL Material],I74,SL_Class[UpSys Ever Previously Lead],H74,SL_Class[DownCus SL Material],T74),SL_Class[Unique ID],0),0)))),"Error: Invalid Column H, I, or T. Check spelling &amp; valid options (see dropdown)")</f>
        <v/>
      </c>
      <c r="AC74" s="32"/>
      <c r="AD74" s="31" t="b">
        <f t="shared" si="2"/>
        <v>0</v>
      </c>
      <c r="AE74" s="31" t="b">
        <f t="shared" si="3"/>
        <v>0</v>
      </c>
    </row>
    <row r="75" spans="1:31" ht="50.15" customHeight="1" x14ac:dyDescent="0.35">
      <c r="A75" s="100">
        <v>70</v>
      </c>
      <c r="B75" s="34"/>
      <c r="C75" s="35"/>
      <c r="D75" s="36"/>
      <c r="E75" s="34"/>
      <c r="F75" s="35"/>
      <c r="G75" s="35"/>
      <c r="H75" s="34"/>
      <c r="I75" s="37"/>
      <c r="J75" s="35"/>
      <c r="K75" s="35"/>
      <c r="L75" s="38"/>
      <c r="M75" s="35"/>
      <c r="N75" s="35"/>
      <c r="O75" s="35"/>
      <c r="P75" s="35"/>
      <c r="Q75" s="34"/>
      <c r="R75" s="35"/>
      <c r="S75" s="35"/>
      <c r="T75" s="39"/>
      <c r="U75" s="35"/>
      <c r="V75" s="35"/>
      <c r="W75" s="38"/>
      <c r="X75" s="35"/>
      <c r="Y75" s="40"/>
      <c r="Z75" s="35"/>
      <c r="AA75" s="35"/>
      <c r="AB75" s="171" t="str" cm="1">
        <f t="array" ref="AB75">IFERROR(IF(COUNTA('Detailed Inventory'!$B75:$AA75)=0,"",IF(AND($B75="",$C75=""),"Error: Missing Response in Column B or C",IF(OR($E75="",$Q75=""),"Error: Missing Response in Column E or Q",INDEX(SL_Class[Entire SL Classification],MATCH(SUMIFS(SL_Class[Unique ID],SL_Class[UpSys SL Material],I75,SL_Class[UpSys Ever Previously Lead],H75,SL_Class[DownCus SL Material],T75),SL_Class[Unique ID],0),0)))),"Error: Invalid Column H, I, or T. Check spelling &amp; valid options (see dropdown)")</f>
        <v/>
      </c>
      <c r="AC75" s="32"/>
      <c r="AD75" s="31" t="b">
        <f t="shared" si="2"/>
        <v>0</v>
      </c>
      <c r="AE75" s="31" t="b">
        <f t="shared" si="3"/>
        <v>0</v>
      </c>
    </row>
    <row r="76" spans="1:31" ht="50.15" customHeight="1" x14ac:dyDescent="0.35">
      <c r="A76" s="101">
        <v>71</v>
      </c>
      <c r="B76" s="34"/>
      <c r="C76" s="35"/>
      <c r="D76" s="36"/>
      <c r="E76" s="34"/>
      <c r="F76" s="35"/>
      <c r="G76" s="35"/>
      <c r="H76" s="34"/>
      <c r="I76" s="37"/>
      <c r="J76" s="35"/>
      <c r="K76" s="35"/>
      <c r="L76" s="38"/>
      <c r="M76" s="35"/>
      <c r="N76" s="35"/>
      <c r="O76" s="35"/>
      <c r="P76" s="35"/>
      <c r="Q76" s="34"/>
      <c r="R76" s="35"/>
      <c r="S76" s="35"/>
      <c r="T76" s="39"/>
      <c r="U76" s="35"/>
      <c r="V76" s="35"/>
      <c r="W76" s="38"/>
      <c r="X76" s="35"/>
      <c r="Y76" s="40"/>
      <c r="Z76" s="35"/>
      <c r="AA76" s="35"/>
      <c r="AB76" s="171" t="str" cm="1">
        <f t="array" ref="AB76">IFERROR(IF(COUNTA('Detailed Inventory'!$B76:$AA76)=0,"",IF(AND($B76="",$C76=""),"Error: Missing Response in Column B or C",IF(OR($E76="",$Q76=""),"Error: Missing Response in Column E or Q",INDEX(SL_Class[Entire SL Classification],MATCH(SUMIFS(SL_Class[Unique ID],SL_Class[UpSys SL Material],I76,SL_Class[UpSys Ever Previously Lead],H76,SL_Class[DownCus SL Material],T76),SL_Class[Unique ID],0),0)))),"Error: Invalid Column H, I, or T. Check spelling &amp; valid options (see dropdown)")</f>
        <v/>
      </c>
      <c r="AC76" s="32"/>
      <c r="AD76" s="31" t="b">
        <f t="shared" si="2"/>
        <v>0</v>
      </c>
      <c r="AE76" s="31" t="b">
        <f t="shared" si="3"/>
        <v>0</v>
      </c>
    </row>
    <row r="77" spans="1:31" ht="50.15" customHeight="1" x14ac:dyDescent="0.35">
      <c r="A77" s="100">
        <v>72</v>
      </c>
      <c r="B77" s="34"/>
      <c r="C77" s="35"/>
      <c r="D77" s="36"/>
      <c r="E77" s="34"/>
      <c r="F77" s="35"/>
      <c r="G77" s="35"/>
      <c r="H77" s="34"/>
      <c r="I77" s="37"/>
      <c r="J77" s="35"/>
      <c r="K77" s="35"/>
      <c r="L77" s="38"/>
      <c r="M77" s="35"/>
      <c r="N77" s="35"/>
      <c r="O77" s="35"/>
      <c r="P77" s="35"/>
      <c r="Q77" s="34"/>
      <c r="R77" s="35"/>
      <c r="S77" s="35"/>
      <c r="T77" s="39"/>
      <c r="U77" s="35"/>
      <c r="V77" s="35"/>
      <c r="W77" s="38"/>
      <c r="X77" s="35"/>
      <c r="Y77" s="40"/>
      <c r="Z77" s="35"/>
      <c r="AA77" s="35"/>
      <c r="AB77" s="171" t="str" cm="1">
        <f t="array" ref="AB77">IFERROR(IF(COUNTA('Detailed Inventory'!$B77:$AA77)=0,"",IF(AND($B77="",$C77=""),"Error: Missing Response in Column B or C",IF(OR($E77="",$Q77=""),"Error: Missing Response in Column E or Q",INDEX(SL_Class[Entire SL Classification],MATCH(SUMIFS(SL_Class[Unique ID],SL_Class[UpSys SL Material],I77,SL_Class[UpSys Ever Previously Lead],H77,SL_Class[DownCus SL Material],T77),SL_Class[Unique ID],0),0)))),"Error: Invalid Column H, I, or T. Check spelling &amp; valid options (see dropdown)")</f>
        <v/>
      </c>
      <c r="AC77" s="32"/>
      <c r="AD77" s="31" t="b">
        <f t="shared" si="2"/>
        <v>0</v>
      </c>
      <c r="AE77" s="31" t="b">
        <f t="shared" si="3"/>
        <v>0</v>
      </c>
    </row>
    <row r="78" spans="1:31" ht="50.15" customHeight="1" x14ac:dyDescent="0.35">
      <c r="A78" s="101">
        <v>73</v>
      </c>
      <c r="B78" s="34"/>
      <c r="C78" s="35"/>
      <c r="D78" s="36"/>
      <c r="E78" s="34"/>
      <c r="F78" s="35"/>
      <c r="G78" s="35"/>
      <c r="H78" s="34"/>
      <c r="I78" s="37"/>
      <c r="J78" s="35"/>
      <c r="K78" s="35"/>
      <c r="L78" s="38"/>
      <c r="M78" s="35"/>
      <c r="N78" s="35"/>
      <c r="O78" s="35"/>
      <c r="P78" s="35"/>
      <c r="Q78" s="34"/>
      <c r="R78" s="35"/>
      <c r="S78" s="35"/>
      <c r="T78" s="39"/>
      <c r="U78" s="35"/>
      <c r="V78" s="35"/>
      <c r="W78" s="38"/>
      <c r="X78" s="35"/>
      <c r="Y78" s="40"/>
      <c r="Z78" s="35"/>
      <c r="AA78" s="35"/>
      <c r="AB78" s="171" t="str" cm="1">
        <f t="array" ref="AB78">IFERROR(IF(COUNTA('Detailed Inventory'!$B78:$AA78)=0,"",IF(AND($B78="",$C78=""),"Error: Missing Response in Column B or C",IF(OR($E78="",$Q78=""),"Error: Missing Response in Column E or Q",INDEX(SL_Class[Entire SL Classification],MATCH(SUMIFS(SL_Class[Unique ID],SL_Class[UpSys SL Material],I78,SL_Class[UpSys Ever Previously Lead],H78,SL_Class[DownCus SL Material],T78),SL_Class[Unique ID],0),0)))),"Error: Invalid Column H, I, or T. Check spelling &amp; valid options (see dropdown)")</f>
        <v/>
      </c>
      <c r="AC78" s="32"/>
      <c r="AD78" s="31" t="b">
        <f t="shared" si="2"/>
        <v>0</v>
      </c>
      <c r="AE78" s="31" t="b">
        <f t="shared" si="3"/>
        <v>0</v>
      </c>
    </row>
    <row r="79" spans="1:31" ht="50.15" customHeight="1" x14ac:dyDescent="0.35">
      <c r="A79" s="100">
        <v>74</v>
      </c>
      <c r="B79" s="34"/>
      <c r="C79" s="35"/>
      <c r="D79" s="36"/>
      <c r="E79" s="34"/>
      <c r="F79" s="35"/>
      <c r="G79" s="35"/>
      <c r="H79" s="34"/>
      <c r="I79" s="37"/>
      <c r="J79" s="35"/>
      <c r="K79" s="35"/>
      <c r="L79" s="38"/>
      <c r="M79" s="35"/>
      <c r="N79" s="35"/>
      <c r="O79" s="35"/>
      <c r="P79" s="35"/>
      <c r="Q79" s="34"/>
      <c r="R79" s="35"/>
      <c r="S79" s="35"/>
      <c r="T79" s="39"/>
      <c r="U79" s="35"/>
      <c r="V79" s="35"/>
      <c r="W79" s="38"/>
      <c r="X79" s="35"/>
      <c r="Y79" s="40"/>
      <c r="Z79" s="35"/>
      <c r="AA79" s="35"/>
      <c r="AB79" s="171" t="str" cm="1">
        <f t="array" ref="AB79">IFERROR(IF(COUNTA('Detailed Inventory'!$B79:$AA79)=0,"",IF(AND($B79="",$C79=""),"Error: Missing Response in Column B or C",IF(OR($E79="",$Q79=""),"Error: Missing Response in Column E or Q",INDEX(SL_Class[Entire SL Classification],MATCH(SUMIFS(SL_Class[Unique ID],SL_Class[UpSys SL Material],I79,SL_Class[UpSys Ever Previously Lead],H79,SL_Class[DownCus SL Material],T79),SL_Class[Unique ID],0),0)))),"Error: Invalid Column H, I, or T. Check spelling &amp; valid options (see dropdown)")</f>
        <v/>
      </c>
      <c r="AC79" s="32"/>
      <c r="AD79" s="31" t="b">
        <f t="shared" si="2"/>
        <v>0</v>
      </c>
      <c r="AE79" s="31" t="b">
        <f t="shared" si="3"/>
        <v>0</v>
      </c>
    </row>
    <row r="80" spans="1:31" ht="50.15" customHeight="1" x14ac:dyDescent="0.35">
      <c r="A80" s="101">
        <v>75</v>
      </c>
      <c r="B80" s="34"/>
      <c r="C80" s="35"/>
      <c r="D80" s="36"/>
      <c r="E80" s="34"/>
      <c r="F80" s="35"/>
      <c r="G80" s="35"/>
      <c r="H80" s="34"/>
      <c r="I80" s="37"/>
      <c r="J80" s="35"/>
      <c r="K80" s="35"/>
      <c r="L80" s="38"/>
      <c r="M80" s="35"/>
      <c r="N80" s="35"/>
      <c r="O80" s="35"/>
      <c r="P80" s="35"/>
      <c r="Q80" s="34"/>
      <c r="R80" s="35"/>
      <c r="S80" s="35"/>
      <c r="T80" s="39"/>
      <c r="U80" s="35"/>
      <c r="V80" s="35"/>
      <c r="W80" s="38"/>
      <c r="X80" s="35"/>
      <c r="Y80" s="40"/>
      <c r="Z80" s="35"/>
      <c r="AA80" s="35"/>
      <c r="AB80" s="171" t="str" cm="1">
        <f t="array" ref="AB80">IFERROR(IF(COUNTA('Detailed Inventory'!$B80:$AA80)=0,"",IF(AND($B80="",$C80=""),"Error: Missing Response in Column B or C",IF(OR($E80="",$Q80=""),"Error: Missing Response in Column E or Q",INDEX(SL_Class[Entire SL Classification],MATCH(SUMIFS(SL_Class[Unique ID],SL_Class[UpSys SL Material],I80,SL_Class[UpSys Ever Previously Lead],H80,SL_Class[DownCus SL Material],T80),SL_Class[Unique ID],0),0)))),"Error: Invalid Column H, I, or T. Check spelling &amp; valid options (see dropdown)")</f>
        <v/>
      </c>
      <c r="AC80" s="32"/>
      <c r="AD80" s="31" t="b">
        <f t="shared" si="2"/>
        <v>0</v>
      </c>
      <c r="AE80" s="31" t="b">
        <f t="shared" si="3"/>
        <v>0</v>
      </c>
    </row>
    <row r="81" spans="1:31" ht="50.15" customHeight="1" x14ac:dyDescent="0.35">
      <c r="A81" s="100">
        <v>76</v>
      </c>
      <c r="B81" s="34"/>
      <c r="C81" s="35"/>
      <c r="D81" s="36"/>
      <c r="E81" s="34"/>
      <c r="F81" s="35"/>
      <c r="G81" s="35"/>
      <c r="H81" s="34"/>
      <c r="I81" s="37"/>
      <c r="J81" s="35"/>
      <c r="K81" s="35"/>
      <c r="L81" s="38"/>
      <c r="M81" s="35"/>
      <c r="N81" s="35"/>
      <c r="O81" s="35"/>
      <c r="P81" s="35"/>
      <c r="Q81" s="34"/>
      <c r="R81" s="35"/>
      <c r="S81" s="35"/>
      <c r="T81" s="39"/>
      <c r="U81" s="35"/>
      <c r="V81" s="35"/>
      <c r="W81" s="38"/>
      <c r="X81" s="35"/>
      <c r="Y81" s="40"/>
      <c r="Z81" s="35"/>
      <c r="AA81" s="35"/>
      <c r="AB81" s="171" t="str" cm="1">
        <f t="array" ref="AB81">IFERROR(IF(COUNTA('Detailed Inventory'!$B81:$AA81)=0,"",IF(AND($B81="",$C81=""),"Error: Missing Response in Column B or C",IF(OR($E81="",$Q81=""),"Error: Missing Response in Column E or Q",INDEX(SL_Class[Entire SL Classification],MATCH(SUMIFS(SL_Class[Unique ID],SL_Class[UpSys SL Material],I81,SL_Class[UpSys Ever Previously Lead],H81,SL_Class[DownCus SL Material],T81),SL_Class[Unique ID],0),0)))),"Error: Invalid Column H, I, or T. Check spelling &amp; valid options (see dropdown)")</f>
        <v/>
      </c>
      <c r="AC81" s="32"/>
      <c r="AD81" s="31" t="b">
        <f t="shared" si="2"/>
        <v>0</v>
      </c>
      <c r="AE81" s="31" t="b">
        <f t="shared" si="3"/>
        <v>0</v>
      </c>
    </row>
    <row r="82" spans="1:31" ht="50.15" customHeight="1" x14ac:dyDescent="0.35">
      <c r="A82" s="101">
        <v>77</v>
      </c>
      <c r="B82" s="34"/>
      <c r="C82" s="35"/>
      <c r="D82" s="36"/>
      <c r="E82" s="34"/>
      <c r="F82" s="35"/>
      <c r="G82" s="35"/>
      <c r="H82" s="34"/>
      <c r="I82" s="37"/>
      <c r="J82" s="35"/>
      <c r="K82" s="35"/>
      <c r="L82" s="38"/>
      <c r="M82" s="35"/>
      <c r="N82" s="35"/>
      <c r="O82" s="35"/>
      <c r="P82" s="35"/>
      <c r="Q82" s="34"/>
      <c r="R82" s="35"/>
      <c r="S82" s="35"/>
      <c r="T82" s="39"/>
      <c r="U82" s="35"/>
      <c r="V82" s="35"/>
      <c r="W82" s="38"/>
      <c r="X82" s="35"/>
      <c r="Y82" s="40"/>
      <c r="Z82" s="35"/>
      <c r="AA82" s="35"/>
      <c r="AB82" s="171" t="str" cm="1">
        <f t="array" ref="AB82">IFERROR(IF(COUNTA('Detailed Inventory'!$B82:$AA82)=0,"",IF(AND($B82="",$C82=""),"Error: Missing Response in Column B or C",IF(OR($E82="",$Q82=""),"Error: Missing Response in Column E or Q",INDEX(SL_Class[Entire SL Classification],MATCH(SUMIFS(SL_Class[Unique ID],SL_Class[UpSys SL Material],I82,SL_Class[UpSys Ever Previously Lead],H82,SL_Class[DownCus SL Material],T82),SL_Class[Unique ID],0),0)))),"Error: Invalid Column H, I, or T. Check spelling &amp; valid options (see dropdown)")</f>
        <v/>
      </c>
      <c r="AC82" s="32"/>
      <c r="AD82" s="31" t="b">
        <f t="shared" si="2"/>
        <v>0</v>
      </c>
      <c r="AE82" s="31" t="b">
        <f t="shared" si="3"/>
        <v>0</v>
      </c>
    </row>
    <row r="83" spans="1:31" ht="50.15" customHeight="1" x14ac:dyDescent="0.35">
      <c r="A83" s="100">
        <v>78</v>
      </c>
      <c r="B83" s="34"/>
      <c r="C83" s="35"/>
      <c r="D83" s="36"/>
      <c r="E83" s="34"/>
      <c r="F83" s="35"/>
      <c r="G83" s="35"/>
      <c r="H83" s="34"/>
      <c r="I83" s="37"/>
      <c r="J83" s="35"/>
      <c r="K83" s="35"/>
      <c r="L83" s="38"/>
      <c r="M83" s="35"/>
      <c r="N83" s="35"/>
      <c r="O83" s="35"/>
      <c r="P83" s="35"/>
      <c r="Q83" s="34"/>
      <c r="R83" s="35"/>
      <c r="S83" s="35"/>
      <c r="T83" s="39"/>
      <c r="U83" s="35"/>
      <c r="V83" s="35"/>
      <c r="W83" s="38"/>
      <c r="X83" s="35"/>
      <c r="Y83" s="40"/>
      <c r="Z83" s="35"/>
      <c r="AA83" s="35"/>
      <c r="AB83" s="171" t="str" cm="1">
        <f t="array" ref="AB83">IFERROR(IF(COUNTA('Detailed Inventory'!$B83:$AA83)=0,"",IF(AND($B83="",$C83=""),"Error: Missing Response in Column B or C",IF(OR($E83="",$Q83=""),"Error: Missing Response in Column E or Q",INDEX(SL_Class[Entire SL Classification],MATCH(SUMIFS(SL_Class[Unique ID],SL_Class[UpSys SL Material],I83,SL_Class[UpSys Ever Previously Lead],H83,SL_Class[DownCus SL Material],T83),SL_Class[Unique ID],0),0)))),"Error: Invalid Column H, I, or T. Check spelling &amp; valid options (see dropdown)")</f>
        <v/>
      </c>
      <c r="AC83" s="32"/>
      <c r="AD83" s="31" t="b">
        <f t="shared" si="2"/>
        <v>0</v>
      </c>
      <c r="AE83" s="31" t="b">
        <f t="shared" si="3"/>
        <v>0</v>
      </c>
    </row>
    <row r="84" spans="1:31" ht="50.15" customHeight="1" x14ac:dyDescent="0.35">
      <c r="A84" s="101">
        <v>79</v>
      </c>
      <c r="B84" s="34"/>
      <c r="C84" s="35"/>
      <c r="D84" s="36"/>
      <c r="E84" s="34"/>
      <c r="F84" s="35"/>
      <c r="G84" s="35"/>
      <c r="H84" s="34"/>
      <c r="I84" s="37"/>
      <c r="J84" s="35"/>
      <c r="K84" s="35"/>
      <c r="L84" s="38"/>
      <c r="M84" s="35"/>
      <c r="N84" s="35"/>
      <c r="O84" s="35"/>
      <c r="P84" s="35"/>
      <c r="Q84" s="34"/>
      <c r="R84" s="35"/>
      <c r="S84" s="35"/>
      <c r="T84" s="39"/>
      <c r="U84" s="35"/>
      <c r="V84" s="35"/>
      <c r="W84" s="38"/>
      <c r="X84" s="35"/>
      <c r="Y84" s="40"/>
      <c r="Z84" s="35"/>
      <c r="AA84" s="35"/>
      <c r="AB84" s="171" t="str" cm="1">
        <f t="array" ref="AB84">IFERROR(IF(COUNTA('Detailed Inventory'!$B84:$AA84)=0,"",IF(AND($B84="",$C84=""),"Error: Missing Response in Column B or C",IF(OR($E84="",$Q84=""),"Error: Missing Response in Column E or Q",INDEX(SL_Class[Entire SL Classification],MATCH(SUMIFS(SL_Class[Unique ID],SL_Class[UpSys SL Material],I84,SL_Class[UpSys Ever Previously Lead],H84,SL_Class[DownCus SL Material],T84),SL_Class[Unique ID],0),0)))),"Error: Invalid Column H, I, or T. Check spelling &amp; valid options (see dropdown)")</f>
        <v/>
      </c>
      <c r="AC84" s="32"/>
      <c r="AD84" s="31" t="b">
        <f t="shared" si="2"/>
        <v>0</v>
      </c>
      <c r="AE84" s="31" t="b">
        <f t="shared" si="3"/>
        <v>0</v>
      </c>
    </row>
    <row r="85" spans="1:31" ht="50.15" customHeight="1" x14ac:dyDescent="0.35">
      <c r="A85" s="100">
        <v>80</v>
      </c>
      <c r="B85" s="34"/>
      <c r="C85" s="35"/>
      <c r="D85" s="36"/>
      <c r="E85" s="34"/>
      <c r="F85" s="35"/>
      <c r="G85" s="35"/>
      <c r="H85" s="34"/>
      <c r="I85" s="37"/>
      <c r="J85" s="35"/>
      <c r="K85" s="35"/>
      <c r="L85" s="38"/>
      <c r="M85" s="35"/>
      <c r="N85" s="35"/>
      <c r="O85" s="35"/>
      <c r="P85" s="35"/>
      <c r="Q85" s="34"/>
      <c r="R85" s="35"/>
      <c r="S85" s="35"/>
      <c r="T85" s="39"/>
      <c r="U85" s="35"/>
      <c r="V85" s="35"/>
      <c r="W85" s="38"/>
      <c r="X85" s="35"/>
      <c r="Y85" s="40"/>
      <c r="Z85" s="35"/>
      <c r="AA85" s="35"/>
      <c r="AB85" s="171" t="str" cm="1">
        <f t="array" ref="AB85">IFERROR(IF(COUNTA('Detailed Inventory'!$B85:$AA85)=0,"",IF(AND($B85="",$C85=""),"Error: Missing Response in Column B or C",IF(OR($E85="",$Q85=""),"Error: Missing Response in Column E or Q",INDEX(SL_Class[Entire SL Classification],MATCH(SUMIFS(SL_Class[Unique ID],SL_Class[UpSys SL Material],I85,SL_Class[UpSys Ever Previously Lead],H85,SL_Class[DownCus SL Material],T85),SL_Class[Unique ID],0),0)))),"Error: Invalid Column H, I, or T. Check spelling &amp; valid options (see dropdown)")</f>
        <v/>
      </c>
      <c r="AC85" s="32"/>
      <c r="AD85" s="31" t="b">
        <f t="shared" si="2"/>
        <v>0</v>
      </c>
      <c r="AE85" s="31" t="b">
        <f t="shared" si="3"/>
        <v>0</v>
      </c>
    </row>
    <row r="86" spans="1:31" ht="50.15" customHeight="1" x14ac:dyDescent="0.35">
      <c r="A86" s="101">
        <v>81</v>
      </c>
      <c r="B86" s="34"/>
      <c r="C86" s="35"/>
      <c r="D86" s="36"/>
      <c r="E86" s="34"/>
      <c r="F86" s="35"/>
      <c r="G86" s="35"/>
      <c r="H86" s="34"/>
      <c r="I86" s="37"/>
      <c r="J86" s="35"/>
      <c r="K86" s="35"/>
      <c r="L86" s="38"/>
      <c r="M86" s="35"/>
      <c r="N86" s="35"/>
      <c r="O86" s="35"/>
      <c r="P86" s="35"/>
      <c r="Q86" s="34"/>
      <c r="R86" s="35"/>
      <c r="S86" s="35"/>
      <c r="T86" s="39"/>
      <c r="U86" s="35"/>
      <c r="V86" s="35"/>
      <c r="W86" s="38"/>
      <c r="X86" s="35"/>
      <c r="Y86" s="40"/>
      <c r="Z86" s="35"/>
      <c r="AA86" s="35"/>
      <c r="AB86" s="171" t="str" cm="1">
        <f t="array" ref="AB86">IFERROR(IF(COUNTA('Detailed Inventory'!$B86:$AA86)=0,"",IF(AND($B86="",$C86=""),"Error: Missing Response in Column B or C",IF(OR($E86="",$Q86=""),"Error: Missing Response in Column E or Q",INDEX(SL_Class[Entire SL Classification],MATCH(SUMIFS(SL_Class[Unique ID],SL_Class[UpSys SL Material],I86,SL_Class[UpSys Ever Previously Lead],H86,SL_Class[DownCus SL Material],T86),SL_Class[Unique ID],0),0)))),"Error: Invalid Column H, I, or T. Check spelling &amp; valid options (see dropdown)")</f>
        <v/>
      </c>
      <c r="AC86" s="32"/>
      <c r="AD86" s="31" t="b">
        <f t="shared" si="2"/>
        <v>0</v>
      </c>
      <c r="AE86" s="31" t="b">
        <f t="shared" si="3"/>
        <v>0</v>
      </c>
    </row>
    <row r="87" spans="1:31" ht="50.15" customHeight="1" x14ac:dyDescent="0.35">
      <c r="A87" s="100">
        <v>82</v>
      </c>
      <c r="B87" s="34"/>
      <c r="C87" s="35"/>
      <c r="D87" s="36"/>
      <c r="E87" s="34"/>
      <c r="F87" s="35"/>
      <c r="G87" s="35"/>
      <c r="H87" s="34"/>
      <c r="I87" s="37"/>
      <c r="J87" s="35"/>
      <c r="K87" s="35"/>
      <c r="L87" s="38"/>
      <c r="M87" s="35"/>
      <c r="N87" s="40"/>
      <c r="O87" s="35"/>
      <c r="P87" s="35"/>
      <c r="Q87" s="34"/>
      <c r="R87" s="35"/>
      <c r="S87" s="35"/>
      <c r="T87" s="39"/>
      <c r="U87" s="35"/>
      <c r="V87" s="35"/>
      <c r="W87" s="38"/>
      <c r="X87" s="35"/>
      <c r="Y87" s="40"/>
      <c r="Z87" s="35"/>
      <c r="AA87" s="35"/>
      <c r="AB87" s="171" t="str" cm="1">
        <f t="array" ref="AB87">IFERROR(IF(COUNTA('Detailed Inventory'!$B87:$AA87)=0,"",IF(AND($B87="",$C87=""),"Error: Missing Response in Column B or C",IF(OR($E87="",$Q87=""),"Error: Missing Response in Column E or Q",INDEX(SL_Class[Entire SL Classification],MATCH(SUMIFS(SL_Class[Unique ID],SL_Class[UpSys SL Material],I87,SL_Class[UpSys Ever Previously Lead],H87,SL_Class[DownCus SL Material],T87),SL_Class[Unique ID],0),0)))),"Error: Invalid Column H, I, or T. Check spelling &amp; valid options (see dropdown)")</f>
        <v/>
      </c>
      <c r="AC87" s="32"/>
      <c r="AD87" s="31" t="b">
        <f t="shared" si="2"/>
        <v>0</v>
      </c>
      <c r="AE87" s="31" t="b">
        <f t="shared" si="3"/>
        <v>0</v>
      </c>
    </row>
    <row r="88" spans="1:31" ht="50.15" customHeight="1" x14ac:dyDescent="0.35">
      <c r="A88" s="101">
        <v>83</v>
      </c>
      <c r="B88" s="34"/>
      <c r="C88" s="35"/>
      <c r="D88" s="36"/>
      <c r="E88" s="34"/>
      <c r="F88" s="35"/>
      <c r="G88" s="35"/>
      <c r="H88" s="34"/>
      <c r="I88" s="37"/>
      <c r="J88" s="35"/>
      <c r="K88" s="35"/>
      <c r="L88" s="38"/>
      <c r="M88" s="35"/>
      <c r="N88" s="35"/>
      <c r="O88" s="35"/>
      <c r="P88" s="35"/>
      <c r="Q88" s="34"/>
      <c r="R88" s="35"/>
      <c r="S88" s="35"/>
      <c r="T88" s="39"/>
      <c r="U88" s="35"/>
      <c r="V88" s="35"/>
      <c r="W88" s="38"/>
      <c r="X88" s="35"/>
      <c r="Y88" s="40"/>
      <c r="Z88" s="35"/>
      <c r="AA88" s="35"/>
      <c r="AB88" s="171" t="str" cm="1">
        <f t="array" ref="AB88">IFERROR(IF(COUNTA('Detailed Inventory'!$B88:$AA88)=0,"",IF(AND($B88="",$C88=""),"Error: Missing Response in Column B or C",IF(OR($E88="",$Q88=""),"Error: Missing Response in Column E or Q",INDEX(SL_Class[Entire SL Classification],MATCH(SUMIFS(SL_Class[Unique ID],SL_Class[UpSys SL Material],I88,SL_Class[UpSys Ever Previously Lead],H88,SL_Class[DownCus SL Material],T88),SL_Class[Unique ID],0),0)))),"Error: Invalid Column H, I, or T. Check spelling &amp; valid options (see dropdown)")</f>
        <v/>
      </c>
      <c r="AC88" s="32"/>
      <c r="AD88" s="31" t="b">
        <f t="shared" si="2"/>
        <v>0</v>
      </c>
      <c r="AE88" s="31" t="b">
        <f t="shared" si="3"/>
        <v>0</v>
      </c>
    </row>
    <row r="89" spans="1:31" ht="50.15" customHeight="1" x14ac:dyDescent="0.35">
      <c r="A89" s="100">
        <v>84</v>
      </c>
      <c r="B89" s="34"/>
      <c r="C89" s="35"/>
      <c r="D89" s="36"/>
      <c r="E89" s="34"/>
      <c r="F89" s="35"/>
      <c r="G89" s="35"/>
      <c r="H89" s="34"/>
      <c r="I89" s="37"/>
      <c r="J89" s="35"/>
      <c r="K89" s="35"/>
      <c r="L89" s="38"/>
      <c r="M89" s="35"/>
      <c r="N89" s="35"/>
      <c r="O89" s="35"/>
      <c r="P89" s="35"/>
      <c r="Q89" s="34"/>
      <c r="R89" s="35"/>
      <c r="S89" s="35"/>
      <c r="T89" s="39"/>
      <c r="U89" s="35"/>
      <c r="V89" s="35"/>
      <c r="W89" s="38"/>
      <c r="X89" s="35"/>
      <c r="Y89" s="40"/>
      <c r="Z89" s="35"/>
      <c r="AA89" s="35"/>
      <c r="AB89" s="171" t="str" cm="1">
        <f t="array" ref="AB89">IFERROR(IF(COUNTA('Detailed Inventory'!$B89:$AA89)=0,"",IF(AND($B89="",$C89=""),"Error: Missing Response in Column B or C",IF(OR($E89="",$Q89=""),"Error: Missing Response in Column E or Q",INDEX(SL_Class[Entire SL Classification],MATCH(SUMIFS(SL_Class[Unique ID],SL_Class[UpSys SL Material],I89,SL_Class[UpSys Ever Previously Lead],H89,SL_Class[DownCus SL Material],T89),SL_Class[Unique ID],0),0)))),"Error: Invalid Column H, I, or T. Check spelling &amp; valid options (see dropdown)")</f>
        <v/>
      </c>
      <c r="AC89" s="32"/>
      <c r="AD89" s="31" t="b">
        <f t="shared" si="2"/>
        <v>0</v>
      </c>
      <c r="AE89" s="31" t="b">
        <f t="shared" si="3"/>
        <v>0</v>
      </c>
    </row>
    <row r="90" spans="1:31" ht="50.15" customHeight="1" x14ac:dyDescent="0.35">
      <c r="A90" s="101">
        <v>85</v>
      </c>
      <c r="B90" s="34"/>
      <c r="C90" s="35"/>
      <c r="D90" s="36"/>
      <c r="E90" s="34"/>
      <c r="F90" s="35"/>
      <c r="G90" s="35"/>
      <c r="H90" s="34"/>
      <c r="I90" s="37"/>
      <c r="J90" s="35"/>
      <c r="K90" s="35"/>
      <c r="L90" s="38"/>
      <c r="M90" s="35"/>
      <c r="N90" s="35"/>
      <c r="O90" s="35"/>
      <c r="P90" s="35"/>
      <c r="Q90" s="34"/>
      <c r="R90" s="35"/>
      <c r="S90" s="35"/>
      <c r="T90" s="39"/>
      <c r="U90" s="35"/>
      <c r="V90" s="35"/>
      <c r="W90" s="38"/>
      <c r="X90" s="35"/>
      <c r="Y90" s="40"/>
      <c r="Z90" s="35"/>
      <c r="AA90" s="35"/>
      <c r="AB90" s="171" t="str" cm="1">
        <f t="array" ref="AB90">IFERROR(IF(COUNTA('Detailed Inventory'!$B90:$AA90)=0,"",IF(AND($B90="",$C90=""),"Error: Missing Response in Column B or C",IF(OR($E90="",$Q90=""),"Error: Missing Response in Column E or Q",INDEX(SL_Class[Entire SL Classification],MATCH(SUMIFS(SL_Class[Unique ID],SL_Class[UpSys SL Material],I90,SL_Class[UpSys Ever Previously Lead],H90,SL_Class[DownCus SL Material],T90),SL_Class[Unique ID],0),0)))),"Error: Invalid Column H, I, or T. Check spelling &amp; valid options (see dropdown)")</f>
        <v/>
      </c>
      <c r="AC90" s="32"/>
      <c r="AD90" s="31" t="b">
        <f t="shared" si="2"/>
        <v>0</v>
      </c>
      <c r="AE90" s="31" t="b">
        <f t="shared" si="3"/>
        <v>0</v>
      </c>
    </row>
    <row r="91" spans="1:31" ht="50.15" customHeight="1" x14ac:dyDescent="0.35">
      <c r="A91" s="100">
        <v>86</v>
      </c>
      <c r="B91" s="34"/>
      <c r="C91" s="35"/>
      <c r="D91" s="36"/>
      <c r="E91" s="34"/>
      <c r="F91" s="35"/>
      <c r="G91" s="35"/>
      <c r="H91" s="34"/>
      <c r="I91" s="37"/>
      <c r="J91" s="35"/>
      <c r="K91" s="35"/>
      <c r="L91" s="38"/>
      <c r="M91" s="35"/>
      <c r="N91" s="35"/>
      <c r="O91" s="35"/>
      <c r="P91" s="35"/>
      <c r="Q91" s="34"/>
      <c r="R91" s="35"/>
      <c r="S91" s="35"/>
      <c r="T91" s="39"/>
      <c r="U91" s="35"/>
      <c r="V91" s="35"/>
      <c r="W91" s="38"/>
      <c r="X91" s="35"/>
      <c r="Y91" s="40"/>
      <c r="Z91" s="35"/>
      <c r="AA91" s="35"/>
      <c r="AB91" s="171" t="str" cm="1">
        <f t="array" ref="AB91">IFERROR(IF(COUNTA('Detailed Inventory'!$B91:$AA91)=0,"",IF(AND($B91="",$C91=""),"Error: Missing Response in Column B or C",IF(OR($E91="",$Q91=""),"Error: Missing Response in Column E or Q",INDEX(SL_Class[Entire SL Classification],MATCH(SUMIFS(SL_Class[Unique ID],SL_Class[UpSys SL Material],I91,SL_Class[UpSys Ever Previously Lead],H91,SL_Class[DownCus SL Material],T91),SL_Class[Unique ID],0),0)))),"Error: Invalid Column H, I, or T. Check spelling &amp; valid options (see dropdown)")</f>
        <v/>
      </c>
      <c r="AC91" s="32"/>
      <c r="AD91" s="31" t="b">
        <f t="shared" si="2"/>
        <v>0</v>
      </c>
      <c r="AE91" s="31" t="b">
        <f t="shared" si="3"/>
        <v>0</v>
      </c>
    </row>
    <row r="92" spans="1:31" ht="50.15" customHeight="1" x14ac:dyDescent="0.35">
      <c r="A92" s="101">
        <v>87</v>
      </c>
      <c r="B92" s="34"/>
      <c r="C92" s="35"/>
      <c r="D92" s="36"/>
      <c r="E92" s="34"/>
      <c r="F92" s="35"/>
      <c r="G92" s="35"/>
      <c r="H92" s="34"/>
      <c r="I92" s="37"/>
      <c r="J92" s="35"/>
      <c r="K92" s="35"/>
      <c r="L92" s="38"/>
      <c r="M92" s="35"/>
      <c r="N92" s="35"/>
      <c r="O92" s="35"/>
      <c r="P92" s="35"/>
      <c r="Q92" s="34"/>
      <c r="R92" s="35"/>
      <c r="S92" s="35"/>
      <c r="T92" s="39"/>
      <c r="U92" s="35"/>
      <c r="V92" s="35"/>
      <c r="W92" s="38"/>
      <c r="X92" s="35"/>
      <c r="Y92" s="40"/>
      <c r="Z92" s="35"/>
      <c r="AA92" s="35"/>
      <c r="AB92" s="171" t="str" cm="1">
        <f t="array" ref="AB92">IFERROR(IF(COUNTA('Detailed Inventory'!$B92:$AA92)=0,"",IF(AND($B92="",$C92=""),"Error: Missing Response in Column B or C",IF(OR($E92="",$Q92=""),"Error: Missing Response in Column E or Q",INDEX(SL_Class[Entire SL Classification],MATCH(SUMIFS(SL_Class[Unique ID],SL_Class[UpSys SL Material],I92,SL_Class[UpSys Ever Previously Lead],H92,SL_Class[DownCus SL Material],T92),SL_Class[Unique ID],0),0)))),"Error: Invalid Column H, I, or T. Check spelling &amp; valid options (see dropdown)")</f>
        <v/>
      </c>
      <c r="AC92" s="32"/>
      <c r="AD92" s="31" t="b">
        <f t="shared" si="2"/>
        <v>0</v>
      </c>
      <c r="AE92" s="31" t="b">
        <f t="shared" si="3"/>
        <v>0</v>
      </c>
    </row>
    <row r="93" spans="1:31" ht="50.15" customHeight="1" x14ac:dyDescent="0.35">
      <c r="A93" s="100">
        <v>88</v>
      </c>
      <c r="B93" s="34"/>
      <c r="C93" s="35"/>
      <c r="D93" s="36"/>
      <c r="E93" s="34"/>
      <c r="F93" s="35"/>
      <c r="G93" s="35"/>
      <c r="H93" s="34"/>
      <c r="I93" s="37"/>
      <c r="J93" s="35"/>
      <c r="K93" s="35"/>
      <c r="L93" s="38"/>
      <c r="M93" s="35"/>
      <c r="N93" s="35"/>
      <c r="O93" s="35"/>
      <c r="P93" s="35"/>
      <c r="Q93" s="34"/>
      <c r="R93" s="35"/>
      <c r="S93" s="35"/>
      <c r="T93" s="39"/>
      <c r="U93" s="35"/>
      <c r="V93" s="35"/>
      <c r="W93" s="38"/>
      <c r="X93" s="35"/>
      <c r="Y93" s="40"/>
      <c r="Z93" s="35"/>
      <c r="AA93" s="35"/>
      <c r="AB93" s="171" t="str" cm="1">
        <f t="array" ref="AB93">IFERROR(IF(COUNTA('Detailed Inventory'!$B93:$AA93)=0,"",IF(AND($B93="",$C93=""),"Error: Missing Response in Column B or C",IF(OR($E93="",$Q93=""),"Error: Missing Response in Column E or Q",INDEX(SL_Class[Entire SL Classification],MATCH(SUMIFS(SL_Class[Unique ID],SL_Class[UpSys SL Material],I93,SL_Class[UpSys Ever Previously Lead],H93,SL_Class[DownCus SL Material],T93),SL_Class[Unique ID],0),0)))),"Error: Invalid Column H, I, or T. Check spelling &amp; valid options (see dropdown)")</f>
        <v/>
      </c>
      <c r="AC93" s="32"/>
      <c r="AD93" s="31" t="b">
        <f t="shared" si="2"/>
        <v>0</v>
      </c>
      <c r="AE93" s="31" t="b">
        <f t="shared" si="3"/>
        <v>0</v>
      </c>
    </row>
    <row r="94" spans="1:31" ht="50.15" customHeight="1" x14ac:dyDescent="0.35">
      <c r="A94" s="101">
        <v>89</v>
      </c>
      <c r="B94" s="34"/>
      <c r="C94" s="35"/>
      <c r="D94" s="36"/>
      <c r="E94" s="34"/>
      <c r="F94" s="35"/>
      <c r="G94" s="35"/>
      <c r="H94" s="34"/>
      <c r="I94" s="37"/>
      <c r="J94" s="35"/>
      <c r="K94" s="35"/>
      <c r="L94" s="38"/>
      <c r="M94" s="35"/>
      <c r="N94" s="35"/>
      <c r="O94" s="35"/>
      <c r="P94" s="35"/>
      <c r="Q94" s="34"/>
      <c r="R94" s="35"/>
      <c r="S94" s="35"/>
      <c r="T94" s="39"/>
      <c r="U94" s="35"/>
      <c r="V94" s="35"/>
      <c r="W94" s="38"/>
      <c r="X94" s="35"/>
      <c r="Y94" s="40"/>
      <c r="Z94" s="35"/>
      <c r="AA94" s="35"/>
      <c r="AB94" s="171" t="str" cm="1">
        <f t="array" ref="AB94">IFERROR(IF(COUNTA('Detailed Inventory'!$B94:$AA94)=0,"",IF(AND($B94="",$C94=""),"Error: Missing Response in Column B or C",IF(OR($E94="",$Q94=""),"Error: Missing Response in Column E or Q",INDEX(SL_Class[Entire SL Classification],MATCH(SUMIFS(SL_Class[Unique ID],SL_Class[UpSys SL Material],I94,SL_Class[UpSys Ever Previously Lead],H94,SL_Class[DownCus SL Material],T94),SL_Class[Unique ID],0),0)))),"Error: Invalid Column H, I, or T. Check spelling &amp; valid options (see dropdown)")</f>
        <v/>
      </c>
      <c r="AC94" s="32"/>
      <c r="AD94" s="31" t="b">
        <f t="shared" si="2"/>
        <v>0</v>
      </c>
      <c r="AE94" s="31" t="b">
        <f t="shared" si="3"/>
        <v>0</v>
      </c>
    </row>
    <row r="95" spans="1:31" ht="50.15" customHeight="1" x14ac:dyDescent="0.35">
      <c r="A95" s="100">
        <v>90</v>
      </c>
      <c r="B95" s="34"/>
      <c r="C95" s="35"/>
      <c r="D95" s="36"/>
      <c r="E95" s="34"/>
      <c r="F95" s="35"/>
      <c r="G95" s="35"/>
      <c r="H95" s="34"/>
      <c r="I95" s="37"/>
      <c r="J95" s="35"/>
      <c r="K95" s="35"/>
      <c r="L95" s="38"/>
      <c r="M95" s="35"/>
      <c r="N95" s="35"/>
      <c r="O95" s="35"/>
      <c r="P95" s="35"/>
      <c r="Q95" s="34"/>
      <c r="R95" s="35"/>
      <c r="S95" s="35"/>
      <c r="T95" s="39"/>
      <c r="U95" s="35"/>
      <c r="V95" s="35"/>
      <c r="W95" s="38"/>
      <c r="X95" s="35"/>
      <c r="Y95" s="40"/>
      <c r="Z95" s="35"/>
      <c r="AA95" s="35"/>
      <c r="AB95" s="171" t="str" cm="1">
        <f t="array" ref="AB95">IFERROR(IF(COUNTA('Detailed Inventory'!$B95:$AA95)=0,"",IF(AND($B95="",$C95=""),"Error: Missing Response in Column B or C",IF(OR($E95="",$Q95=""),"Error: Missing Response in Column E or Q",INDEX(SL_Class[Entire SL Classification],MATCH(SUMIFS(SL_Class[Unique ID],SL_Class[UpSys SL Material],I95,SL_Class[UpSys Ever Previously Lead],H95,SL_Class[DownCus SL Material],T95),SL_Class[Unique ID],0),0)))),"Error: Invalid Column H, I, or T. Check spelling &amp; valid options (see dropdown)")</f>
        <v/>
      </c>
      <c r="AC95" s="32"/>
      <c r="AD95" s="31" t="b">
        <f t="shared" si="2"/>
        <v>0</v>
      </c>
      <c r="AE95" s="31" t="b">
        <f t="shared" si="3"/>
        <v>0</v>
      </c>
    </row>
    <row r="96" spans="1:31" ht="50.15" customHeight="1" x14ac:dyDescent="0.35">
      <c r="A96" s="101">
        <v>91</v>
      </c>
      <c r="B96" s="34"/>
      <c r="C96" s="35"/>
      <c r="D96" s="36"/>
      <c r="E96" s="34"/>
      <c r="F96" s="35"/>
      <c r="G96" s="35"/>
      <c r="H96" s="34"/>
      <c r="I96" s="37"/>
      <c r="J96" s="35"/>
      <c r="K96" s="35"/>
      <c r="L96" s="38"/>
      <c r="M96" s="35"/>
      <c r="N96" s="35"/>
      <c r="O96" s="35"/>
      <c r="P96" s="35"/>
      <c r="Q96" s="34"/>
      <c r="R96" s="35"/>
      <c r="S96" s="35"/>
      <c r="T96" s="39"/>
      <c r="U96" s="35"/>
      <c r="V96" s="35"/>
      <c r="W96" s="38"/>
      <c r="X96" s="35"/>
      <c r="Y96" s="40"/>
      <c r="Z96" s="35"/>
      <c r="AA96" s="35"/>
      <c r="AB96" s="171" t="str" cm="1">
        <f t="array" ref="AB96">IFERROR(IF(COUNTA('Detailed Inventory'!$B96:$AA96)=0,"",IF(AND($B96="",$C96=""),"Error: Missing Response in Column B or C",IF(OR($E96="",$Q96=""),"Error: Missing Response in Column E or Q",INDEX(SL_Class[Entire SL Classification],MATCH(SUMIFS(SL_Class[Unique ID],SL_Class[UpSys SL Material],I96,SL_Class[UpSys Ever Previously Lead],H96,SL_Class[DownCus SL Material],T96),SL_Class[Unique ID],0),0)))),"Error: Invalid Column H, I, or T. Check spelling &amp; valid options (see dropdown)")</f>
        <v/>
      </c>
      <c r="AC96" s="32"/>
      <c r="AD96" s="31" t="b">
        <f t="shared" si="2"/>
        <v>0</v>
      </c>
      <c r="AE96" s="31" t="b">
        <f t="shared" si="3"/>
        <v>0</v>
      </c>
    </row>
    <row r="97" spans="1:31" ht="50.15" customHeight="1" x14ac:dyDescent="0.35">
      <c r="A97" s="100">
        <v>92</v>
      </c>
      <c r="B97" s="34"/>
      <c r="C97" s="35"/>
      <c r="D97" s="36"/>
      <c r="E97" s="34"/>
      <c r="F97" s="35"/>
      <c r="G97" s="35"/>
      <c r="H97" s="34"/>
      <c r="I97" s="37"/>
      <c r="J97" s="35"/>
      <c r="K97" s="35"/>
      <c r="L97" s="38"/>
      <c r="M97" s="35"/>
      <c r="N97" s="35"/>
      <c r="O97" s="35"/>
      <c r="P97" s="35"/>
      <c r="Q97" s="34"/>
      <c r="R97" s="35"/>
      <c r="S97" s="35"/>
      <c r="T97" s="39"/>
      <c r="U97" s="35"/>
      <c r="V97" s="35"/>
      <c r="W97" s="38"/>
      <c r="X97" s="35"/>
      <c r="Y97" s="40"/>
      <c r="Z97" s="35"/>
      <c r="AA97" s="35"/>
      <c r="AB97" s="171" t="str" cm="1">
        <f t="array" ref="AB97">IFERROR(IF(COUNTA('Detailed Inventory'!$B97:$AA97)=0,"",IF(AND($B97="",$C97=""),"Error: Missing Response in Column B or C",IF(OR($E97="",$Q97=""),"Error: Missing Response in Column E or Q",INDEX(SL_Class[Entire SL Classification],MATCH(SUMIFS(SL_Class[Unique ID],SL_Class[UpSys SL Material],I97,SL_Class[UpSys Ever Previously Lead],H97,SL_Class[DownCus SL Material],T97),SL_Class[Unique ID],0),0)))),"Error: Invalid Column H, I, or T. Check spelling &amp; valid options (see dropdown)")</f>
        <v/>
      </c>
      <c r="AC97" s="32"/>
      <c r="AD97" s="31" t="b">
        <f t="shared" si="2"/>
        <v>0</v>
      </c>
      <c r="AE97" s="31" t="b">
        <f t="shared" si="3"/>
        <v>0</v>
      </c>
    </row>
    <row r="98" spans="1:31" ht="50.15" customHeight="1" x14ac:dyDescent="0.35">
      <c r="A98" s="101">
        <v>93</v>
      </c>
      <c r="B98" s="34"/>
      <c r="C98" s="35"/>
      <c r="D98" s="36"/>
      <c r="E98" s="34"/>
      <c r="F98" s="35"/>
      <c r="G98" s="35"/>
      <c r="H98" s="34"/>
      <c r="I98" s="37"/>
      <c r="J98" s="35"/>
      <c r="K98" s="35"/>
      <c r="L98" s="38"/>
      <c r="M98" s="35"/>
      <c r="N98" s="35"/>
      <c r="O98" s="35"/>
      <c r="P98" s="35"/>
      <c r="Q98" s="34"/>
      <c r="R98" s="35"/>
      <c r="S98" s="35"/>
      <c r="T98" s="39"/>
      <c r="U98" s="35"/>
      <c r="V98" s="35"/>
      <c r="W98" s="38"/>
      <c r="X98" s="35"/>
      <c r="Y98" s="40"/>
      <c r="Z98" s="35"/>
      <c r="AA98" s="35"/>
      <c r="AB98" s="171" t="str" cm="1">
        <f t="array" ref="AB98">IFERROR(IF(COUNTA('Detailed Inventory'!$B98:$AA98)=0,"",IF(AND($B98="",$C98=""),"Error: Missing Response in Column B or C",IF(OR($E98="",$Q98=""),"Error: Missing Response in Column E or Q",INDEX(SL_Class[Entire SL Classification],MATCH(SUMIFS(SL_Class[Unique ID],SL_Class[UpSys SL Material],I98,SL_Class[UpSys Ever Previously Lead],H98,SL_Class[DownCus SL Material],T98),SL_Class[Unique ID],0),0)))),"Error: Invalid Column H, I, or T. Check spelling &amp; valid options (see dropdown)")</f>
        <v/>
      </c>
      <c r="AC98" s="32"/>
      <c r="AD98" s="31" t="b">
        <f t="shared" si="2"/>
        <v>0</v>
      </c>
      <c r="AE98" s="31" t="b">
        <f t="shared" si="3"/>
        <v>0</v>
      </c>
    </row>
    <row r="99" spans="1:31" ht="50.15" customHeight="1" x14ac:dyDescent="0.35">
      <c r="A99" s="100">
        <v>94</v>
      </c>
      <c r="B99" s="34"/>
      <c r="C99" s="35"/>
      <c r="D99" s="36"/>
      <c r="E99" s="34"/>
      <c r="F99" s="35"/>
      <c r="G99" s="35"/>
      <c r="H99" s="34"/>
      <c r="I99" s="37"/>
      <c r="J99" s="35"/>
      <c r="K99" s="35"/>
      <c r="L99" s="38"/>
      <c r="M99" s="35"/>
      <c r="N99" s="35"/>
      <c r="O99" s="35"/>
      <c r="P99" s="35"/>
      <c r="Q99" s="34"/>
      <c r="R99" s="35"/>
      <c r="S99" s="35"/>
      <c r="T99" s="39"/>
      <c r="U99" s="35"/>
      <c r="V99" s="35"/>
      <c r="W99" s="38"/>
      <c r="X99" s="35"/>
      <c r="Y99" s="40"/>
      <c r="Z99" s="35"/>
      <c r="AA99" s="35"/>
      <c r="AB99" s="171" t="str" cm="1">
        <f t="array" ref="AB99">IFERROR(IF(COUNTA('Detailed Inventory'!$B99:$AA99)=0,"",IF(AND($B99="",$C99=""),"Error: Missing Response in Column B or C",IF(OR($E99="",$Q99=""),"Error: Missing Response in Column E or Q",INDEX(SL_Class[Entire SL Classification],MATCH(SUMIFS(SL_Class[Unique ID],SL_Class[UpSys SL Material],I99,SL_Class[UpSys Ever Previously Lead],H99,SL_Class[DownCus SL Material],T99),SL_Class[Unique ID],0),0)))),"Error: Invalid Column H, I, or T. Check spelling &amp; valid options (see dropdown)")</f>
        <v/>
      </c>
      <c r="AC99" s="32"/>
      <c r="AD99" s="31" t="b">
        <f t="shared" si="2"/>
        <v>0</v>
      </c>
      <c r="AE99" s="31" t="b">
        <f t="shared" si="3"/>
        <v>0</v>
      </c>
    </row>
    <row r="100" spans="1:31" ht="50.15" customHeight="1" x14ac:dyDescent="0.35">
      <c r="A100" s="101">
        <v>95</v>
      </c>
      <c r="B100" s="34"/>
      <c r="C100" s="35"/>
      <c r="D100" s="36"/>
      <c r="E100" s="34"/>
      <c r="F100" s="35"/>
      <c r="G100" s="35"/>
      <c r="H100" s="34"/>
      <c r="I100" s="37"/>
      <c r="J100" s="35"/>
      <c r="K100" s="35"/>
      <c r="L100" s="38"/>
      <c r="M100" s="35"/>
      <c r="N100" s="35"/>
      <c r="O100" s="35"/>
      <c r="P100" s="35"/>
      <c r="Q100" s="34"/>
      <c r="R100" s="35"/>
      <c r="S100" s="35"/>
      <c r="T100" s="39"/>
      <c r="U100" s="35"/>
      <c r="V100" s="35"/>
      <c r="W100" s="38"/>
      <c r="X100" s="35"/>
      <c r="Y100" s="40"/>
      <c r="Z100" s="35"/>
      <c r="AA100" s="35"/>
      <c r="AB100" s="171" t="str" cm="1">
        <f t="array" ref="AB100">IFERROR(IF(COUNTA('Detailed Inventory'!$B100:$AA100)=0,"",IF(AND($B100="",$C100=""),"Error: Missing Response in Column B or C",IF(OR($E100="",$Q100=""),"Error: Missing Response in Column E or Q",INDEX(SL_Class[Entire SL Classification],MATCH(SUMIFS(SL_Class[Unique ID],SL_Class[UpSys SL Material],I100,SL_Class[UpSys Ever Previously Lead],H100,SL_Class[DownCus SL Material],T100),SL_Class[Unique ID],0),0)))),"Error: Invalid Column H, I, or T. Check spelling &amp; valid options (see dropdown)")</f>
        <v/>
      </c>
      <c r="AC100" s="32"/>
      <c r="AD100" s="31" t="b">
        <f t="shared" si="2"/>
        <v>0</v>
      </c>
      <c r="AE100" s="31" t="b">
        <f t="shared" si="3"/>
        <v>0</v>
      </c>
    </row>
    <row r="101" spans="1:31" ht="50.15" customHeight="1" x14ac:dyDescent="0.35">
      <c r="A101" s="100">
        <v>96</v>
      </c>
      <c r="B101" s="34"/>
      <c r="C101" s="35"/>
      <c r="D101" s="36"/>
      <c r="E101" s="34"/>
      <c r="F101" s="35"/>
      <c r="G101" s="35"/>
      <c r="H101" s="34"/>
      <c r="I101" s="37"/>
      <c r="J101" s="35"/>
      <c r="K101" s="35"/>
      <c r="L101" s="38"/>
      <c r="M101" s="35"/>
      <c r="N101" s="40"/>
      <c r="O101" s="35"/>
      <c r="P101" s="35"/>
      <c r="Q101" s="34"/>
      <c r="R101" s="35"/>
      <c r="S101" s="35"/>
      <c r="T101" s="39"/>
      <c r="U101" s="35"/>
      <c r="V101" s="35"/>
      <c r="W101" s="38"/>
      <c r="X101" s="35"/>
      <c r="Y101" s="40"/>
      <c r="Z101" s="35"/>
      <c r="AA101" s="35"/>
      <c r="AB101" s="171" t="str" cm="1">
        <f t="array" ref="AB101">IFERROR(IF(COUNTA('Detailed Inventory'!$B101:$AA101)=0,"",IF(AND($B101="",$C101=""),"Error: Missing Response in Column B or C",IF(OR($E101="",$Q101=""),"Error: Missing Response in Column E or Q",INDEX(SL_Class[Entire SL Classification],MATCH(SUMIFS(SL_Class[Unique ID],SL_Class[UpSys SL Material],I101,SL_Class[UpSys Ever Previously Lead],H101,SL_Class[DownCus SL Material],T101),SL_Class[Unique ID],0),0)))),"Error: Invalid Column H, I, or T. Check spelling &amp; valid options (see dropdown)")</f>
        <v/>
      </c>
      <c r="AC101" s="32"/>
      <c r="AD101" s="31" t="b">
        <f t="shared" si="2"/>
        <v>0</v>
      </c>
      <c r="AE101" s="31" t="b">
        <f t="shared" si="3"/>
        <v>0</v>
      </c>
    </row>
    <row r="102" spans="1:31" ht="50.15" customHeight="1" x14ac:dyDescent="0.35">
      <c r="A102" s="101">
        <v>97</v>
      </c>
      <c r="B102" s="34"/>
      <c r="C102" s="35"/>
      <c r="D102" s="36"/>
      <c r="E102" s="34"/>
      <c r="F102" s="35"/>
      <c r="G102" s="35"/>
      <c r="H102" s="34"/>
      <c r="I102" s="37"/>
      <c r="J102" s="35"/>
      <c r="K102" s="35"/>
      <c r="L102" s="38"/>
      <c r="M102" s="35"/>
      <c r="N102" s="35"/>
      <c r="O102" s="35"/>
      <c r="P102" s="35"/>
      <c r="Q102" s="34"/>
      <c r="R102" s="35"/>
      <c r="S102" s="35"/>
      <c r="T102" s="39"/>
      <c r="U102" s="35"/>
      <c r="V102" s="35"/>
      <c r="W102" s="38"/>
      <c r="X102" s="35"/>
      <c r="Y102" s="40"/>
      <c r="Z102" s="35"/>
      <c r="AA102" s="35"/>
      <c r="AB102" s="171" t="str" cm="1">
        <f t="array" ref="AB102">IFERROR(IF(COUNTA('Detailed Inventory'!$B102:$AA102)=0,"",IF(AND($B102="",$C102=""),"Error: Missing Response in Column B or C",IF(OR($E102="",$Q102=""),"Error: Missing Response in Column E or Q",INDEX(SL_Class[Entire SL Classification],MATCH(SUMIFS(SL_Class[Unique ID],SL_Class[UpSys SL Material],I102,SL_Class[UpSys Ever Previously Lead],H102,SL_Class[DownCus SL Material],T102),SL_Class[Unique ID],0),0)))),"Error: Invalid Column H, I, or T. Check spelling &amp; valid options (see dropdown)")</f>
        <v/>
      </c>
      <c r="AC102" s="32"/>
      <c r="AD102" s="31" t="b">
        <f t="shared" si="2"/>
        <v>0</v>
      </c>
      <c r="AE102" s="31" t="b">
        <f t="shared" si="3"/>
        <v>0</v>
      </c>
    </row>
    <row r="103" spans="1:31" ht="50.15" customHeight="1" x14ac:dyDescent="0.35">
      <c r="A103" s="100">
        <v>98</v>
      </c>
      <c r="B103" s="34"/>
      <c r="C103" s="35"/>
      <c r="D103" s="36"/>
      <c r="E103" s="34"/>
      <c r="F103" s="35"/>
      <c r="G103" s="35"/>
      <c r="H103" s="34"/>
      <c r="I103" s="37"/>
      <c r="J103" s="35"/>
      <c r="K103" s="35"/>
      <c r="L103" s="38"/>
      <c r="M103" s="35"/>
      <c r="N103" s="35"/>
      <c r="O103" s="35"/>
      <c r="P103" s="35"/>
      <c r="Q103" s="34"/>
      <c r="R103" s="35"/>
      <c r="S103" s="35"/>
      <c r="T103" s="39"/>
      <c r="U103" s="35"/>
      <c r="V103" s="35"/>
      <c r="W103" s="38"/>
      <c r="X103" s="35"/>
      <c r="Y103" s="40"/>
      <c r="Z103" s="35"/>
      <c r="AA103" s="35"/>
      <c r="AB103" s="171" t="str" cm="1">
        <f t="array" ref="AB103">IFERROR(IF(COUNTA('Detailed Inventory'!$B103:$AA103)=0,"",IF(AND($B103="",$C103=""),"Error: Missing Response in Column B or C",IF(OR($E103="",$Q103=""),"Error: Missing Response in Column E or Q",INDEX(SL_Class[Entire SL Classification],MATCH(SUMIFS(SL_Class[Unique ID],SL_Class[UpSys SL Material],I103,SL_Class[UpSys Ever Previously Lead],H103,SL_Class[DownCus SL Material],T103),SL_Class[Unique ID],0),0)))),"Error: Invalid Column H, I, or T. Check spelling &amp; valid options (see dropdown)")</f>
        <v/>
      </c>
      <c r="AC103" s="32"/>
      <c r="AD103" s="31" t="b">
        <f t="shared" si="2"/>
        <v>0</v>
      </c>
      <c r="AE103" s="31" t="b">
        <f t="shared" si="3"/>
        <v>0</v>
      </c>
    </row>
    <row r="104" spans="1:31" ht="50.15" customHeight="1" x14ac:dyDescent="0.35">
      <c r="A104" s="101">
        <v>99</v>
      </c>
      <c r="B104" s="34"/>
      <c r="C104" s="35"/>
      <c r="D104" s="36"/>
      <c r="E104" s="34"/>
      <c r="F104" s="35"/>
      <c r="G104" s="35"/>
      <c r="H104" s="34"/>
      <c r="I104" s="37"/>
      <c r="J104" s="35"/>
      <c r="K104" s="35"/>
      <c r="L104" s="38"/>
      <c r="M104" s="35"/>
      <c r="N104" s="35"/>
      <c r="O104" s="35"/>
      <c r="P104" s="35"/>
      <c r="Q104" s="34"/>
      <c r="R104" s="35"/>
      <c r="S104" s="35"/>
      <c r="T104" s="39"/>
      <c r="U104" s="35"/>
      <c r="V104" s="35"/>
      <c r="W104" s="38"/>
      <c r="X104" s="35"/>
      <c r="Y104" s="40"/>
      <c r="Z104" s="35"/>
      <c r="AA104" s="35"/>
      <c r="AB104" s="171" t="str" cm="1">
        <f t="array" ref="AB104">IFERROR(IF(COUNTA('Detailed Inventory'!$B104:$AA104)=0,"",IF(AND($B104="",$C104=""),"Error: Missing Response in Column B or C",IF(OR($E104="",$Q104=""),"Error: Missing Response in Column E or Q",INDEX(SL_Class[Entire SL Classification],MATCH(SUMIFS(SL_Class[Unique ID],SL_Class[UpSys SL Material],I104,SL_Class[UpSys Ever Previously Lead],H104,SL_Class[DownCus SL Material],T104),SL_Class[Unique ID],0),0)))),"Error: Invalid Column H, I, or T. Check spelling &amp; valid options (see dropdown)")</f>
        <v/>
      </c>
      <c r="AC104" s="32"/>
      <c r="AD104" s="31" t="b">
        <f t="shared" si="2"/>
        <v>0</v>
      </c>
      <c r="AE104" s="31" t="b">
        <f t="shared" si="3"/>
        <v>0</v>
      </c>
    </row>
    <row r="105" spans="1:31" ht="50.15" customHeight="1" x14ac:dyDescent="0.35">
      <c r="A105" s="100">
        <v>100</v>
      </c>
      <c r="B105" s="34"/>
      <c r="C105" s="35"/>
      <c r="D105" s="36"/>
      <c r="E105" s="34"/>
      <c r="F105" s="35"/>
      <c r="G105" s="35"/>
      <c r="H105" s="34"/>
      <c r="I105" s="37"/>
      <c r="J105" s="35"/>
      <c r="K105" s="35"/>
      <c r="L105" s="38"/>
      <c r="M105" s="35"/>
      <c r="N105" s="35"/>
      <c r="O105" s="35"/>
      <c r="P105" s="35"/>
      <c r="Q105" s="34"/>
      <c r="R105" s="35"/>
      <c r="S105" s="35"/>
      <c r="T105" s="39"/>
      <c r="U105" s="35"/>
      <c r="V105" s="35"/>
      <c r="W105" s="38"/>
      <c r="X105" s="35"/>
      <c r="Y105" s="40"/>
      <c r="Z105" s="35"/>
      <c r="AA105" s="35"/>
      <c r="AB105" s="171" t="str" cm="1">
        <f t="array" ref="AB105">IFERROR(IF(COUNTA('Detailed Inventory'!$B105:$AA105)=0,"",IF(AND($B105="",$C105=""),"Error: Missing Response in Column B or C",IF(OR($E105="",$Q105=""),"Error: Missing Response in Column E or Q",INDEX(SL_Class[Entire SL Classification],MATCH(SUMIFS(SL_Class[Unique ID],SL_Class[UpSys SL Material],I105,SL_Class[UpSys Ever Previously Lead],H105,SL_Class[DownCus SL Material],T105),SL_Class[Unique ID],0),0)))),"Error: Invalid Column H, I, or T. Check spelling &amp; valid options (see dropdown)")</f>
        <v/>
      </c>
      <c r="AC105" s="32"/>
      <c r="AD105" s="31" t="b">
        <f t="shared" si="2"/>
        <v>0</v>
      </c>
      <c r="AE105" s="31" t="b">
        <f t="shared" si="3"/>
        <v>0</v>
      </c>
    </row>
    <row r="106" spans="1:31" ht="50.15" customHeight="1" x14ac:dyDescent="0.35">
      <c r="A106" s="101">
        <v>101</v>
      </c>
      <c r="B106" s="34"/>
      <c r="C106" s="35"/>
      <c r="D106" s="36"/>
      <c r="E106" s="34"/>
      <c r="F106" s="35"/>
      <c r="G106" s="35"/>
      <c r="H106" s="34"/>
      <c r="I106" s="37"/>
      <c r="J106" s="35"/>
      <c r="K106" s="35"/>
      <c r="L106" s="38"/>
      <c r="M106" s="35"/>
      <c r="N106" s="35"/>
      <c r="O106" s="35"/>
      <c r="P106" s="35"/>
      <c r="Q106" s="34"/>
      <c r="R106" s="35"/>
      <c r="S106" s="35"/>
      <c r="T106" s="39"/>
      <c r="U106" s="35"/>
      <c r="V106" s="35"/>
      <c r="W106" s="38"/>
      <c r="X106" s="35"/>
      <c r="Y106" s="40"/>
      <c r="Z106" s="35"/>
      <c r="AA106" s="35"/>
      <c r="AB106" s="171" t="str" cm="1">
        <f t="array" ref="AB106">IFERROR(IF(COUNTA('Detailed Inventory'!$B106:$AA106)=0,"",IF(AND($B106="",$C106=""),"Error: Missing Response in Column B or C",IF(OR($E106="",$Q106=""),"Error: Missing Response in Column E or Q",INDEX(SL_Class[Entire SL Classification],MATCH(SUMIFS(SL_Class[Unique ID],SL_Class[UpSys SL Material],I106,SL_Class[UpSys Ever Previously Lead],H106,SL_Class[DownCus SL Material],T106),SL_Class[Unique ID],0),0)))),"Error: Invalid Column H, I, or T. Check spelling &amp; valid options (see dropdown)")</f>
        <v/>
      </c>
      <c r="AC106" s="32"/>
      <c r="AD106" s="31" t="b">
        <f t="shared" si="2"/>
        <v>0</v>
      </c>
      <c r="AE106" s="31" t="b">
        <f t="shared" si="3"/>
        <v>0</v>
      </c>
    </row>
    <row r="107" spans="1:31" ht="50.15" customHeight="1" x14ac:dyDescent="0.35">
      <c r="A107" s="100">
        <v>102</v>
      </c>
      <c r="B107" s="34"/>
      <c r="C107" s="35"/>
      <c r="D107" s="36"/>
      <c r="E107" s="34"/>
      <c r="F107" s="35"/>
      <c r="G107" s="35"/>
      <c r="H107" s="34"/>
      <c r="I107" s="37"/>
      <c r="J107" s="35"/>
      <c r="K107" s="35"/>
      <c r="L107" s="38"/>
      <c r="M107" s="35"/>
      <c r="N107" s="35"/>
      <c r="O107" s="35"/>
      <c r="P107" s="35"/>
      <c r="Q107" s="34"/>
      <c r="R107" s="35"/>
      <c r="S107" s="35"/>
      <c r="T107" s="39"/>
      <c r="U107" s="35"/>
      <c r="V107" s="35"/>
      <c r="W107" s="38"/>
      <c r="X107" s="35"/>
      <c r="Y107" s="40"/>
      <c r="Z107" s="35"/>
      <c r="AA107" s="35"/>
      <c r="AB107" s="171" t="str" cm="1">
        <f t="array" ref="AB107">IFERROR(IF(COUNTA('Detailed Inventory'!$B107:$AA107)=0,"",IF(AND($B107="",$C107=""),"Error: Missing Response in Column B or C",IF(OR($E107="",$Q107=""),"Error: Missing Response in Column E or Q",INDEX(SL_Class[Entire SL Classification],MATCH(SUMIFS(SL_Class[Unique ID],SL_Class[UpSys SL Material],I107,SL_Class[UpSys Ever Previously Lead],H107,SL_Class[DownCus SL Material],T107),SL_Class[Unique ID],0),0)))),"Error: Invalid Column H, I, or T. Check spelling &amp; valid options (see dropdown)")</f>
        <v/>
      </c>
      <c r="AC107" s="32"/>
      <c r="AD107" s="31" t="b">
        <f t="shared" si="2"/>
        <v>0</v>
      </c>
      <c r="AE107" s="31" t="b">
        <f t="shared" si="3"/>
        <v>0</v>
      </c>
    </row>
    <row r="108" spans="1:31" ht="50.15" customHeight="1" x14ac:dyDescent="0.35">
      <c r="A108" s="101">
        <v>103</v>
      </c>
      <c r="B108" s="34"/>
      <c r="C108" s="35"/>
      <c r="D108" s="36"/>
      <c r="E108" s="34"/>
      <c r="F108" s="35"/>
      <c r="G108" s="35"/>
      <c r="H108" s="34"/>
      <c r="I108" s="37"/>
      <c r="J108" s="35"/>
      <c r="K108" s="35"/>
      <c r="L108" s="38"/>
      <c r="M108" s="35"/>
      <c r="N108" s="35"/>
      <c r="O108" s="35"/>
      <c r="P108" s="35"/>
      <c r="Q108" s="34"/>
      <c r="R108" s="35"/>
      <c r="S108" s="35"/>
      <c r="T108" s="39"/>
      <c r="U108" s="35"/>
      <c r="V108" s="35"/>
      <c r="W108" s="38"/>
      <c r="X108" s="35"/>
      <c r="Y108" s="40"/>
      <c r="Z108" s="35"/>
      <c r="AA108" s="35"/>
      <c r="AB108" s="171" t="str" cm="1">
        <f t="array" ref="AB108">IFERROR(IF(COUNTA('Detailed Inventory'!$B108:$AA108)=0,"",IF(AND($B108="",$C108=""),"Error: Missing Response in Column B or C",IF(OR($E108="",$Q108=""),"Error: Missing Response in Column E or Q",INDEX(SL_Class[Entire SL Classification],MATCH(SUMIFS(SL_Class[Unique ID],SL_Class[UpSys SL Material],I108,SL_Class[UpSys Ever Previously Lead],H108,SL_Class[DownCus SL Material],T108),SL_Class[Unique ID],0),0)))),"Error: Invalid Column H, I, or T. Check spelling &amp; valid options (see dropdown)")</f>
        <v/>
      </c>
      <c r="AC108" s="32"/>
      <c r="AD108" s="31" t="b">
        <f t="shared" si="2"/>
        <v>0</v>
      </c>
      <c r="AE108" s="31" t="b">
        <f t="shared" si="3"/>
        <v>0</v>
      </c>
    </row>
    <row r="109" spans="1:31" ht="50.15" customHeight="1" x14ac:dyDescent="0.35">
      <c r="A109" s="100">
        <v>104</v>
      </c>
      <c r="B109" s="34"/>
      <c r="C109" s="35"/>
      <c r="D109" s="36"/>
      <c r="E109" s="34"/>
      <c r="F109" s="35"/>
      <c r="G109" s="35"/>
      <c r="H109" s="34"/>
      <c r="I109" s="37"/>
      <c r="J109" s="35"/>
      <c r="K109" s="35"/>
      <c r="L109" s="38"/>
      <c r="M109" s="35"/>
      <c r="N109" s="35"/>
      <c r="O109" s="35"/>
      <c r="P109" s="35"/>
      <c r="Q109" s="34"/>
      <c r="R109" s="35"/>
      <c r="S109" s="35"/>
      <c r="T109" s="39"/>
      <c r="U109" s="35"/>
      <c r="V109" s="35"/>
      <c r="W109" s="38"/>
      <c r="X109" s="35"/>
      <c r="Y109" s="40"/>
      <c r="Z109" s="35"/>
      <c r="AA109" s="35"/>
      <c r="AB109" s="171" t="str" cm="1">
        <f t="array" ref="AB109">IFERROR(IF(COUNTA('Detailed Inventory'!$B109:$AA109)=0,"",IF(AND($B109="",$C109=""),"Error: Missing Response in Column B or C",IF(OR($E109="",$Q109=""),"Error: Missing Response in Column E or Q",INDEX(SL_Class[Entire SL Classification],MATCH(SUMIFS(SL_Class[Unique ID],SL_Class[UpSys SL Material],I109,SL_Class[UpSys Ever Previously Lead],H109,SL_Class[DownCus SL Material],T109),SL_Class[Unique ID],0),0)))),"Error: Invalid Column H, I, or T. Check spelling &amp; valid options (see dropdown)")</f>
        <v/>
      </c>
      <c r="AC109" s="32"/>
      <c r="AD109" s="31" t="b">
        <f t="shared" si="2"/>
        <v>0</v>
      </c>
      <c r="AE109" s="31" t="b">
        <f t="shared" si="3"/>
        <v>0</v>
      </c>
    </row>
    <row r="110" spans="1:31" ht="50.15" customHeight="1" x14ac:dyDescent="0.35">
      <c r="A110" s="101">
        <v>105</v>
      </c>
      <c r="B110" s="34"/>
      <c r="C110" s="35"/>
      <c r="D110" s="36"/>
      <c r="E110" s="34"/>
      <c r="F110" s="35"/>
      <c r="G110" s="35"/>
      <c r="H110" s="34"/>
      <c r="I110" s="37"/>
      <c r="J110" s="35"/>
      <c r="K110" s="35"/>
      <c r="L110" s="38"/>
      <c r="M110" s="35"/>
      <c r="N110" s="35"/>
      <c r="O110" s="35"/>
      <c r="P110" s="35"/>
      <c r="Q110" s="34"/>
      <c r="R110" s="35"/>
      <c r="S110" s="35"/>
      <c r="T110" s="39"/>
      <c r="U110" s="35"/>
      <c r="V110" s="35"/>
      <c r="W110" s="38"/>
      <c r="X110" s="35"/>
      <c r="Y110" s="40"/>
      <c r="Z110" s="35"/>
      <c r="AA110" s="35"/>
      <c r="AB110" s="171" t="str" cm="1">
        <f t="array" ref="AB110">IFERROR(IF(COUNTA('Detailed Inventory'!$B110:$AA110)=0,"",IF(AND($B110="",$C110=""),"Error: Missing Response in Column B or C",IF(OR($E110="",$Q110=""),"Error: Missing Response in Column E or Q",INDEX(SL_Class[Entire SL Classification],MATCH(SUMIFS(SL_Class[Unique ID],SL_Class[UpSys SL Material],I110,SL_Class[UpSys Ever Previously Lead],H110,SL_Class[DownCus SL Material],T110),SL_Class[Unique ID],0),0)))),"Error: Invalid Column H, I, or T. Check spelling &amp; valid options (see dropdown)")</f>
        <v/>
      </c>
      <c r="AC110" s="32"/>
      <c r="AD110" s="31" t="b">
        <f t="shared" si="2"/>
        <v>0</v>
      </c>
      <c r="AE110" s="31" t="b">
        <f t="shared" si="3"/>
        <v>0</v>
      </c>
    </row>
    <row r="111" spans="1:31" ht="50.15" customHeight="1" x14ac:dyDescent="0.35">
      <c r="A111" s="100">
        <v>106</v>
      </c>
      <c r="B111" s="34"/>
      <c r="C111" s="35"/>
      <c r="D111" s="36"/>
      <c r="E111" s="34"/>
      <c r="F111" s="35"/>
      <c r="G111" s="35"/>
      <c r="H111" s="34"/>
      <c r="I111" s="37"/>
      <c r="J111" s="35"/>
      <c r="K111" s="35"/>
      <c r="L111" s="38"/>
      <c r="M111" s="35"/>
      <c r="N111" s="35"/>
      <c r="O111" s="35"/>
      <c r="P111" s="35"/>
      <c r="Q111" s="34"/>
      <c r="R111" s="35"/>
      <c r="S111" s="35"/>
      <c r="T111" s="39"/>
      <c r="U111" s="35"/>
      <c r="V111" s="35"/>
      <c r="W111" s="38"/>
      <c r="X111" s="35"/>
      <c r="Y111" s="40"/>
      <c r="Z111" s="35"/>
      <c r="AA111" s="35"/>
      <c r="AB111" s="171" t="str" cm="1">
        <f t="array" ref="AB111">IFERROR(IF(COUNTA('Detailed Inventory'!$B111:$AA111)=0,"",IF(AND($B111="",$C111=""),"Error: Missing Response in Column B or C",IF(OR($E111="",$Q111=""),"Error: Missing Response in Column E or Q",INDEX(SL_Class[Entire SL Classification],MATCH(SUMIFS(SL_Class[Unique ID],SL_Class[UpSys SL Material],I111,SL_Class[UpSys Ever Previously Lead],H111,SL_Class[DownCus SL Material],T111),SL_Class[Unique ID],0),0)))),"Error: Invalid Column H, I, or T. Check spelling &amp; valid options (see dropdown)")</f>
        <v/>
      </c>
      <c r="AC111" s="32"/>
      <c r="AD111" s="31" t="b">
        <f t="shared" si="2"/>
        <v>0</v>
      </c>
      <c r="AE111" s="31" t="b">
        <f t="shared" si="3"/>
        <v>0</v>
      </c>
    </row>
    <row r="112" spans="1:31" ht="50.15" customHeight="1" x14ac:dyDescent="0.35">
      <c r="A112" s="101">
        <v>107</v>
      </c>
      <c r="B112" s="34"/>
      <c r="C112" s="35"/>
      <c r="D112" s="36"/>
      <c r="E112" s="34"/>
      <c r="F112" s="35"/>
      <c r="G112" s="35"/>
      <c r="H112" s="34"/>
      <c r="I112" s="37"/>
      <c r="J112" s="35"/>
      <c r="K112" s="35"/>
      <c r="L112" s="38"/>
      <c r="M112" s="35"/>
      <c r="N112" s="35"/>
      <c r="O112" s="35"/>
      <c r="P112" s="35"/>
      <c r="Q112" s="34"/>
      <c r="R112" s="35"/>
      <c r="S112" s="35"/>
      <c r="T112" s="39"/>
      <c r="U112" s="35"/>
      <c r="V112" s="35"/>
      <c r="W112" s="38"/>
      <c r="X112" s="35"/>
      <c r="Y112" s="40"/>
      <c r="Z112" s="35"/>
      <c r="AA112" s="35"/>
      <c r="AB112" s="171" t="str" cm="1">
        <f t="array" ref="AB112">IFERROR(IF(COUNTA('Detailed Inventory'!$B112:$AA112)=0,"",IF(AND($B112="",$C112=""),"Error: Missing Response in Column B or C",IF(OR($E112="",$Q112=""),"Error: Missing Response in Column E or Q",INDEX(SL_Class[Entire SL Classification],MATCH(SUMIFS(SL_Class[Unique ID],SL_Class[UpSys SL Material],I112,SL_Class[UpSys Ever Previously Lead],H112,SL_Class[DownCus SL Material],T112),SL_Class[Unique ID],0),0)))),"Error: Invalid Column H, I, or T. Check spelling &amp; valid options (see dropdown)")</f>
        <v/>
      </c>
      <c r="AC112" s="32"/>
      <c r="AD112" s="31" t="b">
        <f t="shared" si="2"/>
        <v>0</v>
      </c>
      <c r="AE112" s="31" t="b">
        <f t="shared" si="3"/>
        <v>0</v>
      </c>
    </row>
    <row r="113" spans="1:31" ht="50.15" customHeight="1" x14ac:dyDescent="0.35">
      <c r="A113" s="100">
        <v>108</v>
      </c>
      <c r="B113" s="34"/>
      <c r="C113" s="35"/>
      <c r="D113" s="36"/>
      <c r="E113" s="34"/>
      <c r="F113" s="35"/>
      <c r="G113" s="35"/>
      <c r="H113" s="34"/>
      <c r="I113" s="37"/>
      <c r="J113" s="35"/>
      <c r="K113" s="35"/>
      <c r="L113" s="38"/>
      <c r="M113" s="35"/>
      <c r="N113" s="35"/>
      <c r="O113" s="35"/>
      <c r="P113" s="35"/>
      <c r="Q113" s="34"/>
      <c r="R113" s="35"/>
      <c r="S113" s="35"/>
      <c r="T113" s="39"/>
      <c r="U113" s="35"/>
      <c r="V113" s="35"/>
      <c r="W113" s="38"/>
      <c r="X113" s="35"/>
      <c r="Y113" s="40"/>
      <c r="Z113" s="35"/>
      <c r="AA113" s="35"/>
      <c r="AB113" s="171" t="str" cm="1">
        <f t="array" ref="AB113">IFERROR(IF(COUNTA('Detailed Inventory'!$B113:$AA113)=0,"",IF(AND($B113="",$C113=""),"Error: Missing Response in Column B or C",IF(OR($E113="",$Q113=""),"Error: Missing Response in Column E or Q",INDEX(SL_Class[Entire SL Classification],MATCH(SUMIFS(SL_Class[Unique ID],SL_Class[UpSys SL Material],I113,SL_Class[UpSys Ever Previously Lead],H113,SL_Class[DownCus SL Material],T113),SL_Class[Unique ID],0),0)))),"Error: Invalid Column H, I, or T. Check spelling &amp; valid options (see dropdown)")</f>
        <v/>
      </c>
      <c r="AC113" s="32"/>
      <c r="AD113" s="31" t="b">
        <f t="shared" si="2"/>
        <v>0</v>
      </c>
      <c r="AE113" s="31" t="b">
        <f t="shared" si="3"/>
        <v>0</v>
      </c>
    </row>
    <row r="114" spans="1:31" ht="50.15" customHeight="1" x14ac:dyDescent="0.35">
      <c r="A114" s="101">
        <v>109</v>
      </c>
      <c r="B114" s="34"/>
      <c r="C114" s="35"/>
      <c r="D114" s="36"/>
      <c r="E114" s="34"/>
      <c r="F114" s="35"/>
      <c r="G114" s="35"/>
      <c r="H114" s="34"/>
      <c r="I114" s="37"/>
      <c r="J114" s="35"/>
      <c r="K114" s="35"/>
      <c r="L114" s="38"/>
      <c r="M114" s="35"/>
      <c r="N114" s="35"/>
      <c r="O114" s="35"/>
      <c r="P114" s="35"/>
      <c r="Q114" s="34"/>
      <c r="R114" s="35"/>
      <c r="S114" s="35"/>
      <c r="T114" s="39"/>
      <c r="U114" s="35"/>
      <c r="V114" s="35"/>
      <c r="W114" s="38"/>
      <c r="X114" s="35"/>
      <c r="Y114" s="40"/>
      <c r="Z114" s="35"/>
      <c r="AA114" s="35"/>
      <c r="AB114" s="171" t="str" cm="1">
        <f t="array" ref="AB114">IFERROR(IF(COUNTA('Detailed Inventory'!$B114:$AA114)=0,"",IF(AND($B114="",$C114=""),"Error: Missing Response in Column B or C",IF(OR($E114="",$Q114=""),"Error: Missing Response in Column E or Q",INDEX(SL_Class[Entire SL Classification],MATCH(SUMIFS(SL_Class[Unique ID],SL_Class[UpSys SL Material],I114,SL_Class[UpSys Ever Previously Lead],H114,SL_Class[DownCus SL Material],T114),SL_Class[Unique ID],0),0)))),"Error: Invalid Column H, I, or T. Check spelling &amp; valid options (see dropdown)")</f>
        <v/>
      </c>
      <c r="AC114" s="32"/>
      <c r="AD114" s="31" t="b">
        <f t="shared" si="2"/>
        <v>0</v>
      </c>
      <c r="AE114" s="31" t="b">
        <f t="shared" si="3"/>
        <v>0</v>
      </c>
    </row>
    <row r="115" spans="1:31" ht="50.15" customHeight="1" x14ac:dyDescent="0.35">
      <c r="A115" s="100">
        <v>110</v>
      </c>
      <c r="B115" s="34"/>
      <c r="C115" s="35"/>
      <c r="D115" s="36"/>
      <c r="E115" s="34"/>
      <c r="F115" s="35"/>
      <c r="G115" s="35"/>
      <c r="H115" s="34"/>
      <c r="I115" s="37"/>
      <c r="J115" s="35"/>
      <c r="K115" s="35"/>
      <c r="L115" s="38"/>
      <c r="M115" s="35"/>
      <c r="N115" s="35"/>
      <c r="O115" s="35"/>
      <c r="P115" s="35"/>
      <c r="Q115" s="34"/>
      <c r="R115" s="35"/>
      <c r="S115" s="35"/>
      <c r="T115" s="39"/>
      <c r="U115" s="35"/>
      <c r="V115" s="35"/>
      <c r="W115" s="38"/>
      <c r="X115" s="35"/>
      <c r="Y115" s="40"/>
      <c r="Z115" s="35"/>
      <c r="AA115" s="35"/>
      <c r="AB115" s="171" t="str" cm="1">
        <f t="array" ref="AB115">IFERROR(IF(COUNTA('Detailed Inventory'!$B115:$AA115)=0,"",IF(AND($B115="",$C115=""),"Error: Missing Response in Column B or C",IF(OR($E115="",$Q115=""),"Error: Missing Response in Column E or Q",INDEX(SL_Class[Entire SL Classification],MATCH(SUMIFS(SL_Class[Unique ID],SL_Class[UpSys SL Material],I115,SL_Class[UpSys Ever Previously Lead],H115,SL_Class[DownCus SL Material],T115),SL_Class[Unique ID],0),0)))),"Error: Invalid Column H, I, or T. Check spelling &amp; valid options (see dropdown)")</f>
        <v/>
      </c>
      <c r="AC115" s="32"/>
      <c r="AD115" s="31" t="b">
        <f t="shared" si="2"/>
        <v>0</v>
      </c>
      <c r="AE115" s="31" t="b">
        <f t="shared" si="3"/>
        <v>0</v>
      </c>
    </row>
    <row r="116" spans="1:31" ht="50.15" customHeight="1" x14ac:dyDescent="0.35">
      <c r="A116" s="101">
        <v>111</v>
      </c>
      <c r="B116" s="34"/>
      <c r="C116" s="35"/>
      <c r="D116" s="36"/>
      <c r="E116" s="34"/>
      <c r="F116" s="35"/>
      <c r="G116" s="35"/>
      <c r="H116" s="34"/>
      <c r="I116" s="37"/>
      <c r="J116" s="35"/>
      <c r="K116" s="35"/>
      <c r="L116" s="38"/>
      <c r="M116" s="35"/>
      <c r="N116" s="35"/>
      <c r="O116" s="35"/>
      <c r="P116" s="35"/>
      <c r="Q116" s="34"/>
      <c r="R116" s="35"/>
      <c r="S116" s="35"/>
      <c r="T116" s="39"/>
      <c r="U116" s="35"/>
      <c r="V116" s="35"/>
      <c r="W116" s="38"/>
      <c r="X116" s="35"/>
      <c r="Y116" s="40"/>
      <c r="Z116" s="35"/>
      <c r="AA116" s="35"/>
      <c r="AB116" s="171" t="str" cm="1">
        <f t="array" ref="AB116">IFERROR(IF(COUNTA('Detailed Inventory'!$B116:$AA116)=0,"",IF(AND($B116="",$C116=""),"Error: Missing Response in Column B or C",IF(OR($E116="",$Q116=""),"Error: Missing Response in Column E or Q",INDEX(SL_Class[Entire SL Classification],MATCH(SUMIFS(SL_Class[Unique ID],SL_Class[UpSys SL Material],I116,SL_Class[UpSys Ever Previously Lead],H116,SL_Class[DownCus SL Material],T116),SL_Class[Unique ID],0),0)))),"Error: Invalid Column H, I, or T. Check spelling &amp; valid options (see dropdown)")</f>
        <v/>
      </c>
      <c r="AC116" s="32"/>
      <c r="AD116" s="31" t="b">
        <f t="shared" si="2"/>
        <v>0</v>
      </c>
      <c r="AE116" s="31" t="b">
        <f t="shared" si="3"/>
        <v>0</v>
      </c>
    </row>
    <row r="117" spans="1:31" ht="50.15" customHeight="1" x14ac:dyDescent="0.35">
      <c r="A117" s="100">
        <v>112</v>
      </c>
      <c r="B117" s="34"/>
      <c r="C117" s="35"/>
      <c r="D117" s="36"/>
      <c r="E117" s="34"/>
      <c r="F117" s="35"/>
      <c r="G117" s="35"/>
      <c r="H117" s="34"/>
      <c r="I117" s="37"/>
      <c r="J117" s="35"/>
      <c r="K117" s="35"/>
      <c r="L117" s="38"/>
      <c r="M117" s="35"/>
      <c r="N117" s="35"/>
      <c r="O117" s="35"/>
      <c r="P117" s="35"/>
      <c r="Q117" s="34"/>
      <c r="R117" s="35"/>
      <c r="S117" s="35"/>
      <c r="T117" s="39"/>
      <c r="U117" s="35"/>
      <c r="V117" s="35"/>
      <c r="W117" s="38"/>
      <c r="X117" s="35"/>
      <c r="Y117" s="40"/>
      <c r="Z117" s="35"/>
      <c r="AA117" s="35"/>
      <c r="AB117" s="171" t="str" cm="1">
        <f t="array" ref="AB117">IFERROR(IF(COUNTA('Detailed Inventory'!$B117:$AA117)=0,"",IF(AND($B117="",$C117=""),"Error: Missing Response in Column B or C",IF(OR($E117="",$Q117=""),"Error: Missing Response in Column E or Q",INDEX(SL_Class[Entire SL Classification],MATCH(SUMIFS(SL_Class[Unique ID],SL_Class[UpSys SL Material],I117,SL_Class[UpSys Ever Previously Lead],H117,SL_Class[DownCus SL Material],T117),SL_Class[Unique ID],0),0)))),"Error: Invalid Column H, I, or T. Check spelling &amp; valid options (see dropdown)")</f>
        <v/>
      </c>
      <c r="AC117" s="32"/>
      <c r="AD117" s="31" t="b">
        <f t="shared" si="2"/>
        <v>0</v>
      </c>
      <c r="AE117" s="31" t="b">
        <f t="shared" si="3"/>
        <v>0</v>
      </c>
    </row>
    <row r="118" spans="1:31" ht="50.15" customHeight="1" x14ac:dyDescent="0.35">
      <c r="A118" s="101">
        <v>113</v>
      </c>
      <c r="B118" s="34"/>
      <c r="C118" s="35"/>
      <c r="D118" s="36"/>
      <c r="E118" s="34"/>
      <c r="F118" s="35"/>
      <c r="G118" s="35"/>
      <c r="H118" s="34"/>
      <c r="I118" s="37"/>
      <c r="J118" s="35"/>
      <c r="K118" s="35"/>
      <c r="L118" s="38"/>
      <c r="M118" s="35"/>
      <c r="N118" s="35"/>
      <c r="O118" s="35"/>
      <c r="P118" s="35"/>
      <c r="Q118" s="34"/>
      <c r="R118" s="35"/>
      <c r="S118" s="35"/>
      <c r="T118" s="39"/>
      <c r="U118" s="35"/>
      <c r="V118" s="35"/>
      <c r="W118" s="38"/>
      <c r="X118" s="35"/>
      <c r="Y118" s="40"/>
      <c r="Z118" s="35"/>
      <c r="AA118" s="35"/>
      <c r="AB118" s="171" t="str" cm="1">
        <f t="array" ref="AB118">IFERROR(IF(COUNTA('Detailed Inventory'!$B118:$AA118)=0,"",IF(AND($B118="",$C118=""),"Error: Missing Response in Column B or C",IF(OR($E118="",$Q118=""),"Error: Missing Response in Column E or Q",INDEX(SL_Class[Entire SL Classification],MATCH(SUMIFS(SL_Class[Unique ID],SL_Class[UpSys SL Material],I118,SL_Class[UpSys Ever Previously Lead],H118,SL_Class[DownCus SL Material],T118),SL_Class[Unique ID],0),0)))),"Error: Invalid Column H, I, or T. Check spelling &amp; valid options (see dropdown)")</f>
        <v/>
      </c>
      <c r="AC118" s="32"/>
      <c r="AD118" s="31" t="b">
        <f t="shared" si="2"/>
        <v>0</v>
      </c>
      <c r="AE118" s="31" t="b">
        <f t="shared" si="3"/>
        <v>0</v>
      </c>
    </row>
    <row r="119" spans="1:31" ht="50.15" customHeight="1" x14ac:dyDescent="0.35">
      <c r="A119" s="100">
        <v>114</v>
      </c>
      <c r="B119" s="34"/>
      <c r="C119" s="35"/>
      <c r="D119" s="36"/>
      <c r="E119" s="34"/>
      <c r="F119" s="35"/>
      <c r="G119" s="35"/>
      <c r="H119" s="34"/>
      <c r="I119" s="37"/>
      <c r="J119" s="35"/>
      <c r="K119" s="35"/>
      <c r="L119" s="38"/>
      <c r="M119" s="35"/>
      <c r="N119" s="35"/>
      <c r="O119" s="35"/>
      <c r="P119" s="35"/>
      <c r="Q119" s="34"/>
      <c r="R119" s="35"/>
      <c r="S119" s="35"/>
      <c r="T119" s="39"/>
      <c r="U119" s="35"/>
      <c r="V119" s="35"/>
      <c r="W119" s="38"/>
      <c r="X119" s="35"/>
      <c r="Y119" s="40"/>
      <c r="Z119" s="35"/>
      <c r="AA119" s="35"/>
      <c r="AB119" s="171" t="str" cm="1">
        <f t="array" ref="AB119">IFERROR(IF(COUNTA('Detailed Inventory'!$B119:$AA119)=0,"",IF(AND($B119="",$C119=""),"Error: Missing Response in Column B or C",IF(OR($E119="",$Q119=""),"Error: Missing Response in Column E or Q",INDEX(SL_Class[Entire SL Classification],MATCH(SUMIFS(SL_Class[Unique ID],SL_Class[UpSys SL Material],I119,SL_Class[UpSys Ever Previously Lead],H119,SL_Class[DownCus SL Material],T119),SL_Class[Unique ID],0),0)))),"Error: Invalid Column H, I, or T. Check spelling &amp; valid options (see dropdown)")</f>
        <v/>
      </c>
      <c r="AC119" s="32"/>
      <c r="AD119" s="31" t="b">
        <f t="shared" si="2"/>
        <v>0</v>
      </c>
      <c r="AE119" s="31" t="b">
        <f t="shared" si="3"/>
        <v>0</v>
      </c>
    </row>
    <row r="120" spans="1:31" ht="50.15" customHeight="1" x14ac:dyDescent="0.35">
      <c r="A120" s="101">
        <v>115</v>
      </c>
      <c r="B120" s="34"/>
      <c r="C120" s="35"/>
      <c r="D120" s="36"/>
      <c r="E120" s="34"/>
      <c r="F120" s="35"/>
      <c r="G120" s="35"/>
      <c r="H120" s="34"/>
      <c r="I120" s="37"/>
      <c r="J120" s="35"/>
      <c r="K120" s="35"/>
      <c r="L120" s="38"/>
      <c r="M120" s="35"/>
      <c r="N120" s="35"/>
      <c r="O120" s="35"/>
      <c r="P120" s="35"/>
      <c r="Q120" s="34"/>
      <c r="R120" s="35"/>
      <c r="S120" s="35"/>
      <c r="T120" s="39"/>
      <c r="U120" s="35"/>
      <c r="V120" s="35"/>
      <c r="W120" s="38"/>
      <c r="X120" s="35"/>
      <c r="Y120" s="40"/>
      <c r="Z120" s="35"/>
      <c r="AA120" s="35"/>
      <c r="AB120" s="171" t="str" cm="1">
        <f t="array" ref="AB120">IFERROR(IF(COUNTA('Detailed Inventory'!$B120:$AA120)=0,"",IF(AND($B120="",$C120=""),"Error: Missing Response in Column B or C",IF(OR($E120="",$Q120=""),"Error: Missing Response in Column E or Q",INDEX(SL_Class[Entire SL Classification],MATCH(SUMIFS(SL_Class[Unique ID],SL_Class[UpSys SL Material],I120,SL_Class[UpSys Ever Previously Lead],H120,SL_Class[DownCus SL Material],T120),SL_Class[Unique ID],0),0)))),"Error: Invalid Column H, I, or T. Check spelling &amp; valid options (see dropdown)")</f>
        <v/>
      </c>
      <c r="AC120" s="32"/>
      <c r="AD120" s="31" t="b">
        <f t="shared" si="2"/>
        <v>0</v>
      </c>
      <c r="AE120" s="31" t="b">
        <f t="shared" si="3"/>
        <v>0</v>
      </c>
    </row>
    <row r="121" spans="1:31" ht="50.15" customHeight="1" x14ac:dyDescent="0.35">
      <c r="A121" s="100">
        <v>116</v>
      </c>
      <c r="B121" s="34"/>
      <c r="C121" s="35"/>
      <c r="D121" s="36"/>
      <c r="E121" s="34"/>
      <c r="F121" s="35"/>
      <c r="G121" s="35"/>
      <c r="H121" s="34"/>
      <c r="I121" s="37"/>
      <c r="J121" s="35"/>
      <c r="K121" s="35"/>
      <c r="L121" s="38"/>
      <c r="M121" s="35"/>
      <c r="N121" s="35"/>
      <c r="O121" s="35"/>
      <c r="P121" s="35"/>
      <c r="Q121" s="34"/>
      <c r="R121" s="35"/>
      <c r="S121" s="35"/>
      <c r="T121" s="39"/>
      <c r="U121" s="35"/>
      <c r="V121" s="35"/>
      <c r="W121" s="38"/>
      <c r="X121" s="35"/>
      <c r="Y121" s="40"/>
      <c r="Z121" s="35"/>
      <c r="AA121" s="35"/>
      <c r="AB121" s="171" t="str" cm="1">
        <f t="array" ref="AB121">IFERROR(IF(COUNTA('Detailed Inventory'!$B121:$AA121)=0,"",IF(AND($B121="",$C121=""),"Error: Missing Response in Column B or C",IF(OR($E121="",$Q121=""),"Error: Missing Response in Column E or Q",INDEX(SL_Class[Entire SL Classification],MATCH(SUMIFS(SL_Class[Unique ID],SL_Class[UpSys SL Material],I121,SL_Class[UpSys Ever Previously Lead],H121,SL_Class[DownCus SL Material],T121),SL_Class[Unique ID],0),0)))),"Error: Invalid Column H, I, or T. Check spelling &amp; valid options (see dropdown)")</f>
        <v/>
      </c>
      <c r="AC121" s="32"/>
      <c r="AD121" s="31" t="b">
        <f t="shared" si="2"/>
        <v>0</v>
      </c>
      <c r="AE121" s="31" t="b">
        <f t="shared" si="3"/>
        <v>0</v>
      </c>
    </row>
    <row r="122" spans="1:31" ht="50.15" customHeight="1" x14ac:dyDescent="0.35">
      <c r="A122" s="101">
        <v>117</v>
      </c>
      <c r="B122" s="53"/>
      <c r="C122" s="41"/>
      <c r="D122" s="54"/>
      <c r="E122" s="53"/>
      <c r="F122" s="41"/>
      <c r="G122" s="41"/>
      <c r="H122" s="53"/>
      <c r="I122" s="55"/>
      <c r="J122" s="41"/>
      <c r="K122" s="41"/>
      <c r="L122" s="56"/>
      <c r="M122" s="41"/>
      <c r="N122" s="41"/>
      <c r="O122" s="41"/>
      <c r="P122" s="41"/>
      <c r="Q122" s="53"/>
      <c r="R122" s="41"/>
      <c r="S122" s="41"/>
      <c r="T122" s="57"/>
      <c r="U122" s="41"/>
      <c r="V122" s="41"/>
      <c r="W122" s="56"/>
      <c r="X122" s="41"/>
      <c r="Y122" s="58"/>
      <c r="Z122" s="41"/>
      <c r="AA122" s="41"/>
      <c r="AB122" s="171" t="str" cm="1">
        <f t="array" ref="AB122">IFERROR(IF(COUNTA('Detailed Inventory'!$B122:$AA122)=0,"",IF(AND($B122="",$C122=""),"Error: Missing Response in Column B or C",IF(OR($E122="",$Q122=""),"Error: Missing Response in Column E or Q",INDEX(SL_Class[Entire SL Classification],MATCH(SUMIFS(SL_Class[Unique ID],SL_Class[UpSys SL Material],I122,SL_Class[UpSys Ever Previously Lead],H122,SL_Class[DownCus SL Material],T122),SL_Class[Unique ID],0),0)))),"Error: Invalid Column H, I, or T. Check spelling &amp; valid options (see dropdown)")</f>
        <v/>
      </c>
      <c r="AC122" s="32"/>
      <c r="AD122" s="31" t="b">
        <f t="shared" si="2"/>
        <v>0</v>
      </c>
      <c r="AE122" s="31" t="b">
        <f t="shared" si="3"/>
        <v>0</v>
      </c>
    </row>
    <row r="123" spans="1:31" ht="50.15" customHeight="1" x14ac:dyDescent="0.35">
      <c r="A123" s="100">
        <v>118</v>
      </c>
      <c r="B123" s="53"/>
      <c r="C123" s="41"/>
      <c r="D123" s="54"/>
      <c r="E123" s="53"/>
      <c r="F123" s="41"/>
      <c r="G123" s="41"/>
      <c r="H123" s="53"/>
      <c r="I123" s="55"/>
      <c r="J123" s="41"/>
      <c r="K123" s="41"/>
      <c r="L123" s="56"/>
      <c r="M123" s="41"/>
      <c r="N123" s="41"/>
      <c r="O123" s="41"/>
      <c r="P123" s="41"/>
      <c r="Q123" s="53"/>
      <c r="R123" s="41"/>
      <c r="S123" s="41"/>
      <c r="T123" s="57"/>
      <c r="U123" s="41"/>
      <c r="V123" s="41"/>
      <c r="W123" s="56"/>
      <c r="X123" s="41"/>
      <c r="Y123" s="58"/>
      <c r="Z123" s="41"/>
      <c r="AA123" s="41"/>
      <c r="AB123" s="171" t="str" cm="1">
        <f t="array" ref="AB123">IFERROR(IF(COUNTA('Detailed Inventory'!$B123:$AA123)=0,"",IF(AND($B123="",$C123=""),"Error: Missing Response in Column B or C",IF(OR($E123="",$Q123=""),"Error: Missing Response in Column E or Q",INDEX(SL_Class[Entire SL Classification],MATCH(SUMIFS(SL_Class[Unique ID],SL_Class[UpSys SL Material],I123,SL_Class[UpSys Ever Previously Lead],H123,SL_Class[DownCus SL Material],T123),SL_Class[Unique ID],0),0)))),"Error: Invalid Column H, I, or T. Check spelling &amp; valid options (see dropdown)")</f>
        <v/>
      </c>
      <c r="AC123" s="32"/>
      <c r="AD123" s="31" t="b">
        <f t="shared" si="2"/>
        <v>0</v>
      </c>
      <c r="AE123" s="31" t="b">
        <f t="shared" si="3"/>
        <v>0</v>
      </c>
    </row>
    <row r="124" spans="1:31" ht="50.15" customHeight="1" x14ac:dyDescent="0.35">
      <c r="A124" s="101">
        <v>119</v>
      </c>
      <c r="B124" s="53"/>
      <c r="C124" s="41"/>
      <c r="D124" s="54"/>
      <c r="E124" s="53"/>
      <c r="F124" s="41"/>
      <c r="G124" s="41"/>
      <c r="H124" s="53"/>
      <c r="I124" s="55"/>
      <c r="J124" s="41"/>
      <c r="K124" s="41"/>
      <c r="L124" s="56"/>
      <c r="M124" s="41"/>
      <c r="N124" s="41"/>
      <c r="O124" s="41"/>
      <c r="P124" s="41"/>
      <c r="Q124" s="53"/>
      <c r="R124" s="41"/>
      <c r="S124" s="41"/>
      <c r="T124" s="57"/>
      <c r="U124" s="41"/>
      <c r="V124" s="41"/>
      <c r="W124" s="56"/>
      <c r="X124" s="41"/>
      <c r="Y124" s="58"/>
      <c r="Z124" s="41"/>
      <c r="AA124" s="41"/>
      <c r="AB124" s="171" t="str" cm="1">
        <f t="array" ref="AB124">IFERROR(IF(COUNTA('Detailed Inventory'!$B124:$AA124)=0,"",IF(AND($B124="",$C124=""),"Error: Missing Response in Column B or C",IF(OR($E124="",$Q124=""),"Error: Missing Response in Column E or Q",INDEX(SL_Class[Entire SL Classification],MATCH(SUMIFS(SL_Class[Unique ID],SL_Class[UpSys SL Material],I124,SL_Class[UpSys Ever Previously Lead],H124,SL_Class[DownCus SL Material],T124),SL_Class[Unique ID],0),0)))),"Error: Invalid Column H, I, or T. Check spelling &amp; valid options (see dropdown)")</f>
        <v/>
      </c>
      <c r="AC124" s="32"/>
      <c r="AD124" s="31" t="b">
        <f t="shared" si="2"/>
        <v>0</v>
      </c>
      <c r="AE124" s="31" t="b">
        <f t="shared" si="3"/>
        <v>0</v>
      </c>
    </row>
    <row r="125" spans="1:31" ht="50.15" customHeight="1" x14ac:dyDescent="0.35">
      <c r="A125" s="100">
        <v>120</v>
      </c>
      <c r="B125" s="53"/>
      <c r="C125" s="41"/>
      <c r="D125" s="54"/>
      <c r="E125" s="53"/>
      <c r="F125" s="41"/>
      <c r="G125" s="41"/>
      <c r="H125" s="53"/>
      <c r="I125" s="55"/>
      <c r="J125" s="41"/>
      <c r="K125" s="41"/>
      <c r="L125" s="56"/>
      <c r="M125" s="41"/>
      <c r="N125" s="41"/>
      <c r="O125" s="41"/>
      <c r="P125" s="41"/>
      <c r="Q125" s="53"/>
      <c r="R125" s="41"/>
      <c r="S125" s="41"/>
      <c r="T125" s="57"/>
      <c r="U125" s="41"/>
      <c r="V125" s="41"/>
      <c r="W125" s="56"/>
      <c r="X125" s="41"/>
      <c r="Y125" s="58"/>
      <c r="Z125" s="41"/>
      <c r="AA125" s="41"/>
      <c r="AB125" s="171" t="str" cm="1">
        <f t="array" ref="AB125">IFERROR(IF(COUNTA('Detailed Inventory'!$B125:$AA125)=0,"",IF(AND($B125="",$C125=""),"Error: Missing Response in Column B or C",IF(OR($E125="",$Q125=""),"Error: Missing Response in Column E or Q",INDEX(SL_Class[Entire SL Classification],MATCH(SUMIFS(SL_Class[Unique ID],SL_Class[UpSys SL Material],I125,SL_Class[UpSys Ever Previously Lead],H125,SL_Class[DownCus SL Material],T125),SL_Class[Unique ID],0),0)))),"Error: Invalid Column H, I, or T. Check spelling &amp; valid options (see dropdown)")</f>
        <v/>
      </c>
      <c r="AC125" s="32"/>
      <c r="AD125" s="31" t="b">
        <f t="shared" si="2"/>
        <v>0</v>
      </c>
      <c r="AE125" s="31" t="b">
        <f t="shared" si="3"/>
        <v>0</v>
      </c>
    </row>
    <row r="126" spans="1:31" ht="50.15" customHeight="1" x14ac:dyDescent="0.35">
      <c r="A126" s="101">
        <v>121</v>
      </c>
      <c r="B126" s="53"/>
      <c r="C126" s="41"/>
      <c r="D126" s="54"/>
      <c r="E126" s="53"/>
      <c r="F126" s="41"/>
      <c r="G126" s="41"/>
      <c r="H126" s="53"/>
      <c r="I126" s="55"/>
      <c r="J126" s="41"/>
      <c r="K126" s="41"/>
      <c r="L126" s="56"/>
      <c r="M126" s="41"/>
      <c r="N126" s="41"/>
      <c r="O126" s="41"/>
      <c r="P126" s="41"/>
      <c r="Q126" s="53"/>
      <c r="R126" s="41"/>
      <c r="S126" s="41"/>
      <c r="T126" s="57"/>
      <c r="U126" s="41"/>
      <c r="V126" s="41"/>
      <c r="W126" s="56"/>
      <c r="X126" s="41"/>
      <c r="Y126" s="58"/>
      <c r="Z126" s="41"/>
      <c r="AA126" s="41"/>
      <c r="AB126" s="171" t="str" cm="1">
        <f t="array" ref="AB126">IFERROR(IF(COUNTA('Detailed Inventory'!$B126:$AA126)=0,"",IF(AND($B126="",$C126=""),"Error: Missing Response in Column B or C",IF(OR($E126="",$Q126=""),"Error: Missing Response in Column E or Q",INDEX(SL_Class[Entire SL Classification],MATCH(SUMIFS(SL_Class[Unique ID],SL_Class[UpSys SL Material],I126,SL_Class[UpSys Ever Previously Lead],H126,SL_Class[DownCus SL Material],T126),SL_Class[Unique ID],0),0)))),"Error: Invalid Column H, I, or T. Check spelling &amp; valid options (see dropdown)")</f>
        <v/>
      </c>
      <c r="AC126" s="32"/>
      <c r="AD126" s="31" t="b">
        <f t="shared" si="2"/>
        <v>0</v>
      </c>
      <c r="AE126" s="31" t="b">
        <f t="shared" si="3"/>
        <v>0</v>
      </c>
    </row>
    <row r="127" spans="1:31" ht="50.15" customHeight="1" x14ac:dyDescent="0.35">
      <c r="A127" s="100">
        <v>122</v>
      </c>
      <c r="B127" s="53"/>
      <c r="C127" s="41"/>
      <c r="D127" s="54"/>
      <c r="E127" s="53"/>
      <c r="F127" s="41"/>
      <c r="G127" s="41"/>
      <c r="H127" s="53"/>
      <c r="I127" s="55"/>
      <c r="J127" s="41"/>
      <c r="K127" s="41"/>
      <c r="L127" s="56"/>
      <c r="M127" s="41"/>
      <c r="N127" s="41"/>
      <c r="O127" s="41"/>
      <c r="P127" s="41"/>
      <c r="Q127" s="53"/>
      <c r="R127" s="41"/>
      <c r="S127" s="41"/>
      <c r="T127" s="57"/>
      <c r="U127" s="41"/>
      <c r="V127" s="41"/>
      <c r="W127" s="56"/>
      <c r="X127" s="41"/>
      <c r="Y127" s="58"/>
      <c r="Z127" s="41"/>
      <c r="AA127" s="41"/>
      <c r="AB127" s="171" t="str" cm="1">
        <f t="array" ref="AB127">IFERROR(IF(COUNTA('Detailed Inventory'!$B127:$AA127)=0,"",IF(AND($B127="",$C127=""),"Error: Missing Response in Column B or C",IF(OR($E127="",$Q127=""),"Error: Missing Response in Column E or Q",INDEX(SL_Class[Entire SL Classification],MATCH(SUMIFS(SL_Class[Unique ID],SL_Class[UpSys SL Material],I127,SL_Class[UpSys Ever Previously Lead],H127,SL_Class[DownCus SL Material],T127),SL_Class[Unique ID],0),0)))),"Error: Invalid Column H, I, or T. Check spelling &amp; valid options (see dropdown)")</f>
        <v/>
      </c>
      <c r="AC127" s="32"/>
      <c r="AD127" s="31" t="b">
        <f t="shared" si="2"/>
        <v>0</v>
      </c>
      <c r="AE127" s="31" t="b">
        <f t="shared" si="3"/>
        <v>0</v>
      </c>
    </row>
    <row r="128" spans="1:31" ht="50.15" customHeight="1" x14ac:dyDescent="0.35">
      <c r="A128" s="101">
        <v>123</v>
      </c>
      <c r="B128" s="53"/>
      <c r="C128" s="41"/>
      <c r="D128" s="54"/>
      <c r="E128" s="53"/>
      <c r="F128" s="41"/>
      <c r="G128" s="41"/>
      <c r="H128" s="53"/>
      <c r="I128" s="55"/>
      <c r="J128" s="41"/>
      <c r="K128" s="41"/>
      <c r="L128" s="56"/>
      <c r="M128" s="41"/>
      <c r="N128" s="41"/>
      <c r="O128" s="41"/>
      <c r="P128" s="41"/>
      <c r="Q128" s="53"/>
      <c r="R128" s="41"/>
      <c r="S128" s="41"/>
      <c r="T128" s="57"/>
      <c r="U128" s="41"/>
      <c r="V128" s="41"/>
      <c r="W128" s="56"/>
      <c r="X128" s="41"/>
      <c r="Y128" s="58"/>
      <c r="Z128" s="41"/>
      <c r="AA128" s="41"/>
      <c r="AB128" s="171" t="str" cm="1">
        <f t="array" ref="AB128">IFERROR(IF(COUNTA('Detailed Inventory'!$B128:$AA128)=0,"",IF(AND($B128="",$C128=""),"Error: Missing Response in Column B or C",IF(OR($E128="",$Q128=""),"Error: Missing Response in Column E or Q",INDEX(SL_Class[Entire SL Classification],MATCH(SUMIFS(SL_Class[Unique ID],SL_Class[UpSys SL Material],I128,SL_Class[UpSys Ever Previously Lead],H128,SL_Class[DownCus SL Material],T128),SL_Class[Unique ID],0),0)))),"Error: Invalid Column H, I, or T. Check spelling &amp; valid options (see dropdown)")</f>
        <v/>
      </c>
      <c r="AC128" s="32"/>
      <c r="AD128" s="31" t="b">
        <f t="shared" si="2"/>
        <v>0</v>
      </c>
      <c r="AE128" s="31" t="b">
        <f t="shared" si="3"/>
        <v>0</v>
      </c>
    </row>
    <row r="129" spans="1:31" ht="50.15" customHeight="1" x14ac:dyDescent="0.35">
      <c r="A129" s="100">
        <v>124</v>
      </c>
      <c r="B129" s="53"/>
      <c r="C129" s="41"/>
      <c r="D129" s="54"/>
      <c r="E129" s="53"/>
      <c r="F129" s="41"/>
      <c r="G129" s="41"/>
      <c r="H129" s="53"/>
      <c r="I129" s="55"/>
      <c r="J129" s="41"/>
      <c r="K129" s="41"/>
      <c r="L129" s="56"/>
      <c r="M129" s="41"/>
      <c r="N129" s="41"/>
      <c r="O129" s="41"/>
      <c r="P129" s="41"/>
      <c r="Q129" s="53"/>
      <c r="R129" s="41"/>
      <c r="S129" s="41"/>
      <c r="T129" s="57"/>
      <c r="U129" s="41"/>
      <c r="V129" s="41"/>
      <c r="W129" s="56"/>
      <c r="X129" s="41"/>
      <c r="Y129" s="58"/>
      <c r="Z129" s="41"/>
      <c r="AA129" s="41"/>
      <c r="AB129" s="171" t="str" cm="1">
        <f t="array" ref="AB129">IFERROR(IF(COUNTA('Detailed Inventory'!$B129:$AA129)=0,"",IF(AND($B129="",$C129=""),"Error: Missing Response in Column B or C",IF(OR($E129="",$Q129=""),"Error: Missing Response in Column E or Q",INDEX(SL_Class[Entire SL Classification],MATCH(SUMIFS(SL_Class[Unique ID],SL_Class[UpSys SL Material],I129,SL_Class[UpSys Ever Previously Lead],H129,SL_Class[DownCus SL Material],T129),SL_Class[Unique ID],0),0)))),"Error: Invalid Column H, I, or T. Check spelling &amp; valid options (see dropdown)")</f>
        <v/>
      </c>
      <c r="AC129" s="32"/>
      <c r="AD129" s="31" t="b">
        <f t="shared" si="2"/>
        <v>0</v>
      </c>
      <c r="AE129" s="31" t="b">
        <f t="shared" si="3"/>
        <v>0</v>
      </c>
    </row>
    <row r="130" spans="1:31" ht="50.15" customHeight="1" x14ac:dyDescent="0.35">
      <c r="A130" s="101">
        <v>125</v>
      </c>
      <c r="B130" s="53"/>
      <c r="C130" s="41"/>
      <c r="D130" s="54"/>
      <c r="E130" s="53"/>
      <c r="F130" s="41"/>
      <c r="G130" s="41"/>
      <c r="H130" s="53"/>
      <c r="I130" s="55"/>
      <c r="J130" s="41"/>
      <c r="K130" s="41"/>
      <c r="L130" s="56"/>
      <c r="M130" s="41"/>
      <c r="N130" s="41"/>
      <c r="O130" s="41"/>
      <c r="P130" s="41"/>
      <c r="Q130" s="53"/>
      <c r="R130" s="41"/>
      <c r="S130" s="41"/>
      <c r="T130" s="57"/>
      <c r="U130" s="41"/>
      <c r="V130" s="41"/>
      <c r="W130" s="56"/>
      <c r="X130" s="41"/>
      <c r="Y130" s="58"/>
      <c r="Z130" s="41"/>
      <c r="AA130" s="41"/>
      <c r="AB130" s="171" t="str" cm="1">
        <f t="array" ref="AB130">IFERROR(IF(COUNTA('Detailed Inventory'!$B130:$AA130)=0,"",IF(AND($B130="",$C130=""),"Error: Missing Response in Column B or C",IF(OR($E130="",$Q130=""),"Error: Missing Response in Column E or Q",INDEX(SL_Class[Entire SL Classification],MATCH(SUMIFS(SL_Class[Unique ID],SL_Class[UpSys SL Material],I130,SL_Class[UpSys Ever Previously Lead],H130,SL_Class[DownCus SL Material],T130),SL_Class[Unique ID],0),0)))),"Error: Invalid Column H, I, or T. Check spelling &amp; valid options (see dropdown)")</f>
        <v/>
      </c>
      <c r="AC130" s="32"/>
      <c r="AD130" s="31" t="b">
        <f t="shared" si="2"/>
        <v>0</v>
      </c>
      <c r="AE130" s="31" t="b">
        <f t="shared" si="3"/>
        <v>0</v>
      </c>
    </row>
    <row r="131" spans="1:31" ht="50.15" customHeight="1" x14ac:dyDescent="0.35">
      <c r="A131" s="100">
        <v>126</v>
      </c>
      <c r="B131" s="53"/>
      <c r="C131" s="41"/>
      <c r="D131" s="54"/>
      <c r="E131" s="53"/>
      <c r="F131" s="41"/>
      <c r="G131" s="41"/>
      <c r="H131" s="53"/>
      <c r="I131" s="55"/>
      <c r="J131" s="41"/>
      <c r="K131" s="41"/>
      <c r="L131" s="56"/>
      <c r="M131" s="41"/>
      <c r="N131" s="41"/>
      <c r="O131" s="41"/>
      <c r="P131" s="41"/>
      <c r="Q131" s="53"/>
      <c r="R131" s="41"/>
      <c r="S131" s="41"/>
      <c r="T131" s="57"/>
      <c r="U131" s="41"/>
      <c r="V131" s="41"/>
      <c r="W131" s="56"/>
      <c r="X131" s="41"/>
      <c r="Y131" s="58"/>
      <c r="Z131" s="41"/>
      <c r="AA131" s="41"/>
      <c r="AB131" s="171" t="str" cm="1">
        <f t="array" ref="AB131">IFERROR(IF(COUNTA('Detailed Inventory'!$B131:$AA131)=0,"",IF(AND($B131="",$C131=""),"Error: Missing Response in Column B or C",IF(OR($E131="",$Q131=""),"Error: Missing Response in Column E or Q",INDEX(SL_Class[Entire SL Classification],MATCH(SUMIFS(SL_Class[Unique ID],SL_Class[UpSys SL Material],I131,SL_Class[UpSys Ever Previously Lead],H131,SL_Class[DownCus SL Material],T131),SL_Class[Unique ID],0),0)))),"Error: Invalid Column H, I, or T. Check spelling &amp; valid options (see dropdown)")</f>
        <v/>
      </c>
      <c r="AC131" s="32"/>
      <c r="AD131" s="31" t="b">
        <f t="shared" si="2"/>
        <v>0</v>
      </c>
      <c r="AE131" s="31" t="b">
        <f t="shared" si="3"/>
        <v>0</v>
      </c>
    </row>
    <row r="132" spans="1:31" ht="50.15" customHeight="1" x14ac:dyDescent="0.35">
      <c r="A132" s="101">
        <v>127</v>
      </c>
      <c r="B132" s="34"/>
      <c r="C132" s="35"/>
      <c r="D132" s="36"/>
      <c r="E132" s="34"/>
      <c r="F132" s="35"/>
      <c r="G132" s="35"/>
      <c r="H132" s="34"/>
      <c r="I132" s="37"/>
      <c r="J132" s="35"/>
      <c r="K132" s="35"/>
      <c r="L132" s="38"/>
      <c r="M132" s="35"/>
      <c r="N132" s="35"/>
      <c r="O132" s="35"/>
      <c r="P132" s="35"/>
      <c r="Q132" s="34"/>
      <c r="R132" s="35"/>
      <c r="S132" s="35"/>
      <c r="T132" s="39"/>
      <c r="U132" s="35"/>
      <c r="V132" s="35"/>
      <c r="W132" s="38"/>
      <c r="X132" s="35"/>
      <c r="Y132" s="40"/>
      <c r="Z132" s="35"/>
      <c r="AA132" s="35"/>
      <c r="AB132" s="171" t="str" cm="1">
        <f t="array" ref="AB132">IFERROR(IF(COUNTA('Detailed Inventory'!$B132:$AA132)=0,"",IF(AND($B132="",$C132=""),"Error: Missing Response in Column B or C",IF(OR($E132="",$Q132=""),"Error: Missing Response in Column E or Q",INDEX(SL_Class[Entire SL Classification],MATCH(SUMIFS(SL_Class[Unique ID],SL_Class[UpSys SL Material],I132,SL_Class[UpSys Ever Previously Lead],H132,SL_Class[DownCus SL Material],T132),SL_Class[Unique ID],0),0)))),"Error: Invalid Column H, I, or T. Check spelling &amp; valid options (see dropdown)")</f>
        <v/>
      </c>
      <c r="AC132" s="32"/>
      <c r="AD132" s="31" t="b">
        <f t="shared" si="2"/>
        <v>0</v>
      </c>
      <c r="AE132" s="31" t="b">
        <f t="shared" si="3"/>
        <v>0</v>
      </c>
    </row>
    <row r="133" spans="1:31" ht="50.15" customHeight="1" x14ac:dyDescent="0.35">
      <c r="A133" s="100">
        <v>128</v>
      </c>
      <c r="B133" s="34"/>
      <c r="C133" s="35"/>
      <c r="D133" s="36"/>
      <c r="E133" s="34"/>
      <c r="F133" s="35"/>
      <c r="G133" s="35"/>
      <c r="H133" s="34"/>
      <c r="I133" s="37"/>
      <c r="J133" s="35"/>
      <c r="K133" s="35"/>
      <c r="L133" s="38"/>
      <c r="M133" s="35"/>
      <c r="N133" s="35"/>
      <c r="O133" s="35"/>
      <c r="P133" s="35"/>
      <c r="Q133" s="34"/>
      <c r="R133" s="35"/>
      <c r="S133" s="35"/>
      <c r="T133" s="39"/>
      <c r="U133" s="35"/>
      <c r="V133" s="35"/>
      <c r="W133" s="38"/>
      <c r="X133" s="35"/>
      <c r="Y133" s="40"/>
      <c r="Z133" s="35"/>
      <c r="AA133" s="35"/>
      <c r="AB133" s="171" t="str" cm="1">
        <f t="array" ref="AB133">IFERROR(IF(COUNTA('Detailed Inventory'!$B133:$AA133)=0,"",IF(AND($B133="",$C133=""),"Error: Missing Response in Column B or C",IF(OR($E133="",$Q133=""),"Error: Missing Response in Column E or Q",INDEX(SL_Class[Entire SL Classification],MATCH(SUMIFS(SL_Class[Unique ID],SL_Class[UpSys SL Material],I133,SL_Class[UpSys Ever Previously Lead],H133,SL_Class[DownCus SL Material],T133),SL_Class[Unique ID],0),0)))),"Error: Invalid Column H, I, or T. Check spelling &amp; valid options (see dropdown)")</f>
        <v/>
      </c>
      <c r="AC133" s="32"/>
      <c r="AD133" s="31" t="b">
        <f t="shared" si="2"/>
        <v>0</v>
      </c>
      <c r="AE133" s="31" t="b">
        <f t="shared" si="3"/>
        <v>0</v>
      </c>
    </row>
    <row r="134" spans="1:31" ht="50.15" customHeight="1" x14ac:dyDescent="0.35">
      <c r="A134" s="101">
        <v>129</v>
      </c>
      <c r="B134" s="34"/>
      <c r="C134" s="35"/>
      <c r="D134" s="36"/>
      <c r="E134" s="34"/>
      <c r="F134" s="35"/>
      <c r="G134" s="35"/>
      <c r="H134" s="34"/>
      <c r="I134" s="37"/>
      <c r="J134" s="35"/>
      <c r="K134" s="35"/>
      <c r="L134" s="38"/>
      <c r="M134" s="35"/>
      <c r="N134" s="35"/>
      <c r="O134" s="35"/>
      <c r="P134" s="35"/>
      <c r="Q134" s="34"/>
      <c r="R134" s="35"/>
      <c r="S134" s="35"/>
      <c r="T134" s="39"/>
      <c r="U134" s="35"/>
      <c r="V134" s="35"/>
      <c r="W134" s="38"/>
      <c r="X134" s="35"/>
      <c r="Y134" s="40"/>
      <c r="Z134" s="35"/>
      <c r="AA134" s="35"/>
      <c r="AB134" s="171" t="str" cm="1">
        <f t="array" ref="AB134">IFERROR(IF(COUNTA('Detailed Inventory'!$B134:$AA134)=0,"",IF(AND($B134="",$C134=""),"Error: Missing Response in Column B or C",IF(OR($E134="",$Q134=""),"Error: Missing Response in Column E or Q",INDEX(SL_Class[Entire SL Classification],MATCH(SUMIFS(SL_Class[Unique ID],SL_Class[UpSys SL Material],I134,SL_Class[UpSys Ever Previously Lead],H134,SL_Class[DownCus SL Material],T134),SL_Class[Unique ID],0),0)))),"Error: Invalid Column H, I, or T. Check spelling &amp; valid options (see dropdown)")</f>
        <v/>
      </c>
      <c r="AC134" s="32"/>
      <c r="AD134" s="31" t="b">
        <f t="shared" ref="AD134:AD197" si="4">COUNTIFS($B$6:$B$505,"&lt;&gt;0",$B$6:$B$505,"&lt;&gt;",$B$6:$B$505,B134)&gt;1</f>
        <v>0</v>
      </c>
      <c r="AE134" s="31" t="b">
        <f t="shared" ref="AE134:AE197" si="5">COUNTIFS($C$6:$C$505,"&lt;&gt;0",$C$6:$C$505,"&lt;&gt;",$C$6:$C$505,C134)&gt;1</f>
        <v>0</v>
      </c>
    </row>
    <row r="135" spans="1:31" ht="50.15" customHeight="1" x14ac:dyDescent="0.35">
      <c r="A135" s="100">
        <v>130</v>
      </c>
      <c r="B135" s="34"/>
      <c r="C135" s="35"/>
      <c r="D135" s="36"/>
      <c r="E135" s="34"/>
      <c r="F135" s="35"/>
      <c r="G135" s="35"/>
      <c r="H135" s="34"/>
      <c r="I135" s="37"/>
      <c r="J135" s="35"/>
      <c r="K135" s="35"/>
      <c r="L135" s="38"/>
      <c r="M135" s="35"/>
      <c r="N135" s="35"/>
      <c r="O135" s="35"/>
      <c r="P135" s="35"/>
      <c r="Q135" s="34"/>
      <c r="R135" s="35"/>
      <c r="S135" s="35"/>
      <c r="T135" s="39"/>
      <c r="U135" s="35"/>
      <c r="V135" s="35"/>
      <c r="W135" s="38"/>
      <c r="X135" s="35"/>
      <c r="Y135" s="40"/>
      <c r="Z135" s="35"/>
      <c r="AA135" s="35"/>
      <c r="AB135" s="171" t="str" cm="1">
        <f t="array" ref="AB135">IFERROR(IF(COUNTA('Detailed Inventory'!$B135:$AA135)=0,"",IF(AND($B135="",$C135=""),"Error: Missing Response in Column B or C",IF(OR($E135="",$Q135=""),"Error: Missing Response in Column E or Q",INDEX(SL_Class[Entire SL Classification],MATCH(SUMIFS(SL_Class[Unique ID],SL_Class[UpSys SL Material],I135,SL_Class[UpSys Ever Previously Lead],H135,SL_Class[DownCus SL Material],T135),SL_Class[Unique ID],0),0)))),"Error: Invalid Column H, I, or T. Check spelling &amp; valid options (see dropdown)")</f>
        <v/>
      </c>
      <c r="AC135" s="32"/>
      <c r="AD135" s="31" t="b">
        <f t="shared" si="4"/>
        <v>0</v>
      </c>
      <c r="AE135" s="31" t="b">
        <f t="shared" si="5"/>
        <v>0</v>
      </c>
    </row>
    <row r="136" spans="1:31" ht="50.15" customHeight="1" x14ac:dyDescent="0.35">
      <c r="A136" s="101">
        <v>131</v>
      </c>
      <c r="B136" s="34"/>
      <c r="C136" s="35"/>
      <c r="D136" s="36"/>
      <c r="E136" s="34"/>
      <c r="F136" s="35"/>
      <c r="G136" s="35"/>
      <c r="H136" s="34"/>
      <c r="I136" s="37"/>
      <c r="J136" s="35"/>
      <c r="K136" s="35"/>
      <c r="L136" s="38"/>
      <c r="M136" s="35"/>
      <c r="N136" s="35"/>
      <c r="O136" s="35"/>
      <c r="P136" s="35"/>
      <c r="Q136" s="34"/>
      <c r="R136" s="35"/>
      <c r="S136" s="35"/>
      <c r="T136" s="39"/>
      <c r="U136" s="35"/>
      <c r="V136" s="35"/>
      <c r="W136" s="38"/>
      <c r="X136" s="35"/>
      <c r="Y136" s="40"/>
      <c r="Z136" s="35"/>
      <c r="AA136" s="35"/>
      <c r="AB136" s="171" t="str" cm="1">
        <f t="array" ref="AB136">IFERROR(IF(COUNTA('Detailed Inventory'!$B136:$AA136)=0,"",IF(AND($B136="",$C136=""),"Error: Missing Response in Column B or C",IF(OR($E136="",$Q136=""),"Error: Missing Response in Column E or Q",INDEX(SL_Class[Entire SL Classification],MATCH(SUMIFS(SL_Class[Unique ID],SL_Class[UpSys SL Material],I136,SL_Class[UpSys Ever Previously Lead],H136,SL_Class[DownCus SL Material],T136),SL_Class[Unique ID],0),0)))),"Error: Invalid Column H, I, or T. Check spelling &amp; valid options (see dropdown)")</f>
        <v/>
      </c>
      <c r="AC136" s="32"/>
      <c r="AD136" s="31" t="b">
        <f t="shared" si="4"/>
        <v>0</v>
      </c>
      <c r="AE136" s="31" t="b">
        <f t="shared" si="5"/>
        <v>0</v>
      </c>
    </row>
    <row r="137" spans="1:31" ht="50.15" customHeight="1" x14ac:dyDescent="0.35">
      <c r="A137" s="100">
        <v>132</v>
      </c>
      <c r="B137" s="34"/>
      <c r="C137" s="35"/>
      <c r="D137" s="36"/>
      <c r="E137" s="34"/>
      <c r="F137" s="35"/>
      <c r="G137" s="35"/>
      <c r="H137" s="34"/>
      <c r="I137" s="37"/>
      <c r="J137" s="35"/>
      <c r="K137" s="35"/>
      <c r="L137" s="38"/>
      <c r="M137" s="35"/>
      <c r="N137" s="35"/>
      <c r="O137" s="35"/>
      <c r="P137" s="35"/>
      <c r="Q137" s="34"/>
      <c r="R137" s="35"/>
      <c r="S137" s="35"/>
      <c r="T137" s="39"/>
      <c r="U137" s="35"/>
      <c r="V137" s="35"/>
      <c r="W137" s="38"/>
      <c r="X137" s="35"/>
      <c r="Y137" s="40"/>
      <c r="Z137" s="35"/>
      <c r="AA137" s="35"/>
      <c r="AB137" s="171" t="str" cm="1">
        <f t="array" ref="AB137">IFERROR(IF(COUNTA('Detailed Inventory'!$B137:$AA137)=0,"",IF(AND($B137="",$C137=""),"Error: Missing Response in Column B or C",IF(OR($E137="",$Q137=""),"Error: Missing Response in Column E or Q",INDEX(SL_Class[Entire SL Classification],MATCH(SUMIFS(SL_Class[Unique ID],SL_Class[UpSys SL Material],I137,SL_Class[UpSys Ever Previously Lead],H137,SL_Class[DownCus SL Material],T137),SL_Class[Unique ID],0),0)))),"Error: Invalid Column H, I, or T. Check spelling &amp; valid options (see dropdown)")</f>
        <v/>
      </c>
      <c r="AC137" s="32"/>
      <c r="AD137" s="31" t="b">
        <f t="shared" si="4"/>
        <v>0</v>
      </c>
      <c r="AE137" s="31" t="b">
        <f t="shared" si="5"/>
        <v>0</v>
      </c>
    </row>
    <row r="138" spans="1:31" ht="50.15" customHeight="1" x14ac:dyDescent="0.35">
      <c r="A138" s="101">
        <v>133</v>
      </c>
      <c r="B138" s="53"/>
      <c r="C138" s="41"/>
      <c r="D138" s="54"/>
      <c r="E138" s="53"/>
      <c r="F138" s="41"/>
      <c r="G138" s="41"/>
      <c r="H138" s="53"/>
      <c r="I138" s="55"/>
      <c r="J138" s="41"/>
      <c r="K138" s="41"/>
      <c r="L138" s="56"/>
      <c r="M138" s="41"/>
      <c r="N138" s="41"/>
      <c r="O138" s="41"/>
      <c r="P138" s="41"/>
      <c r="Q138" s="53"/>
      <c r="R138" s="41"/>
      <c r="S138" s="41"/>
      <c r="T138" s="57"/>
      <c r="U138" s="41"/>
      <c r="V138" s="41"/>
      <c r="W138" s="56"/>
      <c r="X138" s="41"/>
      <c r="Y138" s="58"/>
      <c r="Z138" s="41"/>
      <c r="AA138" s="41"/>
      <c r="AB138" s="171" t="str" cm="1">
        <f t="array" ref="AB138">IFERROR(IF(COUNTA('Detailed Inventory'!$B138:$AA138)=0,"",IF(AND($B138="",$C138=""),"Error: Missing Response in Column B or C",IF(OR($E138="",$Q138=""),"Error: Missing Response in Column E or Q",INDEX(SL_Class[Entire SL Classification],MATCH(SUMIFS(SL_Class[Unique ID],SL_Class[UpSys SL Material],I138,SL_Class[UpSys Ever Previously Lead],H138,SL_Class[DownCus SL Material],T138),SL_Class[Unique ID],0),0)))),"Error: Invalid Column H, I, or T. Check spelling &amp; valid options (see dropdown)")</f>
        <v/>
      </c>
      <c r="AC138" s="32"/>
      <c r="AD138" s="31" t="b">
        <f t="shared" si="4"/>
        <v>0</v>
      </c>
      <c r="AE138" s="31" t="b">
        <f t="shared" si="5"/>
        <v>0</v>
      </c>
    </row>
    <row r="139" spans="1:31" ht="50.15" customHeight="1" x14ac:dyDescent="0.35">
      <c r="A139" s="100">
        <v>134</v>
      </c>
      <c r="B139" s="34"/>
      <c r="C139" s="35"/>
      <c r="D139" s="36"/>
      <c r="E139" s="34"/>
      <c r="F139" s="35"/>
      <c r="G139" s="35"/>
      <c r="H139" s="34"/>
      <c r="I139" s="37"/>
      <c r="J139" s="35"/>
      <c r="K139" s="35"/>
      <c r="L139" s="38"/>
      <c r="M139" s="35"/>
      <c r="N139" s="35"/>
      <c r="O139" s="35"/>
      <c r="P139" s="35"/>
      <c r="Q139" s="34"/>
      <c r="R139" s="35"/>
      <c r="S139" s="35"/>
      <c r="T139" s="39"/>
      <c r="U139" s="35"/>
      <c r="V139" s="35"/>
      <c r="W139" s="38"/>
      <c r="X139" s="35"/>
      <c r="Y139" s="40"/>
      <c r="Z139" s="35"/>
      <c r="AA139" s="35"/>
      <c r="AB139" s="171" t="str" cm="1">
        <f t="array" ref="AB139">IFERROR(IF(COUNTA('Detailed Inventory'!$B139:$AA139)=0,"",IF(AND($B139="",$C139=""),"Error: Missing Response in Column B or C",IF(OR($E139="",$Q139=""),"Error: Missing Response in Column E or Q",INDEX(SL_Class[Entire SL Classification],MATCH(SUMIFS(SL_Class[Unique ID],SL_Class[UpSys SL Material],I139,SL_Class[UpSys Ever Previously Lead],H139,SL_Class[DownCus SL Material],T139),SL_Class[Unique ID],0),0)))),"Error: Invalid Column H, I, or T. Check spelling &amp; valid options (see dropdown)")</f>
        <v/>
      </c>
      <c r="AC139" s="32"/>
      <c r="AD139" s="31" t="b">
        <f t="shared" si="4"/>
        <v>0</v>
      </c>
      <c r="AE139" s="31" t="b">
        <f t="shared" si="5"/>
        <v>0</v>
      </c>
    </row>
    <row r="140" spans="1:31" ht="50.15" customHeight="1" x14ac:dyDescent="0.35">
      <c r="A140" s="101">
        <v>135</v>
      </c>
      <c r="B140" s="34"/>
      <c r="C140" s="35"/>
      <c r="D140" s="36"/>
      <c r="E140" s="34"/>
      <c r="F140" s="35"/>
      <c r="G140" s="35"/>
      <c r="H140" s="34"/>
      <c r="I140" s="37"/>
      <c r="J140" s="35"/>
      <c r="K140" s="35"/>
      <c r="L140" s="38"/>
      <c r="M140" s="35"/>
      <c r="N140" s="35"/>
      <c r="O140" s="35"/>
      <c r="P140" s="35"/>
      <c r="Q140" s="34"/>
      <c r="R140" s="35"/>
      <c r="S140" s="35"/>
      <c r="T140" s="39"/>
      <c r="U140" s="35"/>
      <c r="V140" s="35"/>
      <c r="W140" s="38"/>
      <c r="X140" s="35"/>
      <c r="Y140" s="40"/>
      <c r="Z140" s="35"/>
      <c r="AA140" s="35"/>
      <c r="AB140" s="171" t="str" cm="1">
        <f t="array" ref="AB140">IFERROR(IF(COUNTA('Detailed Inventory'!$B140:$AA140)=0,"",IF(AND($B140="",$C140=""),"Error: Missing Response in Column B or C",IF(OR($E140="",$Q140=""),"Error: Missing Response in Column E or Q",INDEX(SL_Class[Entire SL Classification],MATCH(SUMIFS(SL_Class[Unique ID],SL_Class[UpSys SL Material],I140,SL_Class[UpSys Ever Previously Lead],H140,SL_Class[DownCus SL Material],T140),SL_Class[Unique ID],0),0)))),"Error: Invalid Column H, I, or T. Check spelling &amp; valid options (see dropdown)")</f>
        <v/>
      </c>
      <c r="AC140" s="32"/>
      <c r="AD140" s="31" t="b">
        <f t="shared" si="4"/>
        <v>0</v>
      </c>
      <c r="AE140" s="31" t="b">
        <f t="shared" si="5"/>
        <v>0</v>
      </c>
    </row>
    <row r="141" spans="1:31" ht="50.15" customHeight="1" x14ac:dyDescent="0.35">
      <c r="A141" s="100">
        <v>136</v>
      </c>
      <c r="B141" s="34"/>
      <c r="C141" s="35"/>
      <c r="D141" s="36"/>
      <c r="E141" s="34"/>
      <c r="F141" s="35"/>
      <c r="G141" s="35"/>
      <c r="H141" s="34"/>
      <c r="I141" s="37"/>
      <c r="J141" s="35"/>
      <c r="K141" s="35"/>
      <c r="L141" s="38"/>
      <c r="M141" s="35"/>
      <c r="N141" s="35"/>
      <c r="O141" s="35"/>
      <c r="P141" s="35"/>
      <c r="Q141" s="34"/>
      <c r="R141" s="35"/>
      <c r="S141" s="35"/>
      <c r="T141" s="39"/>
      <c r="U141" s="35"/>
      <c r="V141" s="35"/>
      <c r="W141" s="38"/>
      <c r="X141" s="35"/>
      <c r="Y141" s="40"/>
      <c r="Z141" s="35"/>
      <c r="AA141" s="35"/>
      <c r="AB141" s="171" t="str" cm="1">
        <f t="array" ref="AB141">IFERROR(IF(COUNTA('Detailed Inventory'!$B141:$AA141)=0,"",IF(AND($B141="",$C141=""),"Error: Missing Response in Column B or C",IF(OR($E141="",$Q141=""),"Error: Missing Response in Column E or Q",INDEX(SL_Class[Entire SL Classification],MATCH(SUMIFS(SL_Class[Unique ID],SL_Class[UpSys SL Material],I141,SL_Class[UpSys Ever Previously Lead],H141,SL_Class[DownCus SL Material],T141),SL_Class[Unique ID],0),0)))),"Error: Invalid Column H, I, or T. Check spelling &amp; valid options (see dropdown)")</f>
        <v/>
      </c>
      <c r="AC141" s="32"/>
      <c r="AD141" s="31" t="b">
        <f t="shared" si="4"/>
        <v>0</v>
      </c>
      <c r="AE141" s="31" t="b">
        <f t="shared" si="5"/>
        <v>0</v>
      </c>
    </row>
    <row r="142" spans="1:31" ht="50.15" customHeight="1" x14ac:dyDescent="0.35">
      <c r="A142" s="101">
        <v>137</v>
      </c>
      <c r="B142" s="53"/>
      <c r="C142" s="41"/>
      <c r="D142" s="54"/>
      <c r="E142" s="53"/>
      <c r="F142" s="41"/>
      <c r="G142" s="41"/>
      <c r="H142" s="53"/>
      <c r="I142" s="55"/>
      <c r="J142" s="41"/>
      <c r="K142" s="41"/>
      <c r="L142" s="56"/>
      <c r="M142" s="41"/>
      <c r="N142" s="41"/>
      <c r="O142" s="41"/>
      <c r="P142" s="41"/>
      <c r="Q142" s="53"/>
      <c r="R142" s="41"/>
      <c r="S142" s="41"/>
      <c r="T142" s="57"/>
      <c r="U142" s="41"/>
      <c r="V142" s="41"/>
      <c r="W142" s="56"/>
      <c r="X142" s="41"/>
      <c r="Y142" s="58"/>
      <c r="Z142" s="41"/>
      <c r="AA142" s="41"/>
      <c r="AB142" s="171" t="str" cm="1">
        <f t="array" ref="AB142">IFERROR(IF(COUNTA('Detailed Inventory'!$B142:$AA142)=0,"",IF(AND($B142="",$C142=""),"Error: Missing Response in Column B or C",IF(OR($E142="",$Q142=""),"Error: Missing Response in Column E or Q",INDEX(SL_Class[Entire SL Classification],MATCH(SUMIFS(SL_Class[Unique ID],SL_Class[UpSys SL Material],I142,SL_Class[UpSys Ever Previously Lead],H142,SL_Class[DownCus SL Material],T142),SL_Class[Unique ID],0),0)))),"Error: Invalid Column H, I, or T. Check spelling &amp; valid options (see dropdown)")</f>
        <v/>
      </c>
      <c r="AC142" s="32"/>
      <c r="AD142" s="31" t="b">
        <f t="shared" si="4"/>
        <v>0</v>
      </c>
      <c r="AE142" s="31" t="b">
        <f t="shared" si="5"/>
        <v>0</v>
      </c>
    </row>
    <row r="143" spans="1:31" ht="50.15" customHeight="1" x14ac:dyDescent="0.35">
      <c r="A143" s="100">
        <v>138</v>
      </c>
      <c r="B143" s="53"/>
      <c r="C143" s="41"/>
      <c r="D143" s="54"/>
      <c r="E143" s="53"/>
      <c r="F143" s="41"/>
      <c r="G143" s="41"/>
      <c r="H143" s="53"/>
      <c r="I143" s="55"/>
      <c r="J143" s="41"/>
      <c r="K143" s="41"/>
      <c r="L143" s="56"/>
      <c r="M143" s="41"/>
      <c r="N143" s="41"/>
      <c r="O143" s="41"/>
      <c r="P143" s="41"/>
      <c r="Q143" s="53"/>
      <c r="R143" s="41"/>
      <c r="S143" s="41"/>
      <c r="T143" s="57"/>
      <c r="U143" s="41"/>
      <c r="V143" s="41"/>
      <c r="W143" s="56"/>
      <c r="X143" s="41"/>
      <c r="Y143" s="58"/>
      <c r="Z143" s="41"/>
      <c r="AA143" s="41"/>
      <c r="AB143" s="171" t="str" cm="1">
        <f t="array" ref="AB143">IFERROR(IF(COUNTA('Detailed Inventory'!$B143:$AA143)=0,"",IF(AND($B143="",$C143=""),"Error: Missing Response in Column B or C",IF(OR($E143="",$Q143=""),"Error: Missing Response in Column E or Q",INDEX(SL_Class[Entire SL Classification],MATCH(SUMIFS(SL_Class[Unique ID],SL_Class[UpSys SL Material],I143,SL_Class[UpSys Ever Previously Lead],H143,SL_Class[DownCus SL Material],T143),SL_Class[Unique ID],0),0)))),"Error: Invalid Column H, I, or T. Check spelling &amp; valid options (see dropdown)")</f>
        <v/>
      </c>
      <c r="AC143" s="32"/>
      <c r="AD143" s="31" t="b">
        <f t="shared" si="4"/>
        <v>0</v>
      </c>
      <c r="AE143" s="31" t="b">
        <f t="shared" si="5"/>
        <v>0</v>
      </c>
    </row>
    <row r="144" spans="1:31" ht="50.15" customHeight="1" x14ac:dyDescent="0.35">
      <c r="A144" s="101">
        <v>139</v>
      </c>
      <c r="B144" s="53"/>
      <c r="C144" s="41"/>
      <c r="D144" s="54"/>
      <c r="E144" s="53"/>
      <c r="F144" s="41"/>
      <c r="G144" s="41"/>
      <c r="H144" s="53"/>
      <c r="I144" s="55"/>
      <c r="J144" s="41"/>
      <c r="K144" s="41"/>
      <c r="L144" s="56"/>
      <c r="M144" s="41"/>
      <c r="N144" s="41"/>
      <c r="O144" s="41"/>
      <c r="P144" s="41"/>
      <c r="Q144" s="53"/>
      <c r="R144" s="41"/>
      <c r="S144" s="41"/>
      <c r="T144" s="57"/>
      <c r="U144" s="41"/>
      <c r="V144" s="41"/>
      <c r="W144" s="56"/>
      <c r="X144" s="41"/>
      <c r="Y144" s="58"/>
      <c r="Z144" s="41"/>
      <c r="AA144" s="41"/>
      <c r="AB144" s="171" t="str" cm="1">
        <f t="array" ref="AB144">IFERROR(IF(COUNTA('Detailed Inventory'!$B144:$AA144)=0,"",IF(AND($B144="",$C144=""),"Error: Missing Response in Column B or C",IF(OR($E144="",$Q144=""),"Error: Missing Response in Column E or Q",INDEX(SL_Class[Entire SL Classification],MATCH(SUMIFS(SL_Class[Unique ID],SL_Class[UpSys SL Material],I144,SL_Class[UpSys Ever Previously Lead],H144,SL_Class[DownCus SL Material],T144),SL_Class[Unique ID],0),0)))),"Error: Invalid Column H, I, or T. Check spelling &amp; valid options (see dropdown)")</f>
        <v/>
      </c>
      <c r="AC144" s="32"/>
      <c r="AD144" s="31" t="b">
        <f t="shared" si="4"/>
        <v>0</v>
      </c>
      <c r="AE144" s="31" t="b">
        <f t="shared" si="5"/>
        <v>0</v>
      </c>
    </row>
    <row r="145" spans="1:31" ht="50.15" customHeight="1" x14ac:dyDescent="0.35">
      <c r="A145" s="100">
        <v>140</v>
      </c>
      <c r="B145" s="53"/>
      <c r="C145" s="41"/>
      <c r="D145" s="54"/>
      <c r="E145" s="53"/>
      <c r="F145" s="41"/>
      <c r="G145" s="41"/>
      <c r="H145" s="53"/>
      <c r="I145" s="55"/>
      <c r="J145" s="41"/>
      <c r="K145" s="41"/>
      <c r="L145" s="56"/>
      <c r="M145" s="41"/>
      <c r="N145" s="41"/>
      <c r="O145" s="41"/>
      <c r="P145" s="41"/>
      <c r="Q145" s="53"/>
      <c r="R145" s="41"/>
      <c r="S145" s="41"/>
      <c r="T145" s="57"/>
      <c r="U145" s="41"/>
      <c r="V145" s="41"/>
      <c r="W145" s="56"/>
      <c r="X145" s="41"/>
      <c r="Y145" s="58"/>
      <c r="Z145" s="41"/>
      <c r="AA145" s="41"/>
      <c r="AB145" s="171" t="str" cm="1">
        <f t="array" ref="AB145">IFERROR(IF(COUNTA('Detailed Inventory'!$B145:$AA145)=0,"",IF(AND($B145="",$C145=""),"Error: Missing Response in Column B or C",IF(OR($E145="",$Q145=""),"Error: Missing Response in Column E or Q",INDEX(SL_Class[Entire SL Classification],MATCH(SUMIFS(SL_Class[Unique ID],SL_Class[UpSys SL Material],I145,SL_Class[UpSys Ever Previously Lead],H145,SL_Class[DownCus SL Material],T145),SL_Class[Unique ID],0),0)))),"Error: Invalid Column H, I, or T. Check spelling &amp; valid options (see dropdown)")</f>
        <v/>
      </c>
      <c r="AC145" s="32"/>
      <c r="AD145" s="31" t="b">
        <f t="shared" si="4"/>
        <v>0</v>
      </c>
      <c r="AE145" s="31" t="b">
        <f t="shared" si="5"/>
        <v>0</v>
      </c>
    </row>
    <row r="146" spans="1:31" ht="50.15" customHeight="1" x14ac:dyDescent="0.35">
      <c r="A146" s="101">
        <v>141</v>
      </c>
      <c r="B146" s="53"/>
      <c r="C146" s="41"/>
      <c r="D146" s="54"/>
      <c r="E146" s="53"/>
      <c r="F146" s="41"/>
      <c r="G146" s="41"/>
      <c r="H146" s="53"/>
      <c r="I146" s="55"/>
      <c r="J146" s="41"/>
      <c r="K146" s="41"/>
      <c r="L146" s="56"/>
      <c r="M146" s="41"/>
      <c r="N146" s="41"/>
      <c r="O146" s="41"/>
      <c r="P146" s="41"/>
      <c r="Q146" s="53"/>
      <c r="R146" s="41"/>
      <c r="S146" s="41"/>
      <c r="T146" s="57"/>
      <c r="U146" s="41"/>
      <c r="V146" s="41"/>
      <c r="W146" s="56"/>
      <c r="X146" s="41"/>
      <c r="Y146" s="58"/>
      <c r="Z146" s="41"/>
      <c r="AA146" s="41"/>
      <c r="AB146" s="171" t="str" cm="1">
        <f t="array" ref="AB146">IFERROR(IF(COUNTA('Detailed Inventory'!$B146:$AA146)=0,"",IF(AND($B146="",$C146=""),"Error: Missing Response in Column B or C",IF(OR($E146="",$Q146=""),"Error: Missing Response in Column E or Q",INDEX(SL_Class[Entire SL Classification],MATCH(SUMIFS(SL_Class[Unique ID],SL_Class[UpSys SL Material],I146,SL_Class[UpSys Ever Previously Lead],H146,SL_Class[DownCus SL Material],T146),SL_Class[Unique ID],0),0)))),"Error: Invalid Column H, I, or T. Check spelling &amp; valid options (see dropdown)")</f>
        <v/>
      </c>
      <c r="AC146" s="32"/>
      <c r="AD146" s="31" t="b">
        <f t="shared" si="4"/>
        <v>0</v>
      </c>
      <c r="AE146" s="31" t="b">
        <f t="shared" si="5"/>
        <v>0</v>
      </c>
    </row>
    <row r="147" spans="1:31" ht="50.15" customHeight="1" x14ac:dyDescent="0.35">
      <c r="A147" s="100">
        <v>142</v>
      </c>
      <c r="B147" s="53"/>
      <c r="C147" s="41"/>
      <c r="D147" s="54"/>
      <c r="E147" s="53"/>
      <c r="F147" s="41"/>
      <c r="G147" s="41"/>
      <c r="H147" s="53"/>
      <c r="I147" s="55"/>
      <c r="J147" s="41"/>
      <c r="K147" s="41"/>
      <c r="L147" s="56"/>
      <c r="M147" s="41"/>
      <c r="N147" s="41"/>
      <c r="O147" s="41"/>
      <c r="P147" s="41"/>
      <c r="Q147" s="53"/>
      <c r="R147" s="41"/>
      <c r="S147" s="41"/>
      <c r="T147" s="57"/>
      <c r="U147" s="41"/>
      <c r="V147" s="41"/>
      <c r="W147" s="56"/>
      <c r="X147" s="41"/>
      <c r="Y147" s="58"/>
      <c r="Z147" s="41"/>
      <c r="AA147" s="41"/>
      <c r="AB147" s="171" t="str" cm="1">
        <f t="array" ref="AB147">IFERROR(IF(COUNTA('Detailed Inventory'!$B147:$AA147)=0,"",IF(AND($B147="",$C147=""),"Error: Missing Response in Column B or C",IF(OR($E147="",$Q147=""),"Error: Missing Response in Column E or Q",INDEX(SL_Class[Entire SL Classification],MATCH(SUMIFS(SL_Class[Unique ID],SL_Class[UpSys SL Material],I147,SL_Class[UpSys Ever Previously Lead],H147,SL_Class[DownCus SL Material],T147),SL_Class[Unique ID],0),0)))),"Error: Invalid Column H, I, or T. Check spelling &amp; valid options (see dropdown)")</f>
        <v/>
      </c>
      <c r="AC147" s="32"/>
      <c r="AD147" s="31" t="b">
        <f t="shared" si="4"/>
        <v>0</v>
      </c>
      <c r="AE147" s="31" t="b">
        <f t="shared" si="5"/>
        <v>0</v>
      </c>
    </row>
    <row r="148" spans="1:31" ht="50.15" customHeight="1" x14ac:dyDescent="0.35">
      <c r="A148" s="101">
        <v>143</v>
      </c>
      <c r="B148" s="53"/>
      <c r="C148" s="41"/>
      <c r="D148" s="54"/>
      <c r="E148" s="53"/>
      <c r="F148" s="41"/>
      <c r="G148" s="41"/>
      <c r="H148" s="53"/>
      <c r="I148" s="55"/>
      <c r="J148" s="41"/>
      <c r="K148" s="41"/>
      <c r="L148" s="56"/>
      <c r="M148" s="41"/>
      <c r="N148" s="41"/>
      <c r="O148" s="41"/>
      <c r="P148" s="41"/>
      <c r="Q148" s="53"/>
      <c r="R148" s="41"/>
      <c r="S148" s="41"/>
      <c r="T148" s="57"/>
      <c r="U148" s="41"/>
      <c r="V148" s="41"/>
      <c r="W148" s="56"/>
      <c r="X148" s="41"/>
      <c r="Y148" s="58"/>
      <c r="Z148" s="41"/>
      <c r="AA148" s="41"/>
      <c r="AB148" s="171" t="str" cm="1">
        <f t="array" ref="AB148">IFERROR(IF(COUNTA('Detailed Inventory'!$B148:$AA148)=0,"",IF(AND($B148="",$C148=""),"Error: Missing Response in Column B or C",IF(OR($E148="",$Q148=""),"Error: Missing Response in Column E or Q",INDEX(SL_Class[Entire SL Classification],MATCH(SUMIFS(SL_Class[Unique ID],SL_Class[UpSys SL Material],I148,SL_Class[UpSys Ever Previously Lead],H148,SL_Class[DownCus SL Material],T148),SL_Class[Unique ID],0),0)))),"Error: Invalid Column H, I, or T. Check spelling &amp; valid options (see dropdown)")</f>
        <v/>
      </c>
      <c r="AC148" s="32"/>
      <c r="AD148" s="31" t="b">
        <f t="shared" si="4"/>
        <v>0</v>
      </c>
      <c r="AE148" s="31" t="b">
        <f t="shared" si="5"/>
        <v>0</v>
      </c>
    </row>
    <row r="149" spans="1:31" ht="50.15" customHeight="1" x14ac:dyDescent="0.35">
      <c r="A149" s="100">
        <v>144</v>
      </c>
      <c r="B149" s="53"/>
      <c r="C149" s="41"/>
      <c r="D149" s="54"/>
      <c r="E149" s="53"/>
      <c r="F149" s="41"/>
      <c r="G149" s="41"/>
      <c r="H149" s="53"/>
      <c r="I149" s="55"/>
      <c r="J149" s="41"/>
      <c r="K149" s="41"/>
      <c r="L149" s="56"/>
      <c r="M149" s="41"/>
      <c r="N149" s="41"/>
      <c r="O149" s="41"/>
      <c r="P149" s="41"/>
      <c r="Q149" s="53"/>
      <c r="R149" s="41"/>
      <c r="S149" s="41"/>
      <c r="T149" s="57"/>
      <c r="U149" s="41"/>
      <c r="V149" s="41"/>
      <c r="W149" s="56"/>
      <c r="X149" s="41"/>
      <c r="Y149" s="58"/>
      <c r="Z149" s="41"/>
      <c r="AA149" s="41"/>
      <c r="AB149" s="171" t="str" cm="1">
        <f t="array" ref="AB149">IFERROR(IF(COUNTA('Detailed Inventory'!$B149:$AA149)=0,"",IF(AND($B149="",$C149=""),"Error: Missing Response in Column B or C",IF(OR($E149="",$Q149=""),"Error: Missing Response in Column E or Q",INDEX(SL_Class[Entire SL Classification],MATCH(SUMIFS(SL_Class[Unique ID],SL_Class[UpSys SL Material],I149,SL_Class[UpSys Ever Previously Lead],H149,SL_Class[DownCus SL Material],T149),SL_Class[Unique ID],0),0)))),"Error: Invalid Column H, I, or T. Check spelling &amp; valid options (see dropdown)")</f>
        <v/>
      </c>
      <c r="AC149" s="32"/>
      <c r="AD149" s="31" t="b">
        <f t="shared" si="4"/>
        <v>0</v>
      </c>
      <c r="AE149" s="31" t="b">
        <f t="shared" si="5"/>
        <v>0</v>
      </c>
    </row>
    <row r="150" spans="1:31" ht="50.15" customHeight="1" x14ac:dyDescent="0.35">
      <c r="A150" s="101">
        <v>145</v>
      </c>
      <c r="B150" s="53"/>
      <c r="C150" s="41"/>
      <c r="D150" s="54"/>
      <c r="E150" s="53"/>
      <c r="F150" s="41"/>
      <c r="G150" s="41"/>
      <c r="H150" s="53"/>
      <c r="I150" s="55"/>
      <c r="J150" s="41"/>
      <c r="K150" s="41"/>
      <c r="L150" s="56"/>
      <c r="M150" s="41"/>
      <c r="N150" s="41"/>
      <c r="O150" s="41"/>
      <c r="P150" s="41"/>
      <c r="Q150" s="53"/>
      <c r="R150" s="41"/>
      <c r="S150" s="41"/>
      <c r="T150" s="57"/>
      <c r="U150" s="41"/>
      <c r="V150" s="41"/>
      <c r="W150" s="56"/>
      <c r="X150" s="41"/>
      <c r="Y150" s="58"/>
      <c r="Z150" s="41"/>
      <c r="AA150" s="41"/>
      <c r="AB150" s="171" t="str" cm="1">
        <f t="array" ref="AB150">IFERROR(IF(COUNTA('Detailed Inventory'!$B150:$AA150)=0,"",IF(AND($B150="",$C150=""),"Error: Missing Response in Column B or C",IF(OR($E150="",$Q150=""),"Error: Missing Response in Column E or Q",INDEX(SL_Class[Entire SL Classification],MATCH(SUMIFS(SL_Class[Unique ID],SL_Class[UpSys SL Material],I150,SL_Class[UpSys Ever Previously Lead],H150,SL_Class[DownCus SL Material],T150),SL_Class[Unique ID],0),0)))),"Error: Invalid Column H, I, or T. Check spelling &amp; valid options (see dropdown)")</f>
        <v/>
      </c>
      <c r="AC150" s="32"/>
      <c r="AD150" s="31" t="b">
        <f t="shared" si="4"/>
        <v>0</v>
      </c>
      <c r="AE150" s="31" t="b">
        <f t="shared" si="5"/>
        <v>0</v>
      </c>
    </row>
    <row r="151" spans="1:31" ht="50.15" customHeight="1" x14ac:dyDescent="0.35">
      <c r="A151" s="100">
        <v>146</v>
      </c>
      <c r="B151" s="53"/>
      <c r="C151" s="41"/>
      <c r="D151" s="54"/>
      <c r="E151" s="53"/>
      <c r="F151" s="41"/>
      <c r="G151" s="41"/>
      <c r="H151" s="53"/>
      <c r="I151" s="55"/>
      <c r="J151" s="41"/>
      <c r="K151" s="41"/>
      <c r="L151" s="56"/>
      <c r="M151" s="41"/>
      <c r="N151" s="41"/>
      <c r="O151" s="41"/>
      <c r="P151" s="41"/>
      <c r="Q151" s="53"/>
      <c r="R151" s="41"/>
      <c r="S151" s="41"/>
      <c r="T151" s="57"/>
      <c r="U151" s="41"/>
      <c r="V151" s="41"/>
      <c r="W151" s="56"/>
      <c r="X151" s="41"/>
      <c r="Y151" s="58"/>
      <c r="Z151" s="41"/>
      <c r="AA151" s="41"/>
      <c r="AB151" s="171" t="str" cm="1">
        <f t="array" ref="AB151">IFERROR(IF(COUNTA('Detailed Inventory'!$B151:$AA151)=0,"",IF(AND($B151="",$C151=""),"Error: Missing Response in Column B or C",IF(OR($E151="",$Q151=""),"Error: Missing Response in Column E or Q",INDEX(SL_Class[Entire SL Classification],MATCH(SUMIFS(SL_Class[Unique ID],SL_Class[UpSys SL Material],I151,SL_Class[UpSys Ever Previously Lead],H151,SL_Class[DownCus SL Material],T151),SL_Class[Unique ID],0),0)))),"Error: Invalid Column H, I, or T. Check spelling &amp; valid options (see dropdown)")</f>
        <v/>
      </c>
      <c r="AC151" s="32"/>
      <c r="AD151" s="31" t="b">
        <f t="shared" si="4"/>
        <v>0</v>
      </c>
      <c r="AE151" s="31" t="b">
        <f t="shared" si="5"/>
        <v>0</v>
      </c>
    </row>
    <row r="152" spans="1:31" ht="50.15" customHeight="1" x14ac:dyDescent="0.35">
      <c r="A152" s="101">
        <v>147</v>
      </c>
      <c r="B152" s="53"/>
      <c r="C152" s="41"/>
      <c r="D152" s="54"/>
      <c r="E152" s="53"/>
      <c r="F152" s="41"/>
      <c r="G152" s="41"/>
      <c r="H152" s="53"/>
      <c r="I152" s="55"/>
      <c r="J152" s="41"/>
      <c r="K152" s="41"/>
      <c r="L152" s="56"/>
      <c r="M152" s="41"/>
      <c r="N152" s="41"/>
      <c r="O152" s="41"/>
      <c r="P152" s="41"/>
      <c r="Q152" s="53"/>
      <c r="R152" s="41"/>
      <c r="S152" s="41"/>
      <c r="T152" s="57"/>
      <c r="U152" s="41"/>
      <c r="V152" s="41"/>
      <c r="W152" s="56"/>
      <c r="X152" s="41"/>
      <c r="Y152" s="58"/>
      <c r="Z152" s="41"/>
      <c r="AA152" s="41"/>
      <c r="AB152" s="171" t="str" cm="1">
        <f t="array" ref="AB152">IFERROR(IF(COUNTA('Detailed Inventory'!$B152:$AA152)=0,"",IF(AND($B152="",$C152=""),"Error: Missing Response in Column B or C",IF(OR($E152="",$Q152=""),"Error: Missing Response in Column E or Q",INDEX(SL_Class[Entire SL Classification],MATCH(SUMIFS(SL_Class[Unique ID],SL_Class[UpSys SL Material],I152,SL_Class[UpSys Ever Previously Lead],H152,SL_Class[DownCus SL Material],T152),SL_Class[Unique ID],0),0)))),"Error: Invalid Column H, I, or T. Check spelling &amp; valid options (see dropdown)")</f>
        <v/>
      </c>
      <c r="AC152" s="32"/>
      <c r="AD152" s="31" t="b">
        <f t="shared" si="4"/>
        <v>0</v>
      </c>
      <c r="AE152" s="31" t="b">
        <f t="shared" si="5"/>
        <v>0</v>
      </c>
    </row>
    <row r="153" spans="1:31" ht="50.15" customHeight="1" x14ac:dyDescent="0.35">
      <c r="A153" s="100">
        <v>148</v>
      </c>
      <c r="B153" s="53"/>
      <c r="C153" s="41"/>
      <c r="D153" s="54"/>
      <c r="E153" s="53"/>
      <c r="F153" s="41"/>
      <c r="G153" s="41"/>
      <c r="H153" s="53"/>
      <c r="I153" s="55"/>
      <c r="J153" s="41"/>
      <c r="K153" s="41"/>
      <c r="L153" s="56"/>
      <c r="M153" s="41"/>
      <c r="N153" s="41"/>
      <c r="O153" s="41"/>
      <c r="P153" s="41"/>
      <c r="Q153" s="53"/>
      <c r="R153" s="41"/>
      <c r="S153" s="41"/>
      <c r="T153" s="57"/>
      <c r="U153" s="41"/>
      <c r="V153" s="41"/>
      <c r="W153" s="56"/>
      <c r="X153" s="41"/>
      <c r="Y153" s="58"/>
      <c r="Z153" s="41"/>
      <c r="AA153" s="41"/>
      <c r="AB153" s="171" t="str" cm="1">
        <f t="array" ref="AB153">IFERROR(IF(COUNTA('Detailed Inventory'!$B153:$AA153)=0,"",IF(AND($B153="",$C153=""),"Error: Missing Response in Column B or C",IF(OR($E153="",$Q153=""),"Error: Missing Response in Column E or Q",INDEX(SL_Class[Entire SL Classification],MATCH(SUMIFS(SL_Class[Unique ID],SL_Class[UpSys SL Material],I153,SL_Class[UpSys Ever Previously Lead],H153,SL_Class[DownCus SL Material],T153),SL_Class[Unique ID],0),0)))),"Error: Invalid Column H, I, or T. Check spelling &amp; valid options (see dropdown)")</f>
        <v/>
      </c>
      <c r="AC153" s="32"/>
      <c r="AD153" s="31" t="b">
        <f t="shared" si="4"/>
        <v>0</v>
      </c>
      <c r="AE153" s="31" t="b">
        <f t="shared" si="5"/>
        <v>0</v>
      </c>
    </row>
    <row r="154" spans="1:31" ht="50.15" customHeight="1" x14ac:dyDescent="0.35">
      <c r="A154" s="101">
        <v>149</v>
      </c>
      <c r="B154" s="53"/>
      <c r="C154" s="41"/>
      <c r="D154" s="54"/>
      <c r="E154" s="53"/>
      <c r="F154" s="41"/>
      <c r="G154" s="41"/>
      <c r="H154" s="53"/>
      <c r="I154" s="55"/>
      <c r="J154" s="41"/>
      <c r="K154" s="41"/>
      <c r="L154" s="56"/>
      <c r="M154" s="41"/>
      <c r="N154" s="41"/>
      <c r="O154" s="41"/>
      <c r="P154" s="41"/>
      <c r="Q154" s="53"/>
      <c r="R154" s="41"/>
      <c r="S154" s="41"/>
      <c r="T154" s="57"/>
      <c r="U154" s="41"/>
      <c r="V154" s="41"/>
      <c r="W154" s="56"/>
      <c r="X154" s="41"/>
      <c r="Y154" s="58"/>
      <c r="Z154" s="41"/>
      <c r="AA154" s="41"/>
      <c r="AB154" s="171" t="str" cm="1">
        <f t="array" ref="AB154">IFERROR(IF(COUNTA('Detailed Inventory'!$B154:$AA154)=0,"",IF(AND($B154="",$C154=""),"Error: Missing Response in Column B or C",IF(OR($E154="",$Q154=""),"Error: Missing Response in Column E or Q",INDEX(SL_Class[Entire SL Classification],MATCH(SUMIFS(SL_Class[Unique ID],SL_Class[UpSys SL Material],I154,SL_Class[UpSys Ever Previously Lead],H154,SL_Class[DownCus SL Material],T154),SL_Class[Unique ID],0),0)))),"Error: Invalid Column H, I, or T. Check spelling &amp; valid options (see dropdown)")</f>
        <v/>
      </c>
      <c r="AC154" s="32"/>
      <c r="AD154" s="31" t="b">
        <f t="shared" si="4"/>
        <v>0</v>
      </c>
      <c r="AE154" s="31" t="b">
        <f t="shared" si="5"/>
        <v>0</v>
      </c>
    </row>
    <row r="155" spans="1:31" ht="50.15" customHeight="1" x14ac:dyDescent="0.35">
      <c r="A155" s="100">
        <v>150</v>
      </c>
      <c r="B155" s="53"/>
      <c r="C155" s="41"/>
      <c r="D155" s="54"/>
      <c r="E155" s="53"/>
      <c r="F155" s="41"/>
      <c r="G155" s="41"/>
      <c r="H155" s="53"/>
      <c r="I155" s="55"/>
      <c r="J155" s="41"/>
      <c r="K155" s="41"/>
      <c r="L155" s="56"/>
      <c r="M155" s="41"/>
      <c r="N155" s="41"/>
      <c r="O155" s="41"/>
      <c r="P155" s="41"/>
      <c r="Q155" s="53"/>
      <c r="R155" s="41"/>
      <c r="S155" s="41"/>
      <c r="T155" s="57"/>
      <c r="U155" s="41"/>
      <c r="V155" s="41"/>
      <c r="W155" s="56"/>
      <c r="X155" s="41"/>
      <c r="Y155" s="58"/>
      <c r="Z155" s="41"/>
      <c r="AA155" s="41"/>
      <c r="AB155" s="171" t="str" cm="1">
        <f t="array" ref="AB155">IFERROR(IF(COUNTA('Detailed Inventory'!$B155:$AA155)=0,"",IF(AND($B155="",$C155=""),"Error: Missing Response in Column B or C",IF(OR($E155="",$Q155=""),"Error: Missing Response in Column E or Q",INDEX(SL_Class[Entire SL Classification],MATCH(SUMIFS(SL_Class[Unique ID],SL_Class[UpSys SL Material],I155,SL_Class[UpSys Ever Previously Lead],H155,SL_Class[DownCus SL Material],T155),SL_Class[Unique ID],0),0)))),"Error: Invalid Column H, I, or T. Check spelling &amp; valid options (see dropdown)")</f>
        <v/>
      </c>
      <c r="AC155" s="32"/>
      <c r="AD155" s="31" t="b">
        <f t="shared" si="4"/>
        <v>0</v>
      </c>
      <c r="AE155" s="31" t="b">
        <f t="shared" si="5"/>
        <v>0</v>
      </c>
    </row>
    <row r="156" spans="1:31" ht="50.15" customHeight="1" x14ac:dyDescent="0.35">
      <c r="A156" s="101">
        <v>151</v>
      </c>
      <c r="B156" s="53"/>
      <c r="C156" s="41"/>
      <c r="D156" s="54"/>
      <c r="E156" s="53"/>
      <c r="F156" s="41"/>
      <c r="G156" s="41"/>
      <c r="H156" s="53"/>
      <c r="I156" s="55"/>
      <c r="J156" s="41"/>
      <c r="K156" s="41"/>
      <c r="L156" s="56"/>
      <c r="M156" s="41"/>
      <c r="N156" s="41"/>
      <c r="O156" s="41"/>
      <c r="P156" s="41"/>
      <c r="Q156" s="53"/>
      <c r="R156" s="41"/>
      <c r="S156" s="41"/>
      <c r="T156" s="57"/>
      <c r="U156" s="41"/>
      <c r="V156" s="41"/>
      <c r="W156" s="56"/>
      <c r="X156" s="41"/>
      <c r="Y156" s="58"/>
      <c r="Z156" s="41"/>
      <c r="AA156" s="41"/>
      <c r="AB156" s="171" t="str" cm="1">
        <f t="array" ref="AB156">IFERROR(IF(COUNTA('Detailed Inventory'!$B156:$AA156)=0,"",IF(AND($B156="",$C156=""),"Error: Missing Response in Column B or C",IF(OR($E156="",$Q156=""),"Error: Missing Response in Column E or Q",INDEX(SL_Class[Entire SL Classification],MATCH(SUMIFS(SL_Class[Unique ID],SL_Class[UpSys SL Material],I156,SL_Class[UpSys Ever Previously Lead],H156,SL_Class[DownCus SL Material],T156),SL_Class[Unique ID],0),0)))),"Error: Invalid Column H, I, or T. Check spelling &amp; valid options (see dropdown)")</f>
        <v/>
      </c>
      <c r="AC156" s="32"/>
      <c r="AD156" s="31" t="b">
        <f t="shared" si="4"/>
        <v>0</v>
      </c>
      <c r="AE156" s="31" t="b">
        <f t="shared" si="5"/>
        <v>0</v>
      </c>
    </row>
    <row r="157" spans="1:31" ht="50.15" customHeight="1" x14ac:dyDescent="0.35">
      <c r="A157" s="100">
        <v>152</v>
      </c>
      <c r="B157" s="53"/>
      <c r="C157" s="41"/>
      <c r="D157" s="54"/>
      <c r="E157" s="53"/>
      <c r="F157" s="41"/>
      <c r="G157" s="41"/>
      <c r="H157" s="53"/>
      <c r="I157" s="55"/>
      <c r="J157" s="41"/>
      <c r="K157" s="41"/>
      <c r="L157" s="56"/>
      <c r="M157" s="41"/>
      <c r="N157" s="41"/>
      <c r="O157" s="41"/>
      <c r="P157" s="41"/>
      <c r="Q157" s="53"/>
      <c r="R157" s="41"/>
      <c r="S157" s="41"/>
      <c r="T157" s="57"/>
      <c r="U157" s="41"/>
      <c r="V157" s="41"/>
      <c r="W157" s="56"/>
      <c r="X157" s="41"/>
      <c r="Y157" s="58"/>
      <c r="Z157" s="41"/>
      <c r="AA157" s="41"/>
      <c r="AB157" s="171" t="str" cm="1">
        <f t="array" ref="AB157">IFERROR(IF(COUNTA('Detailed Inventory'!$B157:$AA157)=0,"",IF(AND($B157="",$C157=""),"Error: Missing Response in Column B or C",IF(OR($E157="",$Q157=""),"Error: Missing Response in Column E or Q",INDEX(SL_Class[Entire SL Classification],MATCH(SUMIFS(SL_Class[Unique ID],SL_Class[UpSys SL Material],I157,SL_Class[UpSys Ever Previously Lead],H157,SL_Class[DownCus SL Material],T157),SL_Class[Unique ID],0),0)))),"Error: Invalid Column H, I, or T. Check spelling &amp; valid options (see dropdown)")</f>
        <v/>
      </c>
      <c r="AC157" s="32"/>
      <c r="AD157" s="31" t="b">
        <f t="shared" si="4"/>
        <v>0</v>
      </c>
      <c r="AE157" s="31" t="b">
        <f t="shared" si="5"/>
        <v>0</v>
      </c>
    </row>
    <row r="158" spans="1:31" ht="50.15" customHeight="1" x14ac:dyDescent="0.35">
      <c r="A158" s="101">
        <v>153</v>
      </c>
      <c r="B158" s="53"/>
      <c r="C158" s="41"/>
      <c r="D158" s="54"/>
      <c r="E158" s="53"/>
      <c r="F158" s="41"/>
      <c r="G158" s="41"/>
      <c r="H158" s="53"/>
      <c r="I158" s="55"/>
      <c r="J158" s="41"/>
      <c r="K158" s="41"/>
      <c r="L158" s="56"/>
      <c r="M158" s="41"/>
      <c r="N158" s="41"/>
      <c r="O158" s="41"/>
      <c r="P158" s="41"/>
      <c r="Q158" s="53"/>
      <c r="R158" s="41"/>
      <c r="S158" s="41"/>
      <c r="T158" s="57"/>
      <c r="U158" s="41"/>
      <c r="V158" s="41"/>
      <c r="W158" s="56"/>
      <c r="X158" s="41"/>
      <c r="Y158" s="58"/>
      <c r="Z158" s="41"/>
      <c r="AA158" s="41"/>
      <c r="AB158" s="171" t="str" cm="1">
        <f t="array" ref="AB158">IFERROR(IF(COUNTA('Detailed Inventory'!$B158:$AA158)=0,"",IF(AND($B158="",$C158=""),"Error: Missing Response in Column B or C",IF(OR($E158="",$Q158=""),"Error: Missing Response in Column E or Q",INDEX(SL_Class[Entire SL Classification],MATCH(SUMIFS(SL_Class[Unique ID],SL_Class[UpSys SL Material],I158,SL_Class[UpSys Ever Previously Lead],H158,SL_Class[DownCus SL Material],T158),SL_Class[Unique ID],0),0)))),"Error: Invalid Column H, I, or T. Check spelling &amp; valid options (see dropdown)")</f>
        <v/>
      </c>
      <c r="AC158" s="32"/>
      <c r="AD158" s="31" t="b">
        <f t="shared" si="4"/>
        <v>0</v>
      </c>
      <c r="AE158" s="31" t="b">
        <f t="shared" si="5"/>
        <v>0</v>
      </c>
    </row>
    <row r="159" spans="1:31" ht="50.15" customHeight="1" x14ac:dyDescent="0.35">
      <c r="A159" s="100">
        <v>154</v>
      </c>
      <c r="B159" s="53"/>
      <c r="C159" s="41"/>
      <c r="D159" s="54"/>
      <c r="E159" s="53"/>
      <c r="F159" s="41"/>
      <c r="G159" s="41"/>
      <c r="H159" s="53"/>
      <c r="I159" s="55"/>
      <c r="J159" s="41"/>
      <c r="K159" s="41"/>
      <c r="L159" s="56"/>
      <c r="M159" s="41"/>
      <c r="N159" s="41"/>
      <c r="O159" s="41"/>
      <c r="P159" s="41"/>
      <c r="Q159" s="53"/>
      <c r="R159" s="41"/>
      <c r="S159" s="41"/>
      <c r="T159" s="57"/>
      <c r="U159" s="41"/>
      <c r="V159" s="41"/>
      <c r="W159" s="56"/>
      <c r="X159" s="41"/>
      <c r="Y159" s="58"/>
      <c r="Z159" s="41"/>
      <c r="AA159" s="41"/>
      <c r="AB159" s="171" t="str" cm="1">
        <f t="array" ref="AB159">IFERROR(IF(COUNTA('Detailed Inventory'!$B159:$AA159)=0,"",IF(AND($B159="",$C159=""),"Error: Missing Response in Column B or C",IF(OR($E159="",$Q159=""),"Error: Missing Response in Column E or Q",INDEX(SL_Class[Entire SL Classification],MATCH(SUMIFS(SL_Class[Unique ID],SL_Class[UpSys SL Material],I159,SL_Class[UpSys Ever Previously Lead],H159,SL_Class[DownCus SL Material],T159),SL_Class[Unique ID],0),0)))),"Error: Invalid Column H, I, or T. Check spelling &amp; valid options (see dropdown)")</f>
        <v/>
      </c>
      <c r="AC159" s="32"/>
      <c r="AD159" s="31" t="b">
        <f t="shared" si="4"/>
        <v>0</v>
      </c>
      <c r="AE159" s="31" t="b">
        <f t="shared" si="5"/>
        <v>0</v>
      </c>
    </row>
    <row r="160" spans="1:31" ht="50.15" customHeight="1" x14ac:dyDescent="0.35">
      <c r="A160" s="101">
        <v>155</v>
      </c>
      <c r="B160" s="53"/>
      <c r="C160" s="41"/>
      <c r="D160" s="54"/>
      <c r="E160" s="53"/>
      <c r="F160" s="41"/>
      <c r="G160" s="41"/>
      <c r="H160" s="53"/>
      <c r="I160" s="55"/>
      <c r="J160" s="41"/>
      <c r="K160" s="41"/>
      <c r="L160" s="56"/>
      <c r="M160" s="41"/>
      <c r="N160" s="41"/>
      <c r="O160" s="41"/>
      <c r="P160" s="41"/>
      <c r="Q160" s="53"/>
      <c r="R160" s="41"/>
      <c r="S160" s="41"/>
      <c r="T160" s="57"/>
      <c r="U160" s="41"/>
      <c r="V160" s="41"/>
      <c r="W160" s="56"/>
      <c r="X160" s="41"/>
      <c r="Y160" s="58"/>
      <c r="Z160" s="41"/>
      <c r="AA160" s="41"/>
      <c r="AB160" s="171" t="str" cm="1">
        <f t="array" ref="AB160">IFERROR(IF(COUNTA('Detailed Inventory'!$B160:$AA160)=0,"",IF(AND($B160="",$C160=""),"Error: Missing Response in Column B or C",IF(OR($E160="",$Q160=""),"Error: Missing Response in Column E or Q",INDEX(SL_Class[Entire SL Classification],MATCH(SUMIFS(SL_Class[Unique ID],SL_Class[UpSys SL Material],I160,SL_Class[UpSys Ever Previously Lead],H160,SL_Class[DownCus SL Material],T160),SL_Class[Unique ID],0),0)))),"Error: Invalid Column H, I, or T. Check spelling &amp; valid options (see dropdown)")</f>
        <v/>
      </c>
      <c r="AC160" s="32"/>
      <c r="AD160" s="31" t="b">
        <f t="shared" si="4"/>
        <v>0</v>
      </c>
      <c r="AE160" s="31" t="b">
        <f t="shared" si="5"/>
        <v>0</v>
      </c>
    </row>
    <row r="161" spans="1:31" ht="50.15" customHeight="1" x14ac:dyDescent="0.35">
      <c r="A161" s="100">
        <v>156</v>
      </c>
      <c r="B161" s="53"/>
      <c r="C161" s="41"/>
      <c r="D161" s="54"/>
      <c r="E161" s="53"/>
      <c r="F161" s="41"/>
      <c r="G161" s="41"/>
      <c r="H161" s="53"/>
      <c r="I161" s="55"/>
      <c r="J161" s="41"/>
      <c r="K161" s="41"/>
      <c r="L161" s="56"/>
      <c r="M161" s="41"/>
      <c r="N161" s="41"/>
      <c r="O161" s="41"/>
      <c r="P161" s="41"/>
      <c r="Q161" s="53"/>
      <c r="R161" s="41"/>
      <c r="S161" s="41"/>
      <c r="T161" s="57"/>
      <c r="U161" s="41"/>
      <c r="V161" s="41"/>
      <c r="W161" s="56"/>
      <c r="X161" s="41"/>
      <c r="Y161" s="58"/>
      <c r="Z161" s="41"/>
      <c r="AA161" s="41"/>
      <c r="AB161" s="171" t="str" cm="1">
        <f t="array" ref="AB161">IFERROR(IF(COUNTA('Detailed Inventory'!$B161:$AA161)=0,"",IF(AND($B161="",$C161=""),"Error: Missing Response in Column B or C",IF(OR($E161="",$Q161=""),"Error: Missing Response in Column E or Q",INDEX(SL_Class[Entire SL Classification],MATCH(SUMIFS(SL_Class[Unique ID],SL_Class[UpSys SL Material],I161,SL_Class[UpSys Ever Previously Lead],H161,SL_Class[DownCus SL Material],T161),SL_Class[Unique ID],0),0)))),"Error: Invalid Column H, I, or T. Check spelling &amp; valid options (see dropdown)")</f>
        <v/>
      </c>
      <c r="AC161" s="32"/>
      <c r="AD161" s="31" t="b">
        <f t="shared" si="4"/>
        <v>0</v>
      </c>
      <c r="AE161" s="31" t="b">
        <f t="shared" si="5"/>
        <v>0</v>
      </c>
    </row>
    <row r="162" spans="1:31" ht="50.15" customHeight="1" x14ac:dyDescent="0.35">
      <c r="A162" s="101">
        <v>157</v>
      </c>
      <c r="B162" s="53"/>
      <c r="C162" s="41"/>
      <c r="D162" s="54"/>
      <c r="E162" s="53"/>
      <c r="F162" s="41"/>
      <c r="G162" s="41"/>
      <c r="H162" s="53"/>
      <c r="I162" s="55"/>
      <c r="J162" s="41"/>
      <c r="K162" s="41"/>
      <c r="L162" s="56"/>
      <c r="M162" s="41"/>
      <c r="N162" s="41"/>
      <c r="O162" s="41"/>
      <c r="P162" s="41"/>
      <c r="Q162" s="53"/>
      <c r="R162" s="41"/>
      <c r="S162" s="41"/>
      <c r="T162" s="57"/>
      <c r="U162" s="41"/>
      <c r="V162" s="41"/>
      <c r="W162" s="56"/>
      <c r="X162" s="41"/>
      <c r="Y162" s="58"/>
      <c r="Z162" s="41"/>
      <c r="AA162" s="41"/>
      <c r="AB162" s="171" t="str" cm="1">
        <f t="array" ref="AB162">IFERROR(IF(COUNTA('Detailed Inventory'!$B162:$AA162)=0,"",IF(AND($B162="",$C162=""),"Error: Missing Response in Column B or C",IF(OR($E162="",$Q162=""),"Error: Missing Response in Column E or Q",INDEX(SL_Class[Entire SL Classification],MATCH(SUMIFS(SL_Class[Unique ID],SL_Class[UpSys SL Material],I162,SL_Class[UpSys Ever Previously Lead],H162,SL_Class[DownCus SL Material],T162),SL_Class[Unique ID],0),0)))),"Error: Invalid Column H, I, or T. Check spelling &amp; valid options (see dropdown)")</f>
        <v/>
      </c>
      <c r="AC162" s="32"/>
      <c r="AD162" s="31" t="b">
        <f t="shared" si="4"/>
        <v>0</v>
      </c>
      <c r="AE162" s="31" t="b">
        <f t="shared" si="5"/>
        <v>0</v>
      </c>
    </row>
    <row r="163" spans="1:31" ht="50.15" customHeight="1" x14ac:dyDescent="0.35">
      <c r="A163" s="100">
        <v>158</v>
      </c>
      <c r="B163" s="53"/>
      <c r="C163" s="41"/>
      <c r="D163" s="54"/>
      <c r="E163" s="53"/>
      <c r="F163" s="41"/>
      <c r="G163" s="41"/>
      <c r="H163" s="53"/>
      <c r="I163" s="55"/>
      <c r="J163" s="41"/>
      <c r="K163" s="41"/>
      <c r="L163" s="56"/>
      <c r="M163" s="41"/>
      <c r="N163" s="41"/>
      <c r="O163" s="41"/>
      <c r="P163" s="41"/>
      <c r="Q163" s="53"/>
      <c r="R163" s="41"/>
      <c r="S163" s="41"/>
      <c r="T163" s="57"/>
      <c r="U163" s="41"/>
      <c r="V163" s="41"/>
      <c r="W163" s="56"/>
      <c r="X163" s="41"/>
      <c r="Y163" s="58"/>
      <c r="Z163" s="41"/>
      <c r="AA163" s="41"/>
      <c r="AB163" s="171" t="str" cm="1">
        <f t="array" ref="AB163">IFERROR(IF(COUNTA('Detailed Inventory'!$B163:$AA163)=0,"",IF(AND($B163="",$C163=""),"Error: Missing Response in Column B or C",IF(OR($E163="",$Q163=""),"Error: Missing Response in Column E or Q",INDEX(SL_Class[Entire SL Classification],MATCH(SUMIFS(SL_Class[Unique ID],SL_Class[UpSys SL Material],I163,SL_Class[UpSys Ever Previously Lead],H163,SL_Class[DownCus SL Material],T163),SL_Class[Unique ID],0),0)))),"Error: Invalid Column H, I, or T. Check spelling &amp; valid options (see dropdown)")</f>
        <v/>
      </c>
      <c r="AC163" s="32"/>
      <c r="AD163" s="31" t="b">
        <f t="shared" si="4"/>
        <v>0</v>
      </c>
      <c r="AE163" s="31" t="b">
        <f t="shared" si="5"/>
        <v>0</v>
      </c>
    </row>
    <row r="164" spans="1:31" ht="50.15" customHeight="1" x14ac:dyDescent="0.35">
      <c r="A164" s="101">
        <v>159</v>
      </c>
      <c r="B164" s="53"/>
      <c r="C164" s="41"/>
      <c r="D164" s="54"/>
      <c r="E164" s="53"/>
      <c r="F164" s="41"/>
      <c r="G164" s="41"/>
      <c r="H164" s="53"/>
      <c r="I164" s="55"/>
      <c r="J164" s="41"/>
      <c r="K164" s="41"/>
      <c r="L164" s="56"/>
      <c r="M164" s="41"/>
      <c r="N164" s="41"/>
      <c r="O164" s="41"/>
      <c r="P164" s="41"/>
      <c r="Q164" s="53"/>
      <c r="R164" s="41"/>
      <c r="S164" s="41"/>
      <c r="T164" s="57"/>
      <c r="U164" s="41"/>
      <c r="V164" s="41"/>
      <c r="W164" s="56"/>
      <c r="X164" s="41"/>
      <c r="Y164" s="58"/>
      <c r="Z164" s="41"/>
      <c r="AA164" s="41"/>
      <c r="AB164" s="171" t="str" cm="1">
        <f t="array" ref="AB164">IFERROR(IF(COUNTA('Detailed Inventory'!$B164:$AA164)=0,"",IF(AND($B164="",$C164=""),"Error: Missing Response in Column B or C",IF(OR($E164="",$Q164=""),"Error: Missing Response in Column E or Q",INDEX(SL_Class[Entire SL Classification],MATCH(SUMIFS(SL_Class[Unique ID],SL_Class[UpSys SL Material],I164,SL_Class[UpSys Ever Previously Lead],H164,SL_Class[DownCus SL Material],T164),SL_Class[Unique ID],0),0)))),"Error: Invalid Column H, I, or T. Check spelling &amp; valid options (see dropdown)")</f>
        <v/>
      </c>
      <c r="AC164" s="32"/>
      <c r="AD164" s="31" t="b">
        <f t="shared" si="4"/>
        <v>0</v>
      </c>
      <c r="AE164" s="31" t="b">
        <f t="shared" si="5"/>
        <v>0</v>
      </c>
    </row>
    <row r="165" spans="1:31" ht="50.15" customHeight="1" x14ac:dyDescent="0.35">
      <c r="A165" s="100">
        <v>160</v>
      </c>
      <c r="B165" s="53"/>
      <c r="C165" s="41"/>
      <c r="D165" s="54"/>
      <c r="E165" s="53"/>
      <c r="F165" s="41"/>
      <c r="G165" s="41"/>
      <c r="H165" s="53"/>
      <c r="I165" s="55"/>
      <c r="J165" s="41"/>
      <c r="K165" s="41"/>
      <c r="L165" s="56"/>
      <c r="M165" s="41"/>
      <c r="N165" s="41"/>
      <c r="O165" s="41"/>
      <c r="P165" s="41"/>
      <c r="Q165" s="53"/>
      <c r="R165" s="41"/>
      <c r="S165" s="41"/>
      <c r="T165" s="57"/>
      <c r="U165" s="41"/>
      <c r="V165" s="41"/>
      <c r="W165" s="56"/>
      <c r="X165" s="41"/>
      <c r="Y165" s="58"/>
      <c r="Z165" s="41"/>
      <c r="AA165" s="41"/>
      <c r="AB165" s="171" t="str" cm="1">
        <f t="array" ref="AB165">IFERROR(IF(COUNTA('Detailed Inventory'!$B165:$AA165)=0,"",IF(AND($B165="",$C165=""),"Error: Missing Response in Column B or C",IF(OR($E165="",$Q165=""),"Error: Missing Response in Column E or Q",INDEX(SL_Class[Entire SL Classification],MATCH(SUMIFS(SL_Class[Unique ID],SL_Class[UpSys SL Material],I165,SL_Class[UpSys Ever Previously Lead],H165,SL_Class[DownCus SL Material],T165),SL_Class[Unique ID],0),0)))),"Error: Invalid Column H, I, or T. Check spelling &amp; valid options (see dropdown)")</f>
        <v/>
      </c>
      <c r="AC165" s="32"/>
      <c r="AD165" s="31" t="b">
        <f t="shared" si="4"/>
        <v>0</v>
      </c>
      <c r="AE165" s="31" t="b">
        <f t="shared" si="5"/>
        <v>0</v>
      </c>
    </row>
    <row r="166" spans="1:31" ht="50.15" customHeight="1" x14ac:dyDescent="0.35">
      <c r="A166" s="101">
        <v>161</v>
      </c>
      <c r="B166" s="53"/>
      <c r="C166" s="41"/>
      <c r="D166" s="54"/>
      <c r="E166" s="53"/>
      <c r="F166" s="41"/>
      <c r="G166" s="41"/>
      <c r="H166" s="53"/>
      <c r="I166" s="55"/>
      <c r="J166" s="41"/>
      <c r="K166" s="41"/>
      <c r="L166" s="56"/>
      <c r="M166" s="41"/>
      <c r="N166" s="41"/>
      <c r="O166" s="41"/>
      <c r="P166" s="41"/>
      <c r="Q166" s="53"/>
      <c r="R166" s="41"/>
      <c r="S166" s="41"/>
      <c r="T166" s="57"/>
      <c r="U166" s="41"/>
      <c r="V166" s="41"/>
      <c r="W166" s="56"/>
      <c r="X166" s="41"/>
      <c r="Y166" s="58"/>
      <c r="Z166" s="41"/>
      <c r="AA166" s="41"/>
      <c r="AB166" s="171" t="str" cm="1">
        <f t="array" ref="AB166">IFERROR(IF(COUNTA('Detailed Inventory'!$B166:$AA166)=0,"",IF(AND($B166="",$C166=""),"Error: Missing Response in Column B or C",IF(OR($E166="",$Q166=""),"Error: Missing Response in Column E or Q",INDEX(SL_Class[Entire SL Classification],MATCH(SUMIFS(SL_Class[Unique ID],SL_Class[UpSys SL Material],I166,SL_Class[UpSys Ever Previously Lead],H166,SL_Class[DownCus SL Material],T166),SL_Class[Unique ID],0),0)))),"Error: Invalid Column H, I, or T. Check spelling &amp; valid options (see dropdown)")</f>
        <v/>
      </c>
      <c r="AC166" s="32"/>
      <c r="AD166" s="31" t="b">
        <f t="shared" si="4"/>
        <v>0</v>
      </c>
      <c r="AE166" s="31" t="b">
        <f t="shared" si="5"/>
        <v>0</v>
      </c>
    </row>
    <row r="167" spans="1:31" ht="50.15" customHeight="1" x14ac:dyDescent="0.35">
      <c r="A167" s="100">
        <v>162</v>
      </c>
      <c r="B167" s="53"/>
      <c r="C167" s="41"/>
      <c r="D167" s="54"/>
      <c r="E167" s="53"/>
      <c r="F167" s="41"/>
      <c r="G167" s="41"/>
      <c r="H167" s="53"/>
      <c r="I167" s="55"/>
      <c r="J167" s="41"/>
      <c r="K167" s="41"/>
      <c r="L167" s="56"/>
      <c r="M167" s="41"/>
      <c r="N167" s="41"/>
      <c r="O167" s="41"/>
      <c r="P167" s="41"/>
      <c r="Q167" s="53"/>
      <c r="R167" s="41"/>
      <c r="S167" s="41"/>
      <c r="T167" s="57"/>
      <c r="U167" s="41"/>
      <c r="V167" s="41"/>
      <c r="W167" s="56"/>
      <c r="X167" s="41"/>
      <c r="Y167" s="58"/>
      <c r="Z167" s="41"/>
      <c r="AA167" s="41"/>
      <c r="AB167" s="171" t="str" cm="1">
        <f t="array" ref="AB167">IFERROR(IF(COUNTA('Detailed Inventory'!$B167:$AA167)=0,"",IF(AND($B167="",$C167=""),"Error: Missing Response in Column B or C",IF(OR($E167="",$Q167=""),"Error: Missing Response in Column E or Q",INDEX(SL_Class[Entire SL Classification],MATCH(SUMIFS(SL_Class[Unique ID],SL_Class[UpSys SL Material],I167,SL_Class[UpSys Ever Previously Lead],H167,SL_Class[DownCus SL Material],T167),SL_Class[Unique ID],0),0)))),"Error: Invalid Column H, I, or T. Check spelling &amp; valid options (see dropdown)")</f>
        <v/>
      </c>
      <c r="AC167" s="32"/>
      <c r="AD167" s="31" t="b">
        <f t="shared" si="4"/>
        <v>0</v>
      </c>
      <c r="AE167" s="31" t="b">
        <f t="shared" si="5"/>
        <v>0</v>
      </c>
    </row>
    <row r="168" spans="1:31" ht="50.15" customHeight="1" x14ac:dyDescent="0.35">
      <c r="A168" s="101">
        <v>163</v>
      </c>
      <c r="B168" s="53"/>
      <c r="C168" s="41"/>
      <c r="D168" s="54"/>
      <c r="E168" s="53"/>
      <c r="F168" s="41"/>
      <c r="G168" s="41"/>
      <c r="H168" s="53"/>
      <c r="I168" s="55"/>
      <c r="J168" s="41"/>
      <c r="K168" s="41"/>
      <c r="L168" s="56"/>
      <c r="M168" s="41"/>
      <c r="N168" s="41"/>
      <c r="O168" s="41"/>
      <c r="P168" s="41"/>
      <c r="Q168" s="53"/>
      <c r="R168" s="41"/>
      <c r="S168" s="41"/>
      <c r="T168" s="57"/>
      <c r="U168" s="41"/>
      <c r="V168" s="41"/>
      <c r="W168" s="56"/>
      <c r="X168" s="41"/>
      <c r="Y168" s="58"/>
      <c r="Z168" s="41"/>
      <c r="AA168" s="41"/>
      <c r="AB168" s="171" t="str" cm="1">
        <f t="array" ref="AB168">IFERROR(IF(COUNTA('Detailed Inventory'!$B168:$AA168)=0,"",IF(AND($B168="",$C168=""),"Error: Missing Response in Column B or C",IF(OR($E168="",$Q168=""),"Error: Missing Response in Column E or Q",INDEX(SL_Class[Entire SL Classification],MATCH(SUMIFS(SL_Class[Unique ID],SL_Class[UpSys SL Material],I168,SL_Class[UpSys Ever Previously Lead],H168,SL_Class[DownCus SL Material],T168),SL_Class[Unique ID],0),0)))),"Error: Invalid Column H, I, or T. Check spelling &amp; valid options (see dropdown)")</f>
        <v/>
      </c>
      <c r="AC168" s="32"/>
      <c r="AD168" s="31" t="b">
        <f t="shared" si="4"/>
        <v>0</v>
      </c>
      <c r="AE168" s="31" t="b">
        <f t="shared" si="5"/>
        <v>0</v>
      </c>
    </row>
    <row r="169" spans="1:31" ht="50.15" customHeight="1" x14ac:dyDescent="0.35">
      <c r="A169" s="100">
        <v>164</v>
      </c>
      <c r="B169" s="53"/>
      <c r="C169" s="41"/>
      <c r="D169" s="54"/>
      <c r="E169" s="53"/>
      <c r="F169" s="41"/>
      <c r="G169" s="41"/>
      <c r="H169" s="53"/>
      <c r="I169" s="55"/>
      <c r="J169" s="41"/>
      <c r="K169" s="41"/>
      <c r="L169" s="56"/>
      <c r="M169" s="41"/>
      <c r="N169" s="41"/>
      <c r="O169" s="41"/>
      <c r="P169" s="41"/>
      <c r="Q169" s="53"/>
      <c r="R169" s="41"/>
      <c r="S169" s="41"/>
      <c r="T169" s="57"/>
      <c r="U169" s="41"/>
      <c r="V169" s="41"/>
      <c r="W169" s="56"/>
      <c r="X169" s="41"/>
      <c r="Y169" s="58"/>
      <c r="Z169" s="41"/>
      <c r="AA169" s="41"/>
      <c r="AB169" s="171" t="str" cm="1">
        <f t="array" ref="AB169">IFERROR(IF(COUNTA('Detailed Inventory'!$B169:$AA169)=0,"",IF(AND($B169="",$C169=""),"Error: Missing Response in Column B or C",IF(OR($E169="",$Q169=""),"Error: Missing Response in Column E or Q",INDEX(SL_Class[Entire SL Classification],MATCH(SUMIFS(SL_Class[Unique ID],SL_Class[UpSys SL Material],I169,SL_Class[UpSys Ever Previously Lead],H169,SL_Class[DownCus SL Material],T169),SL_Class[Unique ID],0),0)))),"Error: Invalid Column H, I, or T. Check spelling &amp; valid options (see dropdown)")</f>
        <v/>
      </c>
      <c r="AC169" s="32"/>
      <c r="AD169" s="31" t="b">
        <f t="shared" si="4"/>
        <v>0</v>
      </c>
      <c r="AE169" s="31" t="b">
        <f t="shared" si="5"/>
        <v>0</v>
      </c>
    </row>
    <row r="170" spans="1:31" ht="50.15" customHeight="1" x14ac:dyDescent="0.35">
      <c r="A170" s="101">
        <v>165</v>
      </c>
      <c r="B170" s="53"/>
      <c r="C170" s="41"/>
      <c r="D170" s="54"/>
      <c r="E170" s="53"/>
      <c r="F170" s="41"/>
      <c r="G170" s="41"/>
      <c r="H170" s="53"/>
      <c r="I170" s="55"/>
      <c r="J170" s="41"/>
      <c r="K170" s="41"/>
      <c r="L170" s="56"/>
      <c r="M170" s="41"/>
      <c r="N170" s="41"/>
      <c r="O170" s="41"/>
      <c r="P170" s="41"/>
      <c r="Q170" s="53"/>
      <c r="R170" s="41"/>
      <c r="S170" s="41"/>
      <c r="T170" s="57"/>
      <c r="U170" s="41"/>
      <c r="V170" s="41"/>
      <c r="W170" s="56"/>
      <c r="X170" s="41"/>
      <c r="Y170" s="58"/>
      <c r="Z170" s="41"/>
      <c r="AA170" s="41"/>
      <c r="AB170" s="171" t="str" cm="1">
        <f t="array" ref="AB170">IFERROR(IF(COUNTA('Detailed Inventory'!$B170:$AA170)=0,"",IF(AND($B170="",$C170=""),"Error: Missing Response in Column B or C",IF(OR($E170="",$Q170=""),"Error: Missing Response in Column E or Q",INDEX(SL_Class[Entire SL Classification],MATCH(SUMIFS(SL_Class[Unique ID],SL_Class[UpSys SL Material],I170,SL_Class[UpSys Ever Previously Lead],H170,SL_Class[DownCus SL Material],T170),SL_Class[Unique ID],0),0)))),"Error: Invalid Column H, I, or T. Check spelling &amp; valid options (see dropdown)")</f>
        <v/>
      </c>
      <c r="AC170" s="32"/>
      <c r="AD170" s="31" t="b">
        <f t="shared" si="4"/>
        <v>0</v>
      </c>
      <c r="AE170" s="31" t="b">
        <f t="shared" si="5"/>
        <v>0</v>
      </c>
    </row>
    <row r="171" spans="1:31" ht="50.15" customHeight="1" x14ac:dyDescent="0.35">
      <c r="A171" s="100">
        <v>166</v>
      </c>
      <c r="B171" s="53"/>
      <c r="C171" s="41"/>
      <c r="D171" s="54"/>
      <c r="E171" s="53"/>
      <c r="F171" s="41"/>
      <c r="G171" s="41"/>
      <c r="H171" s="53"/>
      <c r="I171" s="55"/>
      <c r="J171" s="41"/>
      <c r="K171" s="41"/>
      <c r="L171" s="56"/>
      <c r="M171" s="41"/>
      <c r="N171" s="41"/>
      <c r="O171" s="41"/>
      <c r="P171" s="41"/>
      <c r="Q171" s="53"/>
      <c r="R171" s="41"/>
      <c r="S171" s="41"/>
      <c r="T171" s="57"/>
      <c r="U171" s="41"/>
      <c r="V171" s="41"/>
      <c r="W171" s="56"/>
      <c r="X171" s="41"/>
      <c r="Y171" s="58"/>
      <c r="Z171" s="41"/>
      <c r="AA171" s="41"/>
      <c r="AB171" s="171" t="str" cm="1">
        <f t="array" ref="AB171">IFERROR(IF(COUNTA('Detailed Inventory'!$B171:$AA171)=0,"",IF(AND($B171="",$C171=""),"Error: Missing Response in Column B or C",IF(OR($E171="",$Q171=""),"Error: Missing Response in Column E or Q",INDEX(SL_Class[Entire SL Classification],MATCH(SUMIFS(SL_Class[Unique ID],SL_Class[UpSys SL Material],I171,SL_Class[UpSys Ever Previously Lead],H171,SL_Class[DownCus SL Material],T171),SL_Class[Unique ID],0),0)))),"Error: Invalid Column H, I, or T. Check spelling &amp; valid options (see dropdown)")</f>
        <v/>
      </c>
      <c r="AC171" s="32"/>
      <c r="AD171" s="31" t="b">
        <f t="shared" si="4"/>
        <v>0</v>
      </c>
      <c r="AE171" s="31" t="b">
        <f t="shared" si="5"/>
        <v>0</v>
      </c>
    </row>
    <row r="172" spans="1:31" ht="50.15" customHeight="1" x14ac:dyDescent="0.35">
      <c r="A172" s="101">
        <v>167</v>
      </c>
      <c r="B172" s="53"/>
      <c r="C172" s="41"/>
      <c r="D172" s="54"/>
      <c r="E172" s="53"/>
      <c r="F172" s="41"/>
      <c r="G172" s="41"/>
      <c r="H172" s="53"/>
      <c r="I172" s="55"/>
      <c r="J172" s="41"/>
      <c r="K172" s="41"/>
      <c r="L172" s="56"/>
      <c r="M172" s="41"/>
      <c r="N172" s="41"/>
      <c r="O172" s="41"/>
      <c r="P172" s="41"/>
      <c r="Q172" s="53"/>
      <c r="R172" s="41"/>
      <c r="S172" s="41"/>
      <c r="T172" s="57"/>
      <c r="U172" s="41"/>
      <c r="V172" s="41"/>
      <c r="W172" s="56"/>
      <c r="X172" s="41"/>
      <c r="Y172" s="58"/>
      <c r="Z172" s="41"/>
      <c r="AA172" s="41"/>
      <c r="AB172" s="171" t="str" cm="1">
        <f t="array" ref="AB172">IFERROR(IF(COUNTA('Detailed Inventory'!$B172:$AA172)=0,"",IF(AND($B172="",$C172=""),"Error: Missing Response in Column B or C",IF(OR($E172="",$Q172=""),"Error: Missing Response in Column E or Q",INDEX(SL_Class[Entire SL Classification],MATCH(SUMIFS(SL_Class[Unique ID],SL_Class[UpSys SL Material],I172,SL_Class[UpSys Ever Previously Lead],H172,SL_Class[DownCus SL Material],T172),SL_Class[Unique ID],0),0)))),"Error: Invalid Column H, I, or T. Check spelling &amp; valid options (see dropdown)")</f>
        <v/>
      </c>
      <c r="AC172" s="32"/>
      <c r="AD172" s="31" t="b">
        <f t="shared" si="4"/>
        <v>0</v>
      </c>
      <c r="AE172" s="31" t="b">
        <f t="shared" si="5"/>
        <v>0</v>
      </c>
    </row>
    <row r="173" spans="1:31" ht="50.15" customHeight="1" x14ac:dyDescent="0.35">
      <c r="A173" s="100">
        <v>168</v>
      </c>
      <c r="B173" s="53"/>
      <c r="C173" s="41"/>
      <c r="D173" s="54"/>
      <c r="E173" s="53"/>
      <c r="F173" s="41"/>
      <c r="G173" s="41"/>
      <c r="H173" s="53"/>
      <c r="I173" s="55"/>
      <c r="J173" s="41"/>
      <c r="K173" s="41"/>
      <c r="L173" s="56"/>
      <c r="M173" s="41"/>
      <c r="N173" s="41"/>
      <c r="O173" s="41"/>
      <c r="P173" s="41"/>
      <c r="Q173" s="53"/>
      <c r="R173" s="41"/>
      <c r="S173" s="41"/>
      <c r="T173" s="57"/>
      <c r="U173" s="41"/>
      <c r="V173" s="41"/>
      <c r="W173" s="56"/>
      <c r="X173" s="41"/>
      <c r="Y173" s="58"/>
      <c r="Z173" s="41"/>
      <c r="AA173" s="41"/>
      <c r="AB173" s="171" t="str" cm="1">
        <f t="array" ref="AB173">IFERROR(IF(COUNTA('Detailed Inventory'!$B173:$AA173)=0,"",IF(AND($B173="",$C173=""),"Error: Missing Response in Column B or C",IF(OR($E173="",$Q173=""),"Error: Missing Response in Column E or Q",INDEX(SL_Class[Entire SL Classification],MATCH(SUMIFS(SL_Class[Unique ID],SL_Class[UpSys SL Material],I173,SL_Class[UpSys Ever Previously Lead],H173,SL_Class[DownCus SL Material],T173),SL_Class[Unique ID],0),0)))),"Error: Invalid Column H, I, or T. Check spelling &amp; valid options (see dropdown)")</f>
        <v/>
      </c>
      <c r="AC173" s="32"/>
      <c r="AD173" s="31" t="b">
        <f t="shared" si="4"/>
        <v>0</v>
      </c>
      <c r="AE173" s="31" t="b">
        <f t="shared" si="5"/>
        <v>0</v>
      </c>
    </row>
    <row r="174" spans="1:31" ht="50.15" customHeight="1" x14ac:dyDescent="0.35">
      <c r="A174" s="101">
        <v>169</v>
      </c>
      <c r="B174" s="53"/>
      <c r="C174" s="41"/>
      <c r="D174" s="54"/>
      <c r="E174" s="53"/>
      <c r="F174" s="41"/>
      <c r="G174" s="41"/>
      <c r="H174" s="53"/>
      <c r="I174" s="55"/>
      <c r="J174" s="41"/>
      <c r="K174" s="41"/>
      <c r="L174" s="56"/>
      <c r="M174" s="41"/>
      <c r="N174" s="41"/>
      <c r="O174" s="41"/>
      <c r="P174" s="41"/>
      <c r="Q174" s="53"/>
      <c r="R174" s="41"/>
      <c r="S174" s="41"/>
      <c r="T174" s="57"/>
      <c r="U174" s="41"/>
      <c r="V174" s="41"/>
      <c r="W174" s="56"/>
      <c r="X174" s="41"/>
      <c r="Y174" s="58"/>
      <c r="Z174" s="41"/>
      <c r="AA174" s="41"/>
      <c r="AB174" s="171" t="str" cm="1">
        <f t="array" ref="AB174">IFERROR(IF(COUNTA('Detailed Inventory'!$B174:$AA174)=0,"",IF(AND($B174="",$C174=""),"Error: Missing Response in Column B or C",IF(OR($E174="",$Q174=""),"Error: Missing Response in Column E or Q",INDEX(SL_Class[Entire SL Classification],MATCH(SUMIFS(SL_Class[Unique ID],SL_Class[UpSys SL Material],I174,SL_Class[UpSys Ever Previously Lead],H174,SL_Class[DownCus SL Material],T174),SL_Class[Unique ID],0),0)))),"Error: Invalid Column H, I, or T. Check spelling &amp; valid options (see dropdown)")</f>
        <v/>
      </c>
      <c r="AC174" s="32"/>
      <c r="AD174" s="31" t="b">
        <f t="shared" si="4"/>
        <v>0</v>
      </c>
      <c r="AE174" s="31" t="b">
        <f t="shared" si="5"/>
        <v>0</v>
      </c>
    </row>
    <row r="175" spans="1:31" ht="50.15" customHeight="1" x14ac:dyDescent="0.35">
      <c r="A175" s="100">
        <v>170</v>
      </c>
      <c r="B175" s="53"/>
      <c r="C175" s="41"/>
      <c r="D175" s="54"/>
      <c r="E175" s="53"/>
      <c r="F175" s="41"/>
      <c r="G175" s="41"/>
      <c r="H175" s="53"/>
      <c r="I175" s="55"/>
      <c r="J175" s="41"/>
      <c r="K175" s="41"/>
      <c r="L175" s="56"/>
      <c r="M175" s="41"/>
      <c r="N175" s="41"/>
      <c r="O175" s="41"/>
      <c r="P175" s="41"/>
      <c r="Q175" s="53"/>
      <c r="R175" s="41"/>
      <c r="S175" s="41"/>
      <c r="T175" s="57"/>
      <c r="U175" s="41"/>
      <c r="V175" s="41"/>
      <c r="W175" s="56"/>
      <c r="X175" s="41"/>
      <c r="Y175" s="58"/>
      <c r="Z175" s="41"/>
      <c r="AA175" s="41"/>
      <c r="AB175" s="171" t="str" cm="1">
        <f t="array" ref="AB175">IFERROR(IF(COUNTA('Detailed Inventory'!$B175:$AA175)=0,"",IF(AND($B175="",$C175=""),"Error: Missing Response in Column B or C",IF(OR($E175="",$Q175=""),"Error: Missing Response in Column E or Q",INDEX(SL_Class[Entire SL Classification],MATCH(SUMIFS(SL_Class[Unique ID],SL_Class[UpSys SL Material],I175,SL_Class[UpSys Ever Previously Lead],H175,SL_Class[DownCus SL Material],T175),SL_Class[Unique ID],0),0)))),"Error: Invalid Column H, I, or T. Check spelling &amp; valid options (see dropdown)")</f>
        <v/>
      </c>
      <c r="AC175" s="32"/>
      <c r="AD175" s="31" t="b">
        <f t="shared" si="4"/>
        <v>0</v>
      </c>
      <c r="AE175" s="31" t="b">
        <f t="shared" si="5"/>
        <v>0</v>
      </c>
    </row>
    <row r="176" spans="1:31" ht="50.15" customHeight="1" x14ac:dyDescent="0.35">
      <c r="A176" s="101">
        <v>171</v>
      </c>
      <c r="B176" s="53"/>
      <c r="C176" s="41"/>
      <c r="D176" s="54"/>
      <c r="E176" s="53"/>
      <c r="F176" s="41"/>
      <c r="G176" s="41"/>
      <c r="H176" s="53"/>
      <c r="I176" s="55"/>
      <c r="J176" s="41"/>
      <c r="K176" s="41"/>
      <c r="L176" s="56"/>
      <c r="M176" s="41"/>
      <c r="N176" s="41"/>
      <c r="O176" s="41"/>
      <c r="P176" s="41"/>
      <c r="Q176" s="53"/>
      <c r="R176" s="41"/>
      <c r="S176" s="41"/>
      <c r="T176" s="57"/>
      <c r="U176" s="41"/>
      <c r="V176" s="41"/>
      <c r="W176" s="56"/>
      <c r="X176" s="41"/>
      <c r="Y176" s="58"/>
      <c r="Z176" s="41"/>
      <c r="AA176" s="41"/>
      <c r="AB176" s="171" t="str" cm="1">
        <f t="array" ref="AB176">IFERROR(IF(COUNTA('Detailed Inventory'!$B176:$AA176)=0,"",IF(AND($B176="",$C176=""),"Error: Missing Response in Column B or C",IF(OR($E176="",$Q176=""),"Error: Missing Response in Column E or Q",INDEX(SL_Class[Entire SL Classification],MATCH(SUMIFS(SL_Class[Unique ID],SL_Class[UpSys SL Material],I176,SL_Class[UpSys Ever Previously Lead],H176,SL_Class[DownCus SL Material],T176),SL_Class[Unique ID],0),0)))),"Error: Invalid Column H, I, or T. Check spelling &amp; valid options (see dropdown)")</f>
        <v/>
      </c>
      <c r="AC176" s="32"/>
      <c r="AD176" s="31" t="b">
        <f t="shared" si="4"/>
        <v>0</v>
      </c>
      <c r="AE176" s="31" t="b">
        <f t="shared" si="5"/>
        <v>0</v>
      </c>
    </row>
    <row r="177" spans="1:31" ht="50.15" customHeight="1" x14ac:dyDescent="0.35">
      <c r="A177" s="100">
        <v>172</v>
      </c>
      <c r="B177" s="53"/>
      <c r="C177" s="41"/>
      <c r="D177" s="54"/>
      <c r="E177" s="53"/>
      <c r="F177" s="41"/>
      <c r="G177" s="41"/>
      <c r="H177" s="53"/>
      <c r="I177" s="55"/>
      <c r="J177" s="41"/>
      <c r="K177" s="41"/>
      <c r="L177" s="56"/>
      <c r="M177" s="41"/>
      <c r="N177" s="41"/>
      <c r="O177" s="41"/>
      <c r="P177" s="41"/>
      <c r="Q177" s="53"/>
      <c r="R177" s="41"/>
      <c r="S177" s="41"/>
      <c r="T177" s="57"/>
      <c r="U177" s="41"/>
      <c r="V177" s="41"/>
      <c r="W177" s="56"/>
      <c r="X177" s="41"/>
      <c r="Y177" s="58"/>
      <c r="Z177" s="41"/>
      <c r="AA177" s="41"/>
      <c r="AB177" s="171" t="str" cm="1">
        <f t="array" ref="AB177">IFERROR(IF(COUNTA('Detailed Inventory'!$B177:$AA177)=0,"",IF(AND($B177="",$C177=""),"Error: Missing Response in Column B or C",IF(OR($E177="",$Q177=""),"Error: Missing Response in Column E or Q",INDEX(SL_Class[Entire SL Classification],MATCH(SUMIFS(SL_Class[Unique ID],SL_Class[UpSys SL Material],I177,SL_Class[UpSys Ever Previously Lead],H177,SL_Class[DownCus SL Material],T177),SL_Class[Unique ID],0),0)))),"Error: Invalid Column H, I, or T. Check spelling &amp; valid options (see dropdown)")</f>
        <v/>
      </c>
      <c r="AC177" s="32"/>
      <c r="AD177" s="31" t="b">
        <f t="shared" si="4"/>
        <v>0</v>
      </c>
      <c r="AE177" s="31" t="b">
        <f t="shared" si="5"/>
        <v>0</v>
      </c>
    </row>
    <row r="178" spans="1:31" ht="50.15" customHeight="1" x14ac:dyDescent="0.35">
      <c r="A178" s="101">
        <v>173</v>
      </c>
      <c r="B178" s="53"/>
      <c r="C178" s="41"/>
      <c r="D178" s="54"/>
      <c r="E178" s="53"/>
      <c r="F178" s="41"/>
      <c r="G178" s="41"/>
      <c r="H178" s="53"/>
      <c r="I178" s="55"/>
      <c r="J178" s="41"/>
      <c r="K178" s="41"/>
      <c r="L178" s="56"/>
      <c r="M178" s="41"/>
      <c r="N178" s="41"/>
      <c r="O178" s="41"/>
      <c r="P178" s="41"/>
      <c r="Q178" s="53"/>
      <c r="R178" s="41"/>
      <c r="S178" s="41"/>
      <c r="T178" s="57"/>
      <c r="U178" s="41"/>
      <c r="V178" s="41"/>
      <c r="W178" s="56"/>
      <c r="X178" s="41"/>
      <c r="Y178" s="58"/>
      <c r="Z178" s="41"/>
      <c r="AA178" s="41"/>
      <c r="AB178" s="171" t="str" cm="1">
        <f t="array" ref="AB178">IFERROR(IF(COUNTA('Detailed Inventory'!$B178:$AA178)=0,"",IF(AND($B178="",$C178=""),"Error: Missing Response in Column B or C",IF(OR($E178="",$Q178=""),"Error: Missing Response in Column E or Q",INDEX(SL_Class[Entire SL Classification],MATCH(SUMIFS(SL_Class[Unique ID],SL_Class[UpSys SL Material],I178,SL_Class[UpSys Ever Previously Lead],H178,SL_Class[DownCus SL Material],T178),SL_Class[Unique ID],0),0)))),"Error: Invalid Column H, I, or T. Check spelling &amp; valid options (see dropdown)")</f>
        <v/>
      </c>
      <c r="AC178" s="32"/>
      <c r="AD178" s="31" t="b">
        <f t="shared" si="4"/>
        <v>0</v>
      </c>
      <c r="AE178" s="31" t="b">
        <f t="shared" si="5"/>
        <v>0</v>
      </c>
    </row>
    <row r="179" spans="1:31" ht="50.15" customHeight="1" x14ac:dyDescent="0.35">
      <c r="A179" s="100">
        <v>174</v>
      </c>
      <c r="B179" s="53"/>
      <c r="C179" s="41"/>
      <c r="D179" s="54"/>
      <c r="E179" s="53"/>
      <c r="F179" s="41"/>
      <c r="G179" s="41"/>
      <c r="H179" s="53"/>
      <c r="I179" s="55"/>
      <c r="J179" s="41"/>
      <c r="K179" s="41"/>
      <c r="L179" s="56"/>
      <c r="M179" s="41"/>
      <c r="N179" s="41"/>
      <c r="O179" s="41"/>
      <c r="P179" s="41"/>
      <c r="Q179" s="53"/>
      <c r="R179" s="41"/>
      <c r="S179" s="41"/>
      <c r="T179" s="57"/>
      <c r="U179" s="41"/>
      <c r="V179" s="41"/>
      <c r="W179" s="56"/>
      <c r="X179" s="41"/>
      <c r="Y179" s="58"/>
      <c r="Z179" s="41"/>
      <c r="AA179" s="41"/>
      <c r="AB179" s="171" t="str" cm="1">
        <f t="array" ref="AB179">IFERROR(IF(COUNTA('Detailed Inventory'!$B179:$AA179)=0,"",IF(AND($B179="",$C179=""),"Error: Missing Response in Column B or C",IF(OR($E179="",$Q179=""),"Error: Missing Response in Column E or Q",INDEX(SL_Class[Entire SL Classification],MATCH(SUMIFS(SL_Class[Unique ID],SL_Class[UpSys SL Material],I179,SL_Class[UpSys Ever Previously Lead],H179,SL_Class[DownCus SL Material],T179),SL_Class[Unique ID],0),0)))),"Error: Invalid Column H, I, or T. Check spelling &amp; valid options (see dropdown)")</f>
        <v/>
      </c>
      <c r="AC179" s="32"/>
      <c r="AD179" s="31" t="b">
        <f t="shared" si="4"/>
        <v>0</v>
      </c>
      <c r="AE179" s="31" t="b">
        <f t="shared" si="5"/>
        <v>0</v>
      </c>
    </row>
    <row r="180" spans="1:31" ht="50.15" customHeight="1" x14ac:dyDescent="0.35">
      <c r="A180" s="101">
        <v>175</v>
      </c>
      <c r="B180" s="53"/>
      <c r="C180" s="41"/>
      <c r="D180" s="54"/>
      <c r="E180" s="53"/>
      <c r="F180" s="41"/>
      <c r="G180" s="41"/>
      <c r="H180" s="53"/>
      <c r="I180" s="55"/>
      <c r="J180" s="41"/>
      <c r="K180" s="41"/>
      <c r="L180" s="56"/>
      <c r="M180" s="41"/>
      <c r="N180" s="41"/>
      <c r="O180" s="41"/>
      <c r="P180" s="41"/>
      <c r="Q180" s="53"/>
      <c r="R180" s="41"/>
      <c r="S180" s="41"/>
      <c r="T180" s="57"/>
      <c r="U180" s="41"/>
      <c r="V180" s="41"/>
      <c r="W180" s="56"/>
      <c r="X180" s="41"/>
      <c r="Y180" s="58"/>
      <c r="Z180" s="41"/>
      <c r="AA180" s="41"/>
      <c r="AB180" s="171" t="str" cm="1">
        <f t="array" ref="AB180">IFERROR(IF(COUNTA('Detailed Inventory'!$B180:$AA180)=0,"",IF(AND($B180="",$C180=""),"Error: Missing Response in Column B or C",IF(OR($E180="",$Q180=""),"Error: Missing Response in Column E or Q",INDEX(SL_Class[Entire SL Classification],MATCH(SUMIFS(SL_Class[Unique ID],SL_Class[UpSys SL Material],I180,SL_Class[UpSys Ever Previously Lead],H180,SL_Class[DownCus SL Material],T180),SL_Class[Unique ID],0),0)))),"Error: Invalid Column H, I, or T. Check spelling &amp; valid options (see dropdown)")</f>
        <v/>
      </c>
      <c r="AC180" s="32"/>
      <c r="AD180" s="31" t="b">
        <f t="shared" si="4"/>
        <v>0</v>
      </c>
      <c r="AE180" s="31" t="b">
        <f t="shared" si="5"/>
        <v>0</v>
      </c>
    </row>
    <row r="181" spans="1:31" ht="50.15" customHeight="1" x14ac:dyDescent="0.35">
      <c r="A181" s="100">
        <v>176</v>
      </c>
      <c r="B181" s="53"/>
      <c r="C181" s="41"/>
      <c r="D181" s="54"/>
      <c r="E181" s="53"/>
      <c r="F181" s="41"/>
      <c r="G181" s="41"/>
      <c r="H181" s="53"/>
      <c r="I181" s="55"/>
      <c r="J181" s="41"/>
      <c r="K181" s="41"/>
      <c r="L181" s="56"/>
      <c r="M181" s="41"/>
      <c r="N181" s="41"/>
      <c r="O181" s="41"/>
      <c r="P181" s="41"/>
      <c r="Q181" s="53"/>
      <c r="R181" s="41"/>
      <c r="S181" s="41"/>
      <c r="T181" s="57"/>
      <c r="U181" s="41"/>
      <c r="V181" s="41"/>
      <c r="W181" s="56"/>
      <c r="X181" s="41"/>
      <c r="Y181" s="58"/>
      <c r="Z181" s="41"/>
      <c r="AA181" s="41"/>
      <c r="AB181" s="171" t="str" cm="1">
        <f t="array" ref="AB181">IFERROR(IF(COUNTA('Detailed Inventory'!$B181:$AA181)=0,"",IF(AND($B181="",$C181=""),"Error: Missing Response in Column B or C",IF(OR($E181="",$Q181=""),"Error: Missing Response in Column E or Q",INDEX(SL_Class[Entire SL Classification],MATCH(SUMIFS(SL_Class[Unique ID],SL_Class[UpSys SL Material],I181,SL_Class[UpSys Ever Previously Lead],H181,SL_Class[DownCus SL Material],T181),SL_Class[Unique ID],0),0)))),"Error: Invalid Column H, I, or T. Check spelling &amp; valid options (see dropdown)")</f>
        <v/>
      </c>
      <c r="AC181" s="32"/>
      <c r="AD181" s="31" t="b">
        <f t="shared" si="4"/>
        <v>0</v>
      </c>
      <c r="AE181" s="31" t="b">
        <f t="shared" si="5"/>
        <v>0</v>
      </c>
    </row>
    <row r="182" spans="1:31" ht="50.15" customHeight="1" x14ac:dyDescent="0.35">
      <c r="A182" s="101">
        <v>177</v>
      </c>
      <c r="B182" s="53"/>
      <c r="C182" s="41"/>
      <c r="D182" s="54"/>
      <c r="E182" s="53"/>
      <c r="F182" s="41"/>
      <c r="G182" s="41"/>
      <c r="H182" s="53"/>
      <c r="I182" s="55"/>
      <c r="J182" s="41"/>
      <c r="K182" s="41"/>
      <c r="L182" s="56"/>
      <c r="M182" s="41"/>
      <c r="N182" s="41"/>
      <c r="O182" s="41"/>
      <c r="P182" s="41"/>
      <c r="Q182" s="53"/>
      <c r="R182" s="41"/>
      <c r="S182" s="41"/>
      <c r="T182" s="57"/>
      <c r="U182" s="41"/>
      <c r="V182" s="41"/>
      <c r="W182" s="56"/>
      <c r="X182" s="41"/>
      <c r="Y182" s="58"/>
      <c r="Z182" s="41"/>
      <c r="AA182" s="41"/>
      <c r="AB182" s="171" t="str" cm="1">
        <f t="array" ref="AB182">IFERROR(IF(COUNTA('Detailed Inventory'!$B182:$AA182)=0,"",IF(AND($B182="",$C182=""),"Error: Missing Response in Column B or C",IF(OR($E182="",$Q182=""),"Error: Missing Response in Column E or Q",INDEX(SL_Class[Entire SL Classification],MATCH(SUMIFS(SL_Class[Unique ID],SL_Class[UpSys SL Material],I182,SL_Class[UpSys Ever Previously Lead],H182,SL_Class[DownCus SL Material],T182),SL_Class[Unique ID],0),0)))),"Error: Invalid Column H, I, or T. Check spelling &amp; valid options (see dropdown)")</f>
        <v/>
      </c>
      <c r="AC182" s="32"/>
      <c r="AD182" s="31" t="b">
        <f t="shared" si="4"/>
        <v>0</v>
      </c>
      <c r="AE182" s="31" t="b">
        <f t="shared" si="5"/>
        <v>0</v>
      </c>
    </row>
    <row r="183" spans="1:31" ht="50.15" customHeight="1" x14ac:dyDescent="0.35">
      <c r="A183" s="100">
        <v>178</v>
      </c>
      <c r="B183" s="53"/>
      <c r="C183" s="41"/>
      <c r="D183" s="54"/>
      <c r="E183" s="53"/>
      <c r="F183" s="41"/>
      <c r="G183" s="41"/>
      <c r="H183" s="53"/>
      <c r="I183" s="55"/>
      <c r="J183" s="41"/>
      <c r="K183" s="41"/>
      <c r="L183" s="56"/>
      <c r="M183" s="41"/>
      <c r="N183" s="41"/>
      <c r="O183" s="41"/>
      <c r="P183" s="41"/>
      <c r="Q183" s="53"/>
      <c r="R183" s="41"/>
      <c r="S183" s="41"/>
      <c r="T183" s="57"/>
      <c r="U183" s="41"/>
      <c r="V183" s="41"/>
      <c r="W183" s="56"/>
      <c r="X183" s="41"/>
      <c r="Y183" s="58"/>
      <c r="Z183" s="41"/>
      <c r="AA183" s="41"/>
      <c r="AB183" s="171" t="str" cm="1">
        <f t="array" ref="AB183">IFERROR(IF(COUNTA('Detailed Inventory'!$B183:$AA183)=0,"",IF(AND($B183="",$C183=""),"Error: Missing Response in Column B or C",IF(OR($E183="",$Q183=""),"Error: Missing Response in Column E or Q",INDEX(SL_Class[Entire SL Classification],MATCH(SUMIFS(SL_Class[Unique ID],SL_Class[UpSys SL Material],I183,SL_Class[UpSys Ever Previously Lead],H183,SL_Class[DownCus SL Material],T183),SL_Class[Unique ID],0),0)))),"Error: Invalid Column H, I, or T. Check spelling &amp; valid options (see dropdown)")</f>
        <v/>
      </c>
      <c r="AC183" s="32"/>
      <c r="AD183" s="31" t="b">
        <f t="shared" si="4"/>
        <v>0</v>
      </c>
      <c r="AE183" s="31" t="b">
        <f t="shared" si="5"/>
        <v>0</v>
      </c>
    </row>
    <row r="184" spans="1:31" ht="50.15" customHeight="1" x14ac:dyDescent="0.35">
      <c r="A184" s="101">
        <v>179</v>
      </c>
      <c r="B184" s="53"/>
      <c r="C184" s="41"/>
      <c r="D184" s="54"/>
      <c r="E184" s="53"/>
      <c r="F184" s="41"/>
      <c r="G184" s="41"/>
      <c r="H184" s="53"/>
      <c r="I184" s="55"/>
      <c r="J184" s="41"/>
      <c r="K184" s="41"/>
      <c r="L184" s="56"/>
      <c r="M184" s="41"/>
      <c r="N184" s="41"/>
      <c r="O184" s="41"/>
      <c r="P184" s="41"/>
      <c r="Q184" s="53"/>
      <c r="R184" s="41"/>
      <c r="S184" s="41"/>
      <c r="T184" s="57"/>
      <c r="U184" s="41"/>
      <c r="V184" s="41"/>
      <c r="W184" s="56"/>
      <c r="X184" s="41"/>
      <c r="Y184" s="58"/>
      <c r="Z184" s="41"/>
      <c r="AA184" s="41"/>
      <c r="AB184" s="171" t="str" cm="1">
        <f t="array" ref="AB184">IFERROR(IF(COUNTA('Detailed Inventory'!$B184:$AA184)=0,"",IF(AND($B184="",$C184=""),"Error: Missing Response in Column B or C",IF(OR($E184="",$Q184=""),"Error: Missing Response in Column E or Q",INDEX(SL_Class[Entire SL Classification],MATCH(SUMIFS(SL_Class[Unique ID],SL_Class[UpSys SL Material],I184,SL_Class[UpSys Ever Previously Lead],H184,SL_Class[DownCus SL Material],T184),SL_Class[Unique ID],0),0)))),"Error: Invalid Column H, I, or T. Check spelling &amp; valid options (see dropdown)")</f>
        <v/>
      </c>
      <c r="AC184" s="32"/>
      <c r="AD184" s="31" t="b">
        <f t="shared" si="4"/>
        <v>0</v>
      </c>
      <c r="AE184" s="31" t="b">
        <f t="shared" si="5"/>
        <v>0</v>
      </c>
    </row>
    <row r="185" spans="1:31" ht="50.15" customHeight="1" x14ac:dyDescent="0.35">
      <c r="A185" s="100">
        <v>180</v>
      </c>
      <c r="B185" s="53"/>
      <c r="C185" s="41"/>
      <c r="D185" s="54"/>
      <c r="E185" s="53"/>
      <c r="F185" s="41"/>
      <c r="G185" s="41"/>
      <c r="H185" s="53"/>
      <c r="I185" s="55"/>
      <c r="J185" s="41"/>
      <c r="K185" s="41"/>
      <c r="L185" s="56"/>
      <c r="M185" s="41"/>
      <c r="N185" s="41"/>
      <c r="O185" s="41"/>
      <c r="P185" s="41"/>
      <c r="Q185" s="53"/>
      <c r="R185" s="41"/>
      <c r="S185" s="41"/>
      <c r="T185" s="57"/>
      <c r="U185" s="41"/>
      <c r="V185" s="41"/>
      <c r="W185" s="56"/>
      <c r="X185" s="41"/>
      <c r="Y185" s="58"/>
      <c r="Z185" s="41"/>
      <c r="AA185" s="41"/>
      <c r="AB185" s="171" t="str" cm="1">
        <f t="array" ref="AB185">IFERROR(IF(COUNTA('Detailed Inventory'!$B185:$AA185)=0,"",IF(AND($B185="",$C185=""),"Error: Missing Response in Column B or C",IF(OR($E185="",$Q185=""),"Error: Missing Response in Column E or Q",INDEX(SL_Class[Entire SL Classification],MATCH(SUMIFS(SL_Class[Unique ID],SL_Class[UpSys SL Material],I185,SL_Class[UpSys Ever Previously Lead],H185,SL_Class[DownCus SL Material],T185),SL_Class[Unique ID],0),0)))),"Error: Invalid Column H, I, or T. Check spelling &amp; valid options (see dropdown)")</f>
        <v/>
      </c>
      <c r="AC185" s="32"/>
      <c r="AD185" s="31" t="b">
        <f t="shared" si="4"/>
        <v>0</v>
      </c>
      <c r="AE185" s="31" t="b">
        <f t="shared" si="5"/>
        <v>0</v>
      </c>
    </row>
    <row r="186" spans="1:31" ht="50.15" customHeight="1" x14ac:dyDescent="0.35">
      <c r="A186" s="101">
        <v>181</v>
      </c>
      <c r="B186" s="53"/>
      <c r="C186" s="41"/>
      <c r="D186" s="54"/>
      <c r="E186" s="53"/>
      <c r="F186" s="41"/>
      <c r="G186" s="41"/>
      <c r="H186" s="53"/>
      <c r="I186" s="55"/>
      <c r="J186" s="41"/>
      <c r="K186" s="41"/>
      <c r="L186" s="56"/>
      <c r="M186" s="41"/>
      <c r="N186" s="41"/>
      <c r="O186" s="41"/>
      <c r="P186" s="41"/>
      <c r="Q186" s="53"/>
      <c r="R186" s="41"/>
      <c r="S186" s="41"/>
      <c r="T186" s="57"/>
      <c r="U186" s="41"/>
      <c r="V186" s="41"/>
      <c r="W186" s="56"/>
      <c r="X186" s="41"/>
      <c r="Y186" s="58"/>
      <c r="Z186" s="41"/>
      <c r="AA186" s="41"/>
      <c r="AB186" s="171" t="str" cm="1">
        <f t="array" ref="AB186">IFERROR(IF(COUNTA('Detailed Inventory'!$B186:$AA186)=0,"",IF(AND($B186="",$C186=""),"Error: Missing Response in Column B or C",IF(OR($E186="",$Q186=""),"Error: Missing Response in Column E or Q",INDEX(SL_Class[Entire SL Classification],MATCH(SUMIFS(SL_Class[Unique ID],SL_Class[UpSys SL Material],I186,SL_Class[UpSys Ever Previously Lead],H186,SL_Class[DownCus SL Material],T186),SL_Class[Unique ID],0),0)))),"Error: Invalid Column H, I, or T. Check spelling &amp; valid options (see dropdown)")</f>
        <v/>
      </c>
      <c r="AC186" s="32"/>
      <c r="AD186" s="31" t="b">
        <f t="shared" si="4"/>
        <v>0</v>
      </c>
      <c r="AE186" s="31" t="b">
        <f t="shared" si="5"/>
        <v>0</v>
      </c>
    </row>
    <row r="187" spans="1:31" ht="50.15" customHeight="1" x14ac:dyDescent="0.35">
      <c r="A187" s="100">
        <v>182</v>
      </c>
      <c r="B187" s="53"/>
      <c r="C187" s="41"/>
      <c r="D187" s="54"/>
      <c r="E187" s="53"/>
      <c r="F187" s="41"/>
      <c r="G187" s="41"/>
      <c r="H187" s="53"/>
      <c r="I187" s="55"/>
      <c r="J187" s="41"/>
      <c r="K187" s="41"/>
      <c r="L187" s="56"/>
      <c r="M187" s="41"/>
      <c r="N187" s="41"/>
      <c r="O187" s="41"/>
      <c r="P187" s="41"/>
      <c r="Q187" s="53"/>
      <c r="R187" s="41"/>
      <c r="S187" s="41"/>
      <c r="T187" s="57"/>
      <c r="U187" s="41"/>
      <c r="V187" s="41"/>
      <c r="W187" s="56"/>
      <c r="X187" s="41"/>
      <c r="Y187" s="58"/>
      <c r="Z187" s="41"/>
      <c r="AA187" s="41"/>
      <c r="AB187" s="171" t="str" cm="1">
        <f t="array" ref="AB187">IFERROR(IF(COUNTA('Detailed Inventory'!$B187:$AA187)=0,"",IF(AND($B187="",$C187=""),"Error: Missing Response in Column B or C",IF(OR($E187="",$Q187=""),"Error: Missing Response in Column E or Q",INDEX(SL_Class[Entire SL Classification],MATCH(SUMIFS(SL_Class[Unique ID],SL_Class[UpSys SL Material],I187,SL_Class[UpSys Ever Previously Lead],H187,SL_Class[DownCus SL Material],T187),SL_Class[Unique ID],0),0)))),"Error: Invalid Column H, I, or T. Check spelling &amp; valid options (see dropdown)")</f>
        <v/>
      </c>
      <c r="AC187" s="32"/>
      <c r="AD187" s="31" t="b">
        <f t="shared" si="4"/>
        <v>0</v>
      </c>
      <c r="AE187" s="31" t="b">
        <f t="shared" si="5"/>
        <v>0</v>
      </c>
    </row>
    <row r="188" spans="1:31" ht="50.15" customHeight="1" x14ac:dyDescent="0.35">
      <c r="A188" s="101">
        <v>183</v>
      </c>
      <c r="B188" s="53"/>
      <c r="C188" s="41"/>
      <c r="D188" s="54"/>
      <c r="E188" s="53"/>
      <c r="F188" s="41"/>
      <c r="G188" s="41"/>
      <c r="H188" s="53"/>
      <c r="I188" s="55"/>
      <c r="J188" s="41"/>
      <c r="K188" s="41"/>
      <c r="L188" s="56"/>
      <c r="M188" s="41"/>
      <c r="N188" s="41"/>
      <c r="O188" s="41"/>
      <c r="P188" s="41"/>
      <c r="Q188" s="53"/>
      <c r="R188" s="41"/>
      <c r="S188" s="41"/>
      <c r="T188" s="57"/>
      <c r="U188" s="41"/>
      <c r="V188" s="41"/>
      <c r="W188" s="56"/>
      <c r="X188" s="41"/>
      <c r="Y188" s="58"/>
      <c r="Z188" s="41"/>
      <c r="AA188" s="41"/>
      <c r="AB188" s="171" t="str" cm="1">
        <f t="array" ref="AB188">IFERROR(IF(COUNTA('Detailed Inventory'!$B188:$AA188)=0,"",IF(AND($B188="",$C188=""),"Error: Missing Response in Column B or C",IF(OR($E188="",$Q188=""),"Error: Missing Response in Column E or Q",INDEX(SL_Class[Entire SL Classification],MATCH(SUMIFS(SL_Class[Unique ID],SL_Class[UpSys SL Material],I188,SL_Class[UpSys Ever Previously Lead],H188,SL_Class[DownCus SL Material],T188),SL_Class[Unique ID],0),0)))),"Error: Invalid Column H, I, or T. Check spelling &amp; valid options (see dropdown)")</f>
        <v/>
      </c>
      <c r="AC188" s="32"/>
      <c r="AD188" s="31" t="b">
        <f t="shared" si="4"/>
        <v>0</v>
      </c>
      <c r="AE188" s="31" t="b">
        <f t="shared" si="5"/>
        <v>0</v>
      </c>
    </row>
    <row r="189" spans="1:31" ht="50.15" customHeight="1" x14ac:dyDescent="0.35">
      <c r="A189" s="100">
        <v>184</v>
      </c>
      <c r="B189" s="53"/>
      <c r="C189" s="41"/>
      <c r="D189" s="54"/>
      <c r="E189" s="53"/>
      <c r="F189" s="41"/>
      <c r="G189" s="41"/>
      <c r="H189" s="53"/>
      <c r="I189" s="55"/>
      <c r="J189" s="41"/>
      <c r="K189" s="41"/>
      <c r="L189" s="56"/>
      <c r="M189" s="41"/>
      <c r="N189" s="41"/>
      <c r="O189" s="41"/>
      <c r="P189" s="41"/>
      <c r="Q189" s="53"/>
      <c r="R189" s="41"/>
      <c r="S189" s="41"/>
      <c r="T189" s="57"/>
      <c r="U189" s="41"/>
      <c r="V189" s="41"/>
      <c r="W189" s="56"/>
      <c r="X189" s="41"/>
      <c r="Y189" s="58"/>
      <c r="Z189" s="41"/>
      <c r="AA189" s="41"/>
      <c r="AB189" s="171" t="str" cm="1">
        <f t="array" ref="AB189">IFERROR(IF(COUNTA('Detailed Inventory'!$B189:$AA189)=0,"",IF(AND($B189="",$C189=""),"Error: Missing Response in Column B or C",IF(OR($E189="",$Q189=""),"Error: Missing Response in Column E or Q",INDEX(SL_Class[Entire SL Classification],MATCH(SUMIFS(SL_Class[Unique ID],SL_Class[UpSys SL Material],I189,SL_Class[UpSys Ever Previously Lead],H189,SL_Class[DownCus SL Material],T189),SL_Class[Unique ID],0),0)))),"Error: Invalid Column H, I, or T. Check spelling &amp; valid options (see dropdown)")</f>
        <v/>
      </c>
      <c r="AC189" s="32"/>
      <c r="AD189" s="31" t="b">
        <f t="shared" si="4"/>
        <v>0</v>
      </c>
      <c r="AE189" s="31" t="b">
        <f t="shared" si="5"/>
        <v>0</v>
      </c>
    </row>
    <row r="190" spans="1:31" ht="50.15" customHeight="1" x14ac:dyDescent="0.35">
      <c r="A190" s="101">
        <v>185</v>
      </c>
      <c r="B190" s="53"/>
      <c r="C190" s="41"/>
      <c r="D190" s="54"/>
      <c r="E190" s="53"/>
      <c r="F190" s="41"/>
      <c r="G190" s="41"/>
      <c r="H190" s="53"/>
      <c r="I190" s="55"/>
      <c r="J190" s="41"/>
      <c r="K190" s="41"/>
      <c r="L190" s="56"/>
      <c r="M190" s="41"/>
      <c r="N190" s="41"/>
      <c r="O190" s="41"/>
      <c r="P190" s="41"/>
      <c r="Q190" s="53"/>
      <c r="R190" s="41"/>
      <c r="S190" s="41"/>
      <c r="T190" s="57"/>
      <c r="U190" s="41"/>
      <c r="V190" s="41"/>
      <c r="W190" s="56"/>
      <c r="X190" s="41"/>
      <c r="Y190" s="58"/>
      <c r="Z190" s="41"/>
      <c r="AA190" s="41"/>
      <c r="AB190" s="171" t="str" cm="1">
        <f t="array" ref="AB190">IFERROR(IF(COUNTA('Detailed Inventory'!$B190:$AA190)=0,"",IF(AND($B190="",$C190=""),"Error: Missing Response in Column B or C",IF(OR($E190="",$Q190=""),"Error: Missing Response in Column E or Q",INDEX(SL_Class[Entire SL Classification],MATCH(SUMIFS(SL_Class[Unique ID],SL_Class[UpSys SL Material],I190,SL_Class[UpSys Ever Previously Lead],H190,SL_Class[DownCus SL Material],T190),SL_Class[Unique ID],0),0)))),"Error: Invalid Column H, I, or T. Check spelling &amp; valid options (see dropdown)")</f>
        <v/>
      </c>
      <c r="AC190" s="32"/>
      <c r="AD190" s="31" t="b">
        <f t="shared" si="4"/>
        <v>0</v>
      </c>
      <c r="AE190" s="31" t="b">
        <f t="shared" si="5"/>
        <v>0</v>
      </c>
    </row>
    <row r="191" spans="1:31" ht="50.15" customHeight="1" x14ac:dyDescent="0.35">
      <c r="A191" s="100">
        <v>186</v>
      </c>
      <c r="B191" s="53"/>
      <c r="C191" s="41"/>
      <c r="D191" s="54"/>
      <c r="E191" s="53"/>
      <c r="F191" s="41"/>
      <c r="G191" s="41"/>
      <c r="H191" s="53"/>
      <c r="I191" s="55"/>
      <c r="J191" s="41"/>
      <c r="K191" s="41"/>
      <c r="L191" s="56"/>
      <c r="M191" s="41"/>
      <c r="N191" s="41"/>
      <c r="O191" s="41"/>
      <c r="P191" s="41"/>
      <c r="Q191" s="53"/>
      <c r="R191" s="41"/>
      <c r="S191" s="41"/>
      <c r="T191" s="57"/>
      <c r="U191" s="41"/>
      <c r="V191" s="41"/>
      <c r="W191" s="56"/>
      <c r="X191" s="41"/>
      <c r="Y191" s="58"/>
      <c r="Z191" s="41"/>
      <c r="AA191" s="41"/>
      <c r="AB191" s="171" t="str" cm="1">
        <f t="array" ref="AB191">IFERROR(IF(COUNTA('Detailed Inventory'!$B191:$AA191)=0,"",IF(AND($B191="",$C191=""),"Error: Missing Response in Column B or C",IF(OR($E191="",$Q191=""),"Error: Missing Response in Column E or Q",INDEX(SL_Class[Entire SL Classification],MATCH(SUMIFS(SL_Class[Unique ID],SL_Class[UpSys SL Material],I191,SL_Class[UpSys Ever Previously Lead],H191,SL_Class[DownCus SL Material],T191),SL_Class[Unique ID],0),0)))),"Error: Invalid Column H, I, or T. Check spelling &amp; valid options (see dropdown)")</f>
        <v/>
      </c>
      <c r="AC191" s="32"/>
      <c r="AD191" s="31" t="b">
        <f t="shared" si="4"/>
        <v>0</v>
      </c>
      <c r="AE191" s="31" t="b">
        <f t="shared" si="5"/>
        <v>0</v>
      </c>
    </row>
    <row r="192" spans="1:31" ht="50.15" customHeight="1" x14ac:dyDescent="0.35">
      <c r="A192" s="101">
        <v>187</v>
      </c>
      <c r="B192" s="53"/>
      <c r="C192" s="41"/>
      <c r="D192" s="54"/>
      <c r="E192" s="53"/>
      <c r="F192" s="41"/>
      <c r="G192" s="41"/>
      <c r="H192" s="53"/>
      <c r="I192" s="55"/>
      <c r="J192" s="41"/>
      <c r="K192" s="41"/>
      <c r="L192" s="56"/>
      <c r="M192" s="41"/>
      <c r="N192" s="41"/>
      <c r="O192" s="41"/>
      <c r="P192" s="41"/>
      <c r="Q192" s="53"/>
      <c r="R192" s="41"/>
      <c r="S192" s="41"/>
      <c r="T192" s="57"/>
      <c r="U192" s="41"/>
      <c r="V192" s="41"/>
      <c r="W192" s="56"/>
      <c r="X192" s="41"/>
      <c r="Y192" s="58"/>
      <c r="Z192" s="41"/>
      <c r="AA192" s="41"/>
      <c r="AB192" s="171" t="str" cm="1">
        <f t="array" ref="AB192">IFERROR(IF(COUNTA('Detailed Inventory'!$B192:$AA192)=0,"",IF(AND($B192="",$C192=""),"Error: Missing Response in Column B or C",IF(OR($E192="",$Q192=""),"Error: Missing Response in Column E or Q",INDEX(SL_Class[Entire SL Classification],MATCH(SUMIFS(SL_Class[Unique ID],SL_Class[UpSys SL Material],I192,SL_Class[UpSys Ever Previously Lead],H192,SL_Class[DownCus SL Material],T192),SL_Class[Unique ID],0),0)))),"Error: Invalid Column H, I, or T. Check spelling &amp; valid options (see dropdown)")</f>
        <v/>
      </c>
      <c r="AC192" s="32"/>
      <c r="AD192" s="31" t="b">
        <f t="shared" si="4"/>
        <v>0</v>
      </c>
      <c r="AE192" s="31" t="b">
        <f t="shared" si="5"/>
        <v>0</v>
      </c>
    </row>
    <row r="193" spans="1:31" ht="50.15" customHeight="1" x14ac:dyDescent="0.35">
      <c r="A193" s="100">
        <v>188</v>
      </c>
      <c r="B193" s="53"/>
      <c r="C193" s="41"/>
      <c r="D193" s="54"/>
      <c r="E193" s="53"/>
      <c r="F193" s="41"/>
      <c r="G193" s="41"/>
      <c r="H193" s="53"/>
      <c r="I193" s="55"/>
      <c r="J193" s="41"/>
      <c r="K193" s="41"/>
      <c r="L193" s="56"/>
      <c r="M193" s="41"/>
      <c r="N193" s="41"/>
      <c r="O193" s="41"/>
      <c r="P193" s="41"/>
      <c r="Q193" s="53"/>
      <c r="R193" s="41"/>
      <c r="S193" s="41"/>
      <c r="T193" s="57"/>
      <c r="U193" s="41"/>
      <c r="V193" s="41"/>
      <c r="W193" s="56"/>
      <c r="X193" s="41"/>
      <c r="Y193" s="58"/>
      <c r="Z193" s="41"/>
      <c r="AA193" s="41"/>
      <c r="AB193" s="171" t="str" cm="1">
        <f t="array" ref="AB193">IFERROR(IF(COUNTA('Detailed Inventory'!$B193:$AA193)=0,"",IF(AND($B193="",$C193=""),"Error: Missing Response in Column B or C",IF(OR($E193="",$Q193=""),"Error: Missing Response in Column E or Q",INDEX(SL_Class[Entire SL Classification],MATCH(SUMIFS(SL_Class[Unique ID],SL_Class[UpSys SL Material],I193,SL_Class[UpSys Ever Previously Lead],H193,SL_Class[DownCus SL Material],T193),SL_Class[Unique ID],0),0)))),"Error: Invalid Column H, I, or T. Check spelling &amp; valid options (see dropdown)")</f>
        <v/>
      </c>
      <c r="AC193" s="32"/>
      <c r="AD193" s="31" t="b">
        <f t="shared" si="4"/>
        <v>0</v>
      </c>
      <c r="AE193" s="31" t="b">
        <f t="shared" si="5"/>
        <v>0</v>
      </c>
    </row>
    <row r="194" spans="1:31" ht="50.15" customHeight="1" x14ac:dyDescent="0.35">
      <c r="A194" s="101">
        <v>189</v>
      </c>
      <c r="B194" s="53"/>
      <c r="C194" s="41"/>
      <c r="D194" s="54"/>
      <c r="E194" s="53"/>
      <c r="F194" s="41"/>
      <c r="G194" s="41"/>
      <c r="H194" s="53"/>
      <c r="I194" s="55"/>
      <c r="J194" s="41"/>
      <c r="K194" s="41"/>
      <c r="L194" s="56"/>
      <c r="M194" s="41"/>
      <c r="N194" s="41"/>
      <c r="O194" s="41"/>
      <c r="P194" s="41"/>
      <c r="Q194" s="53"/>
      <c r="R194" s="41"/>
      <c r="S194" s="41"/>
      <c r="T194" s="57"/>
      <c r="U194" s="41"/>
      <c r="V194" s="41"/>
      <c r="W194" s="56"/>
      <c r="X194" s="41"/>
      <c r="Y194" s="58"/>
      <c r="Z194" s="41"/>
      <c r="AA194" s="41"/>
      <c r="AB194" s="171" t="str" cm="1">
        <f t="array" ref="AB194">IFERROR(IF(COUNTA('Detailed Inventory'!$B194:$AA194)=0,"",IF(AND($B194="",$C194=""),"Error: Missing Response in Column B or C",IF(OR($E194="",$Q194=""),"Error: Missing Response in Column E or Q",INDEX(SL_Class[Entire SL Classification],MATCH(SUMIFS(SL_Class[Unique ID],SL_Class[UpSys SL Material],I194,SL_Class[UpSys Ever Previously Lead],H194,SL_Class[DownCus SL Material],T194),SL_Class[Unique ID],0),0)))),"Error: Invalid Column H, I, or T. Check spelling &amp; valid options (see dropdown)")</f>
        <v/>
      </c>
      <c r="AC194" s="32"/>
      <c r="AD194" s="31" t="b">
        <f t="shared" si="4"/>
        <v>0</v>
      </c>
      <c r="AE194" s="31" t="b">
        <f t="shared" si="5"/>
        <v>0</v>
      </c>
    </row>
    <row r="195" spans="1:31" ht="50.15" customHeight="1" x14ac:dyDescent="0.35">
      <c r="A195" s="100">
        <v>190</v>
      </c>
      <c r="B195" s="53"/>
      <c r="C195" s="41"/>
      <c r="D195" s="54"/>
      <c r="E195" s="53"/>
      <c r="F195" s="41"/>
      <c r="G195" s="41"/>
      <c r="H195" s="53"/>
      <c r="I195" s="55"/>
      <c r="J195" s="41"/>
      <c r="K195" s="41"/>
      <c r="L195" s="56"/>
      <c r="M195" s="41"/>
      <c r="N195" s="41"/>
      <c r="O195" s="41"/>
      <c r="P195" s="41"/>
      <c r="Q195" s="53"/>
      <c r="R195" s="41"/>
      <c r="S195" s="41"/>
      <c r="T195" s="57"/>
      <c r="U195" s="41"/>
      <c r="V195" s="41"/>
      <c r="W195" s="56"/>
      <c r="X195" s="41"/>
      <c r="Y195" s="58"/>
      <c r="Z195" s="41"/>
      <c r="AA195" s="41"/>
      <c r="AB195" s="171" t="str" cm="1">
        <f t="array" ref="AB195">IFERROR(IF(COUNTA('Detailed Inventory'!$B195:$AA195)=0,"",IF(AND($B195="",$C195=""),"Error: Missing Response in Column B or C",IF(OR($E195="",$Q195=""),"Error: Missing Response in Column E or Q",INDEX(SL_Class[Entire SL Classification],MATCH(SUMIFS(SL_Class[Unique ID],SL_Class[UpSys SL Material],I195,SL_Class[UpSys Ever Previously Lead],H195,SL_Class[DownCus SL Material],T195),SL_Class[Unique ID],0),0)))),"Error: Invalid Column H, I, or T. Check spelling &amp; valid options (see dropdown)")</f>
        <v/>
      </c>
      <c r="AC195" s="32"/>
      <c r="AD195" s="31" t="b">
        <f t="shared" si="4"/>
        <v>0</v>
      </c>
      <c r="AE195" s="31" t="b">
        <f t="shared" si="5"/>
        <v>0</v>
      </c>
    </row>
    <row r="196" spans="1:31" ht="50.15" customHeight="1" x14ac:dyDescent="0.35">
      <c r="A196" s="101">
        <v>191</v>
      </c>
      <c r="B196" s="53"/>
      <c r="C196" s="41"/>
      <c r="D196" s="54"/>
      <c r="E196" s="53"/>
      <c r="F196" s="41"/>
      <c r="G196" s="41"/>
      <c r="H196" s="53"/>
      <c r="I196" s="55"/>
      <c r="J196" s="41"/>
      <c r="K196" s="41"/>
      <c r="L196" s="56"/>
      <c r="M196" s="41"/>
      <c r="N196" s="41"/>
      <c r="O196" s="41"/>
      <c r="P196" s="41"/>
      <c r="Q196" s="53"/>
      <c r="R196" s="41"/>
      <c r="S196" s="41"/>
      <c r="T196" s="57"/>
      <c r="U196" s="41"/>
      <c r="V196" s="41"/>
      <c r="W196" s="56"/>
      <c r="X196" s="41"/>
      <c r="Y196" s="58"/>
      <c r="Z196" s="41"/>
      <c r="AA196" s="41"/>
      <c r="AB196" s="171" t="str" cm="1">
        <f t="array" ref="AB196">IFERROR(IF(COUNTA('Detailed Inventory'!$B196:$AA196)=0,"",IF(AND($B196="",$C196=""),"Error: Missing Response in Column B or C",IF(OR($E196="",$Q196=""),"Error: Missing Response in Column E or Q",INDEX(SL_Class[Entire SL Classification],MATCH(SUMIFS(SL_Class[Unique ID],SL_Class[UpSys SL Material],I196,SL_Class[UpSys Ever Previously Lead],H196,SL_Class[DownCus SL Material],T196),SL_Class[Unique ID],0),0)))),"Error: Invalid Column H, I, or T. Check spelling &amp; valid options (see dropdown)")</f>
        <v/>
      </c>
      <c r="AC196" s="32"/>
      <c r="AD196" s="31" t="b">
        <f t="shared" si="4"/>
        <v>0</v>
      </c>
      <c r="AE196" s="31" t="b">
        <f t="shared" si="5"/>
        <v>0</v>
      </c>
    </row>
    <row r="197" spans="1:31" ht="50.15" customHeight="1" x14ac:dyDescent="0.35">
      <c r="A197" s="100">
        <v>192</v>
      </c>
      <c r="B197" s="53"/>
      <c r="C197" s="41"/>
      <c r="D197" s="54"/>
      <c r="E197" s="53"/>
      <c r="F197" s="41"/>
      <c r="G197" s="41"/>
      <c r="H197" s="53"/>
      <c r="I197" s="55"/>
      <c r="J197" s="41"/>
      <c r="K197" s="41"/>
      <c r="L197" s="56"/>
      <c r="M197" s="41"/>
      <c r="N197" s="41"/>
      <c r="O197" s="41"/>
      <c r="P197" s="41"/>
      <c r="Q197" s="53"/>
      <c r="R197" s="41"/>
      <c r="S197" s="41"/>
      <c r="T197" s="57"/>
      <c r="U197" s="41"/>
      <c r="V197" s="41"/>
      <c r="W197" s="56"/>
      <c r="X197" s="41"/>
      <c r="Y197" s="58"/>
      <c r="Z197" s="41"/>
      <c r="AA197" s="41"/>
      <c r="AB197" s="171" t="str" cm="1">
        <f t="array" ref="AB197">IFERROR(IF(COUNTA('Detailed Inventory'!$B197:$AA197)=0,"",IF(AND($B197="",$C197=""),"Error: Missing Response in Column B or C",IF(OR($E197="",$Q197=""),"Error: Missing Response in Column E or Q",INDEX(SL_Class[Entire SL Classification],MATCH(SUMIFS(SL_Class[Unique ID],SL_Class[UpSys SL Material],I197,SL_Class[UpSys Ever Previously Lead],H197,SL_Class[DownCus SL Material],T197),SL_Class[Unique ID],0),0)))),"Error: Invalid Column H, I, or T. Check spelling &amp; valid options (see dropdown)")</f>
        <v/>
      </c>
      <c r="AC197" s="32"/>
      <c r="AD197" s="31" t="b">
        <f t="shared" si="4"/>
        <v>0</v>
      </c>
      <c r="AE197" s="31" t="b">
        <f t="shared" si="5"/>
        <v>0</v>
      </c>
    </row>
    <row r="198" spans="1:31" ht="50.15" customHeight="1" x14ac:dyDescent="0.35">
      <c r="A198" s="101">
        <v>193</v>
      </c>
      <c r="B198" s="53"/>
      <c r="C198" s="41"/>
      <c r="D198" s="54"/>
      <c r="E198" s="53"/>
      <c r="F198" s="41"/>
      <c r="G198" s="41"/>
      <c r="H198" s="53"/>
      <c r="I198" s="55"/>
      <c r="J198" s="41"/>
      <c r="K198" s="41"/>
      <c r="L198" s="56"/>
      <c r="M198" s="41"/>
      <c r="N198" s="41"/>
      <c r="O198" s="41"/>
      <c r="P198" s="41"/>
      <c r="Q198" s="53"/>
      <c r="R198" s="41"/>
      <c r="S198" s="41"/>
      <c r="T198" s="57"/>
      <c r="U198" s="41"/>
      <c r="V198" s="41"/>
      <c r="W198" s="56"/>
      <c r="X198" s="41"/>
      <c r="Y198" s="58"/>
      <c r="Z198" s="41"/>
      <c r="AA198" s="41"/>
      <c r="AB198" s="171" t="str" cm="1">
        <f t="array" ref="AB198">IFERROR(IF(COUNTA('Detailed Inventory'!$B198:$AA198)=0,"",IF(AND($B198="",$C198=""),"Error: Missing Response in Column B or C",IF(OR($E198="",$Q198=""),"Error: Missing Response in Column E or Q",INDEX(SL_Class[Entire SL Classification],MATCH(SUMIFS(SL_Class[Unique ID],SL_Class[UpSys SL Material],I198,SL_Class[UpSys Ever Previously Lead],H198,SL_Class[DownCus SL Material],T198),SL_Class[Unique ID],0),0)))),"Error: Invalid Column H, I, or T. Check spelling &amp; valid options (see dropdown)")</f>
        <v/>
      </c>
      <c r="AC198" s="32"/>
      <c r="AD198" s="31" t="b">
        <f t="shared" ref="AD198:AD261" si="6">COUNTIFS($B$6:$B$505,"&lt;&gt;0",$B$6:$B$505,"&lt;&gt;",$B$6:$B$505,B198)&gt;1</f>
        <v>0</v>
      </c>
      <c r="AE198" s="31" t="b">
        <f t="shared" ref="AE198:AE261" si="7">COUNTIFS($C$6:$C$505,"&lt;&gt;0",$C$6:$C$505,"&lt;&gt;",$C$6:$C$505,C198)&gt;1</f>
        <v>0</v>
      </c>
    </row>
    <row r="199" spans="1:31" ht="50.15" customHeight="1" x14ac:dyDescent="0.35">
      <c r="A199" s="100">
        <v>194</v>
      </c>
      <c r="B199" s="53"/>
      <c r="C199" s="41"/>
      <c r="D199" s="54"/>
      <c r="E199" s="53"/>
      <c r="F199" s="41"/>
      <c r="G199" s="41"/>
      <c r="H199" s="53"/>
      <c r="I199" s="55"/>
      <c r="J199" s="41"/>
      <c r="K199" s="41"/>
      <c r="L199" s="56"/>
      <c r="M199" s="41"/>
      <c r="N199" s="41"/>
      <c r="O199" s="41"/>
      <c r="P199" s="41"/>
      <c r="Q199" s="53"/>
      <c r="R199" s="41"/>
      <c r="S199" s="41"/>
      <c r="T199" s="57"/>
      <c r="U199" s="41"/>
      <c r="V199" s="41"/>
      <c r="W199" s="56"/>
      <c r="X199" s="41"/>
      <c r="Y199" s="58"/>
      <c r="Z199" s="41"/>
      <c r="AA199" s="41"/>
      <c r="AB199" s="171" t="str" cm="1">
        <f t="array" ref="AB199">IFERROR(IF(COUNTA('Detailed Inventory'!$B199:$AA199)=0,"",IF(AND($B199="",$C199=""),"Error: Missing Response in Column B or C",IF(OR($E199="",$Q199=""),"Error: Missing Response in Column E or Q",INDEX(SL_Class[Entire SL Classification],MATCH(SUMIFS(SL_Class[Unique ID],SL_Class[UpSys SL Material],I199,SL_Class[UpSys Ever Previously Lead],H199,SL_Class[DownCus SL Material],T199),SL_Class[Unique ID],0),0)))),"Error: Invalid Column H, I, or T. Check spelling &amp; valid options (see dropdown)")</f>
        <v/>
      </c>
      <c r="AC199" s="32"/>
      <c r="AD199" s="31" t="b">
        <f t="shared" si="6"/>
        <v>0</v>
      </c>
      <c r="AE199" s="31" t="b">
        <f t="shared" si="7"/>
        <v>0</v>
      </c>
    </row>
    <row r="200" spans="1:31" ht="50.15" customHeight="1" x14ac:dyDescent="0.35">
      <c r="A200" s="101">
        <v>195</v>
      </c>
      <c r="B200" s="53"/>
      <c r="C200" s="41"/>
      <c r="D200" s="54"/>
      <c r="E200" s="53"/>
      <c r="F200" s="41"/>
      <c r="G200" s="41"/>
      <c r="H200" s="53"/>
      <c r="I200" s="55"/>
      <c r="J200" s="41"/>
      <c r="K200" s="41"/>
      <c r="L200" s="56"/>
      <c r="M200" s="41"/>
      <c r="N200" s="41"/>
      <c r="O200" s="41"/>
      <c r="P200" s="41"/>
      <c r="Q200" s="53"/>
      <c r="R200" s="41"/>
      <c r="S200" s="41"/>
      <c r="T200" s="57"/>
      <c r="U200" s="41"/>
      <c r="V200" s="41"/>
      <c r="W200" s="56"/>
      <c r="X200" s="41"/>
      <c r="Y200" s="58"/>
      <c r="Z200" s="41"/>
      <c r="AA200" s="41"/>
      <c r="AB200" s="171" t="str" cm="1">
        <f t="array" ref="AB200">IFERROR(IF(COUNTA('Detailed Inventory'!$B200:$AA200)=0,"",IF(AND($B200="",$C200=""),"Error: Missing Response in Column B or C",IF(OR($E200="",$Q200=""),"Error: Missing Response in Column E or Q",INDEX(SL_Class[Entire SL Classification],MATCH(SUMIFS(SL_Class[Unique ID],SL_Class[UpSys SL Material],I200,SL_Class[UpSys Ever Previously Lead],H200,SL_Class[DownCus SL Material],T200),SL_Class[Unique ID],0),0)))),"Error: Invalid Column H, I, or T. Check spelling &amp; valid options (see dropdown)")</f>
        <v/>
      </c>
      <c r="AC200" s="32"/>
      <c r="AD200" s="31" t="b">
        <f t="shared" si="6"/>
        <v>0</v>
      </c>
      <c r="AE200" s="31" t="b">
        <f t="shared" si="7"/>
        <v>0</v>
      </c>
    </row>
    <row r="201" spans="1:31" ht="50.15" customHeight="1" x14ac:dyDescent="0.35">
      <c r="A201" s="100">
        <v>196</v>
      </c>
      <c r="B201" s="53"/>
      <c r="C201" s="41"/>
      <c r="D201" s="54"/>
      <c r="E201" s="53"/>
      <c r="F201" s="41"/>
      <c r="G201" s="41"/>
      <c r="H201" s="53"/>
      <c r="I201" s="55"/>
      <c r="J201" s="41"/>
      <c r="K201" s="41"/>
      <c r="L201" s="56"/>
      <c r="M201" s="41"/>
      <c r="N201" s="41"/>
      <c r="O201" s="41"/>
      <c r="P201" s="41"/>
      <c r="Q201" s="53"/>
      <c r="R201" s="41"/>
      <c r="S201" s="41"/>
      <c r="T201" s="57"/>
      <c r="U201" s="41"/>
      <c r="V201" s="41"/>
      <c r="W201" s="56"/>
      <c r="X201" s="41"/>
      <c r="Y201" s="58"/>
      <c r="Z201" s="41"/>
      <c r="AA201" s="41"/>
      <c r="AB201" s="171" t="str" cm="1">
        <f t="array" ref="AB201">IFERROR(IF(COUNTA('Detailed Inventory'!$B201:$AA201)=0,"",IF(AND($B201="",$C201=""),"Error: Missing Response in Column B or C",IF(OR($E201="",$Q201=""),"Error: Missing Response in Column E or Q",INDEX(SL_Class[Entire SL Classification],MATCH(SUMIFS(SL_Class[Unique ID],SL_Class[UpSys SL Material],I201,SL_Class[UpSys Ever Previously Lead],H201,SL_Class[DownCus SL Material],T201),SL_Class[Unique ID],0),0)))),"Error: Invalid Column H, I, or T. Check spelling &amp; valid options (see dropdown)")</f>
        <v/>
      </c>
      <c r="AC201" s="32"/>
      <c r="AD201" s="31" t="b">
        <f t="shared" si="6"/>
        <v>0</v>
      </c>
      <c r="AE201" s="31" t="b">
        <f t="shared" si="7"/>
        <v>0</v>
      </c>
    </row>
    <row r="202" spans="1:31" ht="50.15" customHeight="1" x14ac:dyDescent="0.35">
      <c r="A202" s="101">
        <v>197</v>
      </c>
      <c r="B202" s="53"/>
      <c r="C202" s="41"/>
      <c r="D202" s="54"/>
      <c r="E202" s="53"/>
      <c r="F202" s="41"/>
      <c r="G202" s="41"/>
      <c r="H202" s="53"/>
      <c r="I202" s="55"/>
      <c r="J202" s="41"/>
      <c r="K202" s="41"/>
      <c r="L202" s="56"/>
      <c r="M202" s="41"/>
      <c r="N202" s="41"/>
      <c r="O202" s="41"/>
      <c r="P202" s="41"/>
      <c r="Q202" s="53"/>
      <c r="R202" s="41"/>
      <c r="S202" s="41"/>
      <c r="T202" s="57"/>
      <c r="U202" s="41"/>
      <c r="V202" s="41"/>
      <c r="W202" s="56"/>
      <c r="X202" s="41"/>
      <c r="Y202" s="58"/>
      <c r="Z202" s="41"/>
      <c r="AA202" s="41"/>
      <c r="AB202" s="171" t="str" cm="1">
        <f t="array" ref="AB202">IFERROR(IF(COUNTA('Detailed Inventory'!$B202:$AA202)=0,"",IF(AND($B202="",$C202=""),"Error: Missing Response in Column B or C",IF(OR($E202="",$Q202=""),"Error: Missing Response in Column E or Q",INDEX(SL_Class[Entire SL Classification],MATCH(SUMIFS(SL_Class[Unique ID],SL_Class[UpSys SL Material],I202,SL_Class[UpSys Ever Previously Lead],H202,SL_Class[DownCus SL Material],T202),SL_Class[Unique ID],0),0)))),"Error: Invalid Column H, I, or T. Check spelling &amp; valid options (see dropdown)")</f>
        <v/>
      </c>
      <c r="AC202" s="32"/>
      <c r="AD202" s="31" t="b">
        <f t="shared" si="6"/>
        <v>0</v>
      </c>
      <c r="AE202" s="31" t="b">
        <f t="shared" si="7"/>
        <v>0</v>
      </c>
    </row>
    <row r="203" spans="1:31" ht="50.15" customHeight="1" x14ac:dyDescent="0.35">
      <c r="A203" s="100">
        <v>198</v>
      </c>
      <c r="B203" s="53"/>
      <c r="C203" s="41"/>
      <c r="D203" s="54"/>
      <c r="E203" s="53"/>
      <c r="F203" s="41"/>
      <c r="G203" s="41"/>
      <c r="H203" s="53"/>
      <c r="I203" s="55"/>
      <c r="J203" s="41"/>
      <c r="K203" s="41"/>
      <c r="L203" s="56"/>
      <c r="M203" s="41"/>
      <c r="N203" s="41"/>
      <c r="O203" s="41"/>
      <c r="P203" s="41"/>
      <c r="Q203" s="53"/>
      <c r="R203" s="41"/>
      <c r="S203" s="41"/>
      <c r="T203" s="57"/>
      <c r="U203" s="41"/>
      <c r="V203" s="41"/>
      <c r="W203" s="56"/>
      <c r="X203" s="41"/>
      <c r="Y203" s="58"/>
      <c r="Z203" s="41"/>
      <c r="AA203" s="41"/>
      <c r="AB203" s="171" t="str" cm="1">
        <f t="array" ref="AB203">IFERROR(IF(COUNTA('Detailed Inventory'!$B203:$AA203)=0,"",IF(AND($B203="",$C203=""),"Error: Missing Response in Column B or C",IF(OR($E203="",$Q203=""),"Error: Missing Response in Column E or Q",INDEX(SL_Class[Entire SL Classification],MATCH(SUMIFS(SL_Class[Unique ID],SL_Class[UpSys SL Material],I203,SL_Class[UpSys Ever Previously Lead],H203,SL_Class[DownCus SL Material],T203),SL_Class[Unique ID],0),0)))),"Error: Invalid Column H, I, or T. Check spelling &amp; valid options (see dropdown)")</f>
        <v/>
      </c>
      <c r="AC203" s="32"/>
      <c r="AD203" s="31" t="b">
        <f t="shared" si="6"/>
        <v>0</v>
      </c>
      <c r="AE203" s="31" t="b">
        <f t="shared" si="7"/>
        <v>0</v>
      </c>
    </row>
    <row r="204" spans="1:31" ht="50.15" customHeight="1" x14ac:dyDescent="0.35">
      <c r="A204" s="101">
        <v>199</v>
      </c>
      <c r="B204" s="53"/>
      <c r="C204" s="41"/>
      <c r="D204" s="54"/>
      <c r="E204" s="53"/>
      <c r="F204" s="41"/>
      <c r="G204" s="41"/>
      <c r="H204" s="53"/>
      <c r="I204" s="55"/>
      <c r="J204" s="41"/>
      <c r="K204" s="41"/>
      <c r="L204" s="56"/>
      <c r="M204" s="41"/>
      <c r="N204" s="41"/>
      <c r="O204" s="41"/>
      <c r="P204" s="41"/>
      <c r="Q204" s="53"/>
      <c r="R204" s="41"/>
      <c r="S204" s="41"/>
      <c r="T204" s="57"/>
      <c r="U204" s="41"/>
      <c r="V204" s="41"/>
      <c r="W204" s="56"/>
      <c r="X204" s="41"/>
      <c r="Y204" s="58"/>
      <c r="Z204" s="41"/>
      <c r="AA204" s="41"/>
      <c r="AB204" s="171" t="str" cm="1">
        <f t="array" ref="AB204">IFERROR(IF(COUNTA('Detailed Inventory'!$B204:$AA204)=0,"",IF(AND($B204="",$C204=""),"Error: Missing Response in Column B or C",IF(OR($E204="",$Q204=""),"Error: Missing Response in Column E or Q",INDEX(SL_Class[Entire SL Classification],MATCH(SUMIFS(SL_Class[Unique ID],SL_Class[UpSys SL Material],I204,SL_Class[UpSys Ever Previously Lead],H204,SL_Class[DownCus SL Material],T204),SL_Class[Unique ID],0),0)))),"Error: Invalid Column H, I, or T. Check spelling &amp; valid options (see dropdown)")</f>
        <v/>
      </c>
      <c r="AC204" s="32"/>
      <c r="AD204" s="31" t="b">
        <f t="shared" si="6"/>
        <v>0</v>
      </c>
      <c r="AE204" s="31" t="b">
        <f t="shared" si="7"/>
        <v>0</v>
      </c>
    </row>
    <row r="205" spans="1:31" ht="50.15" customHeight="1" x14ac:dyDescent="0.35">
      <c r="A205" s="100">
        <v>200</v>
      </c>
      <c r="B205" s="53"/>
      <c r="C205" s="41"/>
      <c r="D205" s="54"/>
      <c r="E205" s="53"/>
      <c r="F205" s="41"/>
      <c r="G205" s="41"/>
      <c r="H205" s="53"/>
      <c r="I205" s="55"/>
      <c r="J205" s="41"/>
      <c r="K205" s="41"/>
      <c r="L205" s="56"/>
      <c r="M205" s="41"/>
      <c r="N205" s="41"/>
      <c r="O205" s="41"/>
      <c r="P205" s="41"/>
      <c r="Q205" s="53"/>
      <c r="R205" s="41"/>
      <c r="S205" s="41"/>
      <c r="T205" s="57"/>
      <c r="U205" s="41"/>
      <c r="V205" s="41"/>
      <c r="W205" s="56"/>
      <c r="X205" s="41"/>
      <c r="Y205" s="58"/>
      <c r="Z205" s="41"/>
      <c r="AA205" s="41"/>
      <c r="AB205" s="171" t="str" cm="1">
        <f t="array" ref="AB205">IFERROR(IF(COUNTA('Detailed Inventory'!$B205:$AA205)=0,"",IF(AND($B205="",$C205=""),"Error: Missing Response in Column B or C",IF(OR($E205="",$Q205=""),"Error: Missing Response in Column E or Q",INDEX(SL_Class[Entire SL Classification],MATCH(SUMIFS(SL_Class[Unique ID],SL_Class[UpSys SL Material],I205,SL_Class[UpSys Ever Previously Lead],H205,SL_Class[DownCus SL Material],T205),SL_Class[Unique ID],0),0)))),"Error: Invalid Column H, I, or T. Check spelling &amp; valid options (see dropdown)")</f>
        <v/>
      </c>
      <c r="AC205" s="32"/>
      <c r="AD205" s="31" t="b">
        <f t="shared" si="6"/>
        <v>0</v>
      </c>
      <c r="AE205" s="31" t="b">
        <f t="shared" si="7"/>
        <v>0</v>
      </c>
    </row>
    <row r="206" spans="1:31" ht="50.15" customHeight="1" x14ac:dyDescent="0.35">
      <c r="A206" s="101">
        <v>201</v>
      </c>
      <c r="B206" s="53"/>
      <c r="C206" s="41"/>
      <c r="D206" s="54"/>
      <c r="E206" s="53"/>
      <c r="F206" s="41"/>
      <c r="G206" s="41"/>
      <c r="H206" s="53"/>
      <c r="I206" s="55"/>
      <c r="J206" s="41"/>
      <c r="K206" s="41"/>
      <c r="L206" s="56"/>
      <c r="M206" s="41"/>
      <c r="N206" s="41"/>
      <c r="O206" s="41"/>
      <c r="P206" s="41"/>
      <c r="Q206" s="53"/>
      <c r="R206" s="41"/>
      <c r="S206" s="41"/>
      <c r="T206" s="57"/>
      <c r="U206" s="41"/>
      <c r="V206" s="41"/>
      <c r="W206" s="56"/>
      <c r="X206" s="41"/>
      <c r="Y206" s="58"/>
      <c r="Z206" s="41"/>
      <c r="AA206" s="41"/>
      <c r="AB206" s="171" t="str" cm="1">
        <f t="array" ref="AB206">IFERROR(IF(COUNTA('Detailed Inventory'!$B206:$AA206)=0,"",IF(AND($B206="",$C206=""),"Error: Missing Response in Column B or C",IF(OR($E206="",$Q206=""),"Error: Missing Response in Column E or Q",INDEX(SL_Class[Entire SL Classification],MATCH(SUMIFS(SL_Class[Unique ID],SL_Class[UpSys SL Material],I206,SL_Class[UpSys Ever Previously Lead],H206,SL_Class[DownCus SL Material],T206),SL_Class[Unique ID],0),0)))),"Error: Invalid Column H, I, or T. Check spelling &amp; valid options (see dropdown)")</f>
        <v/>
      </c>
      <c r="AC206" s="32"/>
      <c r="AD206" s="31" t="b">
        <f t="shared" si="6"/>
        <v>0</v>
      </c>
      <c r="AE206" s="31" t="b">
        <f t="shared" si="7"/>
        <v>0</v>
      </c>
    </row>
    <row r="207" spans="1:31" ht="50.15" customHeight="1" x14ac:dyDescent="0.35">
      <c r="A207" s="100">
        <v>202</v>
      </c>
      <c r="B207" s="53"/>
      <c r="C207" s="41"/>
      <c r="D207" s="54"/>
      <c r="E207" s="53"/>
      <c r="F207" s="41"/>
      <c r="G207" s="41"/>
      <c r="H207" s="53"/>
      <c r="I207" s="55"/>
      <c r="J207" s="41"/>
      <c r="K207" s="41"/>
      <c r="L207" s="56"/>
      <c r="M207" s="41"/>
      <c r="N207" s="41"/>
      <c r="O207" s="41"/>
      <c r="P207" s="41"/>
      <c r="Q207" s="53"/>
      <c r="R207" s="41"/>
      <c r="S207" s="41"/>
      <c r="T207" s="57"/>
      <c r="U207" s="41"/>
      <c r="V207" s="41"/>
      <c r="W207" s="56"/>
      <c r="X207" s="41"/>
      <c r="Y207" s="58"/>
      <c r="Z207" s="41"/>
      <c r="AA207" s="41"/>
      <c r="AB207" s="171" t="str" cm="1">
        <f t="array" ref="AB207">IFERROR(IF(COUNTA('Detailed Inventory'!$B207:$AA207)=0,"",IF(AND($B207="",$C207=""),"Error: Missing Response in Column B or C",IF(OR($E207="",$Q207=""),"Error: Missing Response in Column E or Q",INDEX(SL_Class[Entire SL Classification],MATCH(SUMIFS(SL_Class[Unique ID],SL_Class[UpSys SL Material],I207,SL_Class[UpSys Ever Previously Lead],H207,SL_Class[DownCus SL Material],T207),SL_Class[Unique ID],0),0)))),"Error: Invalid Column H, I, or T. Check spelling &amp; valid options (see dropdown)")</f>
        <v/>
      </c>
      <c r="AC207" s="32"/>
      <c r="AD207" s="31" t="b">
        <f t="shared" si="6"/>
        <v>0</v>
      </c>
      <c r="AE207" s="31" t="b">
        <f t="shared" si="7"/>
        <v>0</v>
      </c>
    </row>
    <row r="208" spans="1:31" ht="50.15" customHeight="1" x14ac:dyDescent="0.35">
      <c r="A208" s="101">
        <v>203</v>
      </c>
      <c r="B208" s="53"/>
      <c r="C208" s="41"/>
      <c r="D208" s="54"/>
      <c r="E208" s="53"/>
      <c r="F208" s="41"/>
      <c r="G208" s="41"/>
      <c r="H208" s="53"/>
      <c r="I208" s="55"/>
      <c r="J208" s="41"/>
      <c r="K208" s="41"/>
      <c r="L208" s="56"/>
      <c r="M208" s="41"/>
      <c r="N208" s="41"/>
      <c r="O208" s="41"/>
      <c r="P208" s="41"/>
      <c r="Q208" s="53"/>
      <c r="R208" s="41"/>
      <c r="S208" s="41"/>
      <c r="T208" s="57"/>
      <c r="U208" s="41"/>
      <c r="V208" s="41"/>
      <c r="W208" s="56"/>
      <c r="X208" s="41"/>
      <c r="Y208" s="58"/>
      <c r="Z208" s="41"/>
      <c r="AA208" s="41"/>
      <c r="AB208" s="171" t="str" cm="1">
        <f t="array" ref="AB208">IFERROR(IF(COUNTA('Detailed Inventory'!$B208:$AA208)=0,"",IF(AND($B208="",$C208=""),"Error: Missing Response in Column B or C",IF(OR($E208="",$Q208=""),"Error: Missing Response in Column E or Q",INDEX(SL_Class[Entire SL Classification],MATCH(SUMIFS(SL_Class[Unique ID],SL_Class[UpSys SL Material],I208,SL_Class[UpSys Ever Previously Lead],H208,SL_Class[DownCus SL Material],T208),SL_Class[Unique ID],0),0)))),"Error: Invalid Column H, I, or T. Check spelling &amp; valid options (see dropdown)")</f>
        <v/>
      </c>
      <c r="AC208" s="32"/>
      <c r="AD208" s="31" t="b">
        <f t="shared" si="6"/>
        <v>0</v>
      </c>
      <c r="AE208" s="31" t="b">
        <f t="shared" si="7"/>
        <v>0</v>
      </c>
    </row>
    <row r="209" spans="1:31" ht="50.15" customHeight="1" x14ac:dyDescent="0.35">
      <c r="A209" s="100">
        <v>204</v>
      </c>
      <c r="B209" s="53"/>
      <c r="C209" s="41"/>
      <c r="D209" s="54"/>
      <c r="E209" s="53"/>
      <c r="F209" s="41"/>
      <c r="G209" s="41"/>
      <c r="H209" s="53"/>
      <c r="I209" s="55"/>
      <c r="J209" s="41"/>
      <c r="K209" s="41"/>
      <c r="L209" s="56"/>
      <c r="M209" s="41"/>
      <c r="N209" s="41"/>
      <c r="O209" s="41"/>
      <c r="P209" s="41"/>
      <c r="Q209" s="53"/>
      <c r="R209" s="41"/>
      <c r="S209" s="41"/>
      <c r="T209" s="57"/>
      <c r="U209" s="41"/>
      <c r="V209" s="41"/>
      <c r="W209" s="56"/>
      <c r="X209" s="41"/>
      <c r="Y209" s="58"/>
      <c r="Z209" s="41"/>
      <c r="AA209" s="41"/>
      <c r="AB209" s="171" t="str" cm="1">
        <f t="array" ref="AB209">IFERROR(IF(COUNTA('Detailed Inventory'!$B209:$AA209)=0,"",IF(AND($B209="",$C209=""),"Error: Missing Response in Column B or C",IF(OR($E209="",$Q209=""),"Error: Missing Response in Column E or Q",INDEX(SL_Class[Entire SL Classification],MATCH(SUMIFS(SL_Class[Unique ID],SL_Class[UpSys SL Material],I209,SL_Class[UpSys Ever Previously Lead],H209,SL_Class[DownCus SL Material],T209),SL_Class[Unique ID],0),0)))),"Error: Invalid Column H, I, or T. Check spelling &amp; valid options (see dropdown)")</f>
        <v/>
      </c>
      <c r="AC209" s="32"/>
      <c r="AD209" s="31" t="b">
        <f t="shared" si="6"/>
        <v>0</v>
      </c>
      <c r="AE209" s="31" t="b">
        <f t="shared" si="7"/>
        <v>0</v>
      </c>
    </row>
    <row r="210" spans="1:31" ht="50.15" customHeight="1" x14ac:dyDescent="0.35">
      <c r="A210" s="101">
        <v>205</v>
      </c>
      <c r="B210" s="53"/>
      <c r="C210" s="41"/>
      <c r="D210" s="54"/>
      <c r="E210" s="53"/>
      <c r="F210" s="41"/>
      <c r="G210" s="41"/>
      <c r="H210" s="53"/>
      <c r="I210" s="55"/>
      <c r="J210" s="41"/>
      <c r="K210" s="41"/>
      <c r="L210" s="56"/>
      <c r="M210" s="41"/>
      <c r="N210" s="41"/>
      <c r="O210" s="41"/>
      <c r="P210" s="41"/>
      <c r="Q210" s="53"/>
      <c r="R210" s="41"/>
      <c r="S210" s="41"/>
      <c r="T210" s="57"/>
      <c r="U210" s="41"/>
      <c r="V210" s="41"/>
      <c r="W210" s="56"/>
      <c r="X210" s="41"/>
      <c r="Y210" s="58"/>
      <c r="Z210" s="41"/>
      <c r="AA210" s="41"/>
      <c r="AB210" s="171" t="str" cm="1">
        <f t="array" ref="AB210">IFERROR(IF(COUNTA('Detailed Inventory'!$B210:$AA210)=0,"",IF(AND($B210="",$C210=""),"Error: Missing Response in Column B or C",IF(OR($E210="",$Q210=""),"Error: Missing Response in Column E or Q",INDEX(SL_Class[Entire SL Classification],MATCH(SUMIFS(SL_Class[Unique ID],SL_Class[UpSys SL Material],I210,SL_Class[UpSys Ever Previously Lead],H210,SL_Class[DownCus SL Material],T210),SL_Class[Unique ID],0),0)))),"Error: Invalid Column H, I, or T. Check spelling &amp; valid options (see dropdown)")</f>
        <v/>
      </c>
      <c r="AC210" s="32"/>
      <c r="AD210" s="31" t="b">
        <f t="shared" si="6"/>
        <v>0</v>
      </c>
      <c r="AE210" s="31" t="b">
        <f t="shared" si="7"/>
        <v>0</v>
      </c>
    </row>
    <row r="211" spans="1:31" ht="50.15" customHeight="1" x14ac:dyDescent="0.35">
      <c r="A211" s="100">
        <v>206</v>
      </c>
      <c r="B211" s="53"/>
      <c r="C211" s="41"/>
      <c r="D211" s="54"/>
      <c r="E211" s="53"/>
      <c r="F211" s="41"/>
      <c r="G211" s="41"/>
      <c r="H211" s="53"/>
      <c r="I211" s="55"/>
      <c r="J211" s="41"/>
      <c r="K211" s="41"/>
      <c r="L211" s="56"/>
      <c r="M211" s="41"/>
      <c r="N211" s="41"/>
      <c r="O211" s="41"/>
      <c r="P211" s="41"/>
      <c r="Q211" s="53"/>
      <c r="R211" s="41"/>
      <c r="S211" s="41"/>
      <c r="T211" s="57"/>
      <c r="U211" s="41"/>
      <c r="V211" s="41"/>
      <c r="W211" s="56"/>
      <c r="X211" s="41"/>
      <c r="Y211" s="58"/>
      <c r="Z211" s="41"/>
      <c r="AA211" s="41"/>
      <c r="AB211" s="171" t="str" cm="1">
        <f t="array" ref="AB211">IFERROR(IF(COUNTA('Detailed Inventory'!$B211:$AA211)=0,"",IF(AND($B211="",$C211=""),"Error: Missing Response in Column B or C",IF(OR($E211="",$Q211=""),"Error: Missing Response in Column E or Q",INDEX(SL_Class[Entire SL Classification],MATCH(SUMIFS(SL_Class[Unique ID],SL_Class[UpSys SL Material],I211,SL_Class[UpSys Ever Previously Lead],H211,SL_Class[DownCus SL Material],T211),SL_Class[Unique ID],0),0)))),"Error: Invalid Column H, I, or T. Check spelling &amp; valid options (see dropdown)")</f>
        <v/>
      </c>
      <c r="AC211" s="32"/>
      <c r="AD211" s="31" t="b">
        <f t="shared" si="6"/>
        <v>0</v>
      </c>
      <c r="AE211" s="31" t="b">
        <f t="shared" si="7"/>
        <v>0</v>
      </c>
    </row>
    <row r="212" spans="1:31" ht="50.15" customHeight="1" x14ac:dyDescent="0.35">
      <c r="A212" s="101">
        <v>207</v>
      </c>
      <c r="B212" s="53"/>
      <c r="C212" s="41"/>
      <c r="D212" s="54"/>
      <c r="E212" s="53"/>
      <c r="F212" s="41"/>
      <c r="G212" s="41"/>
      <c r="H212" s="53"/>
      <c r="I212" s="55"/>
      <c r="J212" s="41"/>
      <c r="K212" s="41"/>
      <c r="L212" s="56"/>
      <c r="M212" s="41"/>
      <c r="N212" s="41"/>
      <c r="O212" s="41"/>
      <c r="P212" s="41"/>
      <c r="Q212" s="53"/>
      <c r="R212" s="41"/>
      <c r="S212" s="41"/>
      <c r="T212" s="57"/>
      <c r="U212" s="41"/>
      <c r="V212" s="41"/>
      <c r="W212" s="56"/>
      <c r="X212" s="41"/>
      <c r="Y212" s="58"/>
      <c r="Z212" s="41"/>
      <c r="AA212" s="41"/>
      <c r="AB212" s="171" t="str" cm="1">
        <f t="array" ref="AB212">IFERROR(IF(COUNTA('Detailed Inventory'!$B212:$AA212)=0,"",IF(AND($B212="",$C212=""),"Error: Missing Response in Column B or C",IF(OR($E212="",$Q212=""),"Error: Missing Response in Column E or Q",INDEX(SL_Class[Entire SL Classification],MATCH(SUMIFS(SL_Class[Unique ID],SL_Class[UpSys SL Material],I212,SL_Class[UpSys Ever Previously Lead],H212,SL_Class[DownCus SL Material],T212),SL_Class[Unique ID],0),0)))),"Error: Invalid Column H, I, or T. Check spelling &amp; valid options (see dropdown)")</f>
        <v/>
      </c>
      <c r="AC212" s="32"/>
      <c r="AD212" s="31" t="b">
        <f t="shared" si="6"/>
        <v>0</v>
      </c>
      <c r="AE212" s="31" t="b">
        <f t="shared" si="7"/>
        <v>0</v>
      </c>
    </row>
    <row r="213" spans="1:31" ht="50.15" customHeight="1" x14ac:dyDescent="0.35">
      <c r="A213" s="100">
        <v>208</v>
      </c>
      <c r="B213" s="53"/>
      <c r="C213" s="41"/>
      <c r="D213" s="54"/>
      <c r="E213" s="53"/>
      <c r="F213" s="41"/>
      <c r="G213" s="41"/>
      <c r="H213" s="53"/>
      <c r="I213" s="55"/>
      <c r="J213" s="41"/>
      <c r="K213" s="41"/>
      <c r="L213" s="56"/>
      <c r="M213" s="41"/>
      <c r="N213" s="41"/>
      <c r="O213" s="41"/>
      <c r="P213" s="41"/>
      <c r="Q213" s="53"/>
      <c r="R213" s="41"/>
      <c r="S213" s="41"/>
      <c r="T213" s="57"/>
      <c r="U213" s="41"/>
      <c r="V213" s="41"/>
      <c r="W213" s="56"/>
      <c r="X213" s="41"/>
      <c r="Y213" s="58"/>
      <c r="Z213" s="41"/>
      <c r="AA213" s="41"/>
      <c r="AB213" s="171" t="str" cm="1">
        <f t="array" ref="AB213">IFERROR(IF(COUNTA('Detailed Inventory'!$B213:$AA213)=0,"",IF(AND($B213="",$C213=""),"Error: Missing Response in Column B or C",IF(OR($E213="",$Q213=""),"Error: Missing Response in Column E or Q",INDEX(SL_Class[Entire SL Classification],MATCH(SUMIFS(SL_Class[Unique ID],SL_Class[UpSys SL Material],I213,SL_Class[UpSys Ever Previously Lead],H213,SL_Class[DownCus SL Material],T213),SL_Class[Unique ID],0),0)))),"Error: Invalid Column H, I, or T. Check spelling &amp; valid options (see dropdown)")</f>
        <v/>
      </c>
      <c r="AC213" s="32"/>
      <c r="AD213" s="31" t="b">
        <f t="shared" si="6"/>
        <v>0</v>
      </c>
      <c r="AE213" s="31" t="b">
        <f t="shared" si="7"/>
        <v>0</v>
      </c>
    </row>
    <row r="214" spans="1:31" ht="50.15" customHeight="1" x14ac:dyDescent="0.35">
      <c r="A214" s="101">
        <v>209</v>
      </c>
      <c r="B214" s="53"/>
      <c r="C214" s="41"/>
      <c r="D214" s="54"/>
      <c r="E214" s="53"/>
      <c r="F214" s="41"/>
      <c r="G214" s="41"/>
      <c r="H214" s="53"/>
      <c r="I214" s="55"/>
      <c r="J214" s="41"/>
      <c r="K214" s="41"/>
      <c r="L214" s="56"/>
      <c r="M214" s="41"/>
      <c r="N214" s="41"/>
      <c r="O214" s="41"/>
      <c r="P214" s="41"/>
      <c r="Q214" s="53"/>
      <c r="R214" s="41"/>
      <c r="S214" s="41"/>
      <c r="T214" s="57"/>
      <c r="U214" s="41"/>
      <c r="V214" s="41"/>
      <c r="W214" s="56"/>
      <c r="X214" s="41"/>
      <c r="Y214" s="58"/>
      <c r="Z214" s="41"/>
      <c r="AA214" s="41"/>
      <c r="AB214" s="171" t="str" cm="1">
        <f t="array" ref="AB214">IFERROR(IF(COUNTA('Detailed Inventory'!$B214:$AA214)=0,"",IF(AND($B214="",$C214=""),"Error: Missing Response in Column B or C",IF(OR($E214="",$Q214=""),"Error: Missing Response in Column E or Q",INDEX(SL_Class[Entire SL Classification],MATCH(SUMIFS(SL_Class[Unique ID],SL_Class[UpSys SL Material],I214,SL_Class[UpSys Ever Previously Lead],H214,SL_Class[DownCus SL Material],T214),SL_Class[Unique ID],0),0)))),"Error: Invalid Column H, I, or T. Check spelling &amp; valid options (see dropdown)")</f>
        <v/>
      </c>
      <c r="AC214" s="32"/>
      <c r="AD214" s="31" t="b">
        <f t="shared" si="6"/>
        <v>0</v>
      </c>
      <c r="AE214" s="31" t="b">
        <f t="shared" si="7"/>
        <v>0</v>
      </c>
    </row>
    <row r="215" spans="1:31" ht="50.15" customHeight="1" x14ac:dyDescent="0.35">
      <c r="A215" s="100">
        <v>210</v>
      </c>
      <c r="B215" s="53"/>
      <c r="C215" s="41"/>
      <c r="D215" s="54"/>
      <c r="E215" s="53"/>
      <c r="F215" s="41"/>
      <c r="G215" s="41"/>
      <c r="H215" s="53"/>
      <c r="I215" s="55"/>
      <c r="J215" s="41"/>
      <c r="K215" s="41"/>
      <c r="L215" s="56"/>
      <c r="M215" s="41"/>
      <c r="N215" s="41"/>
      <c r="O215" s="41"/>
      <c r="P215" s="41"/>
      <c r="Q215" s="53"/>
      <c r="R215" s="41"/>
      <c r="S215" s="41"/>
      <c r="T215" s="57"/>
      <c r="U215" s="41"/>
      <c r="V215" s="41"/>
      <c r="W215" s="56"/>
      <c r="X215" s="41"/>
      <c r="Y215" s="58"/>
      <c r="Z215" s="41"/>
      <c r="AA215" s="41"/>
      <c r="AB215" s="171" t="str" cm="1">
        <f t="array" ref="AB215">IFERROR(IF(COUNTA('Detailed Inventory'!$B215:$AA215)=0,"",IF(AND($B215="",$C215=""),"Error: Missing Response in Column B or C",IF(OR($E215="",$Q215=""),"Error: Missing Response in Column E or Q",INDEX(SL_Class[Entire SL Classification],MATCH(SUMIFS(SL_Class[Unique ID],SL_Class[UpSys SL Material],I215,SL_Class[UpSys Ever Previously Lead],H215,SL_Class[DownCus SL Material],T215),SL_Class[Unique ID],0),0)))),"Error: Invalid Column H, I, or T. Check spelling &amp; valid options (see dropdown)")</f>
        <v/>
      </c>
      <c r="AC215" s="32"/>
      <c r="AD215" s="31" t="b">
        <f t="shared" si="6"/>
        <v>0</v>
      </c>
      <c r="AE215" s="31" t="b">
        <f t="shared" si="7"/>
        <v>0</v>
      </c>
    </row>
    <row r="216" spans="1:31" ht="50.15" customHeight="1" x14ac:dyDescent="0.35">
      <c r="A216" s="101">
        <v>211</v>
      </c>
      <c r="B216" s="53"/>
      <c r="C216" s="41"/>
      <c r="D216" s="54"/>
      <c r="E216" s="53"/>
      <c r="F216" s="41"/>
      <c r="G216" s="41"/>
      <c r="H216" s="53"/>
      <c r="I216" s="55"/>
      <c r="J216" s="41"/>
      <c r="K216" s="41"/>
      <c r="L216" s="56"/>
      <c r="M216" s="41"/>
      <c r="N216" s="41"/>
      <c r="O216" s="41"/>
      <c r="P216" s="41"/>
      <c r="Q216" s="53"/>
      <c r="R216" s="41"/>
      <c r="S216" s="41"/>
      <c r="T216" s="57"/>
      <c r="U216" s="41"/>
      <c r="V216" s="41"/>
      <c r="W216" s="56"/>
      <c r="X216" s="41"/>
      <c r="Y216" s="58"/>
      <c r="Z216" s="41"/>
      <c r="AA216" s="41"/>
      <c r="AB216" s="171" t="str" cm="1">
        <f t="array" ref="AB216">IFERROR(IF(COUNTA('Detailed Inventory'!$B216:$AA216)=0,"",IF(AND($B216="",$C216=""),"Error: Missing Response in Column B or C",IF(OR($E216="",$Q216=""),"Error: Missing Response in Column E or Q",INDEX(SL_Class[Entire SL Classification],MATCH(SUMIFS(SL_Class[Unique ID],SL_Class[UpSys SL Material],I216,SL_Class[UpSys Ever Previously Lead],H216,SL_Class[DownCus SL Material],T216),SL_Class[Unique ID],0),0)))),"Error: Invalid Column H, I, or T. Check spelling &amp; valid options (see dropdown)")</f>
        <v/>
      </c>
      <c r="AC216" s="32"/>
      <c r="AD216" s="31" t="b">
        <f t="shared" si="6"/>
        <v>0</v>
      </c>
      <c r="AE216" s="31" t="b">
        <f t="shared" si="7"/>
        <v>0</v>
      </c>
    </row>
    <row r="217" spans="1:31" ht="50.15" customHeight="1" x14ac:dyDescent="0.35">
      <c r="A217" s="100">
        <v>212</v>
      </c>
      <c r="B217" s="53"/>
      <c r="C217" s="41"/>
      <c r="D217" s="54"/>
      <c r="E217" s="53"/>
      <c r="F217" s="41"/>
      <c r="G217" s="41"/>
      <c r="H217" s="53"/>
      <c r="I217" s="55"/>
      <c r="J217" s="41"/>
      <c r="K217" s="41"/>
      <c r="L217" s="56"/>
      <c r="M217" s="41"/>
      <c r="N217" s="41"/>
      <c r="O217" s="41"/>
      <c r="P217" s="41"/>
      <c r="Q217" s="53"/>
      <c r="R217" s="41"/>
      <c r="S217" s="41"/>
      <c r="T217" s="57"/>
      <c r="U217" s="41"/>
      <c r="V217" s="41"/>
      <c r="W217" s="56"/>
      <c r="X217" s="41"/>
      <c r="Y217" s="58"/>
      <c r="Z217" s="41"/>
      <c r="AA217" s="41"/>
      <c r="AB217" s="171" t="str" cm="1">
        <f t="array" ref="AB217">IFERROR(IF(COUNTA('Detailed Inventory'!$B217:$AA217)=0,"",IF(AND($B217="",$C217=""),"Error: Missing Response in Column B or C",IF(OR($E217="",$Q217=""),"Error: Missing Response in Column E or Q",INDEX(SL_Class[Entire SL Classification],MATCH(SUMIFS(SL_Class[Unique ID],SL_Class[UpSys SL Material],I217,SL_Class[UpSys Ever Previously Lead],H217,SL_Class[DownCus SL Material],T217),SL_Class[Unique ID],0),0)))),"Error: Invalid Column H, I, or T. Check spelling &amp; valid options (see dropdown)")</f>
        <v/>
      </c>
      <c r="AC217" s="32"/>
      <c r="AD217" s="31" t="b">
        <f t="shared" si="6"/>
        <v>0</v>
      </c>
      <c r="AE217" s="31" t="b">
        <f t="shared" si="7"/>
        <v>0</v>
      </c>
    </row>
    <row r="218" spans="1:31" ht="50.15" customHeight="1" x14ac:dyDescent="0.35">
      <c r="A218" s="101">
        <v>213</v>
      </c>
      <c r="B218" s="53"/>
      <c r="C218" s="41"/>
      <c r="D218" s="54"/>
      <c r="E218" s="53"/>
      <c r="F218" s="41"/>
      <c r="G218" s="41"/>
      <c r="H218" s="53"/>
      <c r="I218" s="55"/>
      <c r="J218" s="41"/>
      <c r="K218" s="41"/>
      <c r="L218" s="56"/>
      <c r="M218" s="41"/>
      <c r="N218" s="41"/>
      <c r="O218" s="41"/>
      <c r="P218" s="41"/>
      <c r="Q218" s="53"/>
      <c r="R218" s="41"/>
      <c r="S218" s="41"/>
      <c r="T218" s="57"/>
      <c r="U218" s="41"/>
      <c r="V218" s="41"/>
      <c r="W218" s="56"/>
      <c r="X218" s="41"/>
      <c r="Y218" s="58"/>
      <c r="Z218" s="41"/>
      <c r="AA218" s="41"/>
      <c r="AB218" s="171" t="str" cm="1">
        <f t="array" ref="AB218">IFERROR(IF(COUNTA('Detailed Inventory'!$B218:$AA218)=0,"",IF(AND($B218="",$C218=""),"Error: Missing Response in Column B or C",IF(OR($E218="",$Q218=""),"Error: Missing Response in Column E or Q",INDEX(SL_Class[Entire SL Classification],MATCH(SUMIFS(SL_Class[Unique ID],SL_Class[UpSys SL Material],I218,SL_Class[UpSys Ever Previously Lead],H218,SL_Class[DownCus SL Material],T218),SL_Class[Unique ID],0),0)))),"Error: Invalid Column H, I, or T. Check spelling &amp; valid options (see dropdown)")</f>
        <v/>
      </c>
      <c r="AC218" s="32"/>
      <c r="AD218" s="31" t="b">
        <f t="shared" si="6"/>
        <v>0</v>
      </c>
      <c r="AE218" s="31" t="b">
        <f t="shared" si="7"/>
        <v>0</v>
      </c>
    </row>
    <row r="219" spans="1:31" ht="50.15" customHeight="1" x14ac:dyDescent="0.35">
      <c r="A219" s="100">
        <v>214</v>
      </c>
      <c r="B219" s="53"/>
      <c r="C219" s="41"/>
      <c r="D219" s="54"/>
      <c r="E219" s="53"/>
      <c r="F219" s="41"/>
      <c r="G219" s="41"/>
      <c r="H219" s="53"/>
      <c r="I219" s="55"/>
      <c r="J219" s="41"/>
      <c r="K219" s="41"/>
      <c r="L219" s="56"/>
      <c r="M219" s="41"/>
      <c r="N219" s="41"/>
      <c r="O219" s="41"/>
      <c r="P219" s="41"/>
      <c r="Q219" s="53"/>
      <c r="R219" s="41"/>
      <c r="S219" s="41"/>
      <c r="T219" s="57"/>
      <c r="U219" s="41"/>
      <c r="V219" s="41"/>
      <c r="W219" s="56"/>
      <c r="X219" s="41"/>
      <c r="Y219" s="58"/>
      <c r="Z219" s="41"/>
      <c r="AA219" s="41"/>
      <c r="AB219" s="171" t="str" cm="1">
        <f t="array" ref="AB219">IFERROR(IF(COUNTA('Detailed Inventory'!$B219:$AA219)=0,"",IF(AND($B219="",$C219=""),"Error: Missing Response in Column B or C",IF(OR($E219="",$Q219=""),"Error: Missing Response in Column E or Q",INDEX(SL_Class[Entire SL Classification],MATCH(SUMIFS(SL_Class[Unique ID],SL_Class[UpSys SL Material],I219,SL_Class[UpSys Ever Previously Lead],H219,SL_Class[DownCus SL Material],T219),SL_Class[Unique ID],0),0)))),"Error: Invalid Column H, I, or T. Check spelling &amp; valid options (see dropdown)")</f>
        <v/>
      </c>
      <c r="AC219" s="32"/>
      <c r="AD219" s="31" t="b">
        <f t="shared" si="6"/>
        <v>0</v>
      </c>
      <c r="AE219" s="31" t="b">
        <f t="shared" si="7"/>
        <v>0</v>
      </c>
    </row>
    <row r="220" spans="1:31" ht="50.15" customHeight="1" x14ac:dyDescent="0.35">
      <c r="A220" s="101">
        <v>215</v>
      </c>
      <c r="B220" s="53"/>
      <c r="C220" s="41"/>
      <c r="D220" s="54"/>
      <c r="E220" s="53"/>
      <c r="F220" s="41"/>
      <c r="G220" s="41"/>
      <c r="H220" s="53"/>
      <c r="I220" s="55"/>
      <c r="J220" s="41"/>
      <c r="K220" s="41"/>
      <c r="L220" s="56"/>
      <c r="M220" s="41"/>
      <c r="N220" s="41"/>
      <c r="O220" s="41"/>
      <c r="P220" s="41"/>
      <c r="Q220" s="53"/>
      <c r="R220" s="41"/>
      <c r="S220" s="41"/>
      <c r="T220" s="57"/>
      <c r="U220" s="41"/>
      <c r="V220" s="41"/>
      <c r="W220" s="56"/>
      <c r="X220" s="41"/>
      <c r="Y220" s="58"/>
      <c r="Z220" s="41"/>
      <c r="AA220" s="41"/>
      <c r="AB220" s="171" t="str" cm="1">
        <f t="array" ref="AB220">IFERROR(IF(COUNTA('Detailed Inventory'!$B220:$AA220)=0,"",IF(AND($B220="",$C220=""),"Error: Missing Response in Column B or C",IF(OR($E220="",$Q220=""),"Error: Missing Response in Column E or Q",INDEX(SL_Class[Entire SL Classification],MATCH(SUMIFS(SL_Class[Unique ID],SL_Class[UpSys SL Material],I220,SL_Class[UpSys Ever Previously Lead],H220,SL_Class[DownCus SL Material],T220),SL_Class[Unique ID],0),0)))),"Error: Invalid Column H, I, or T. Check spelling &amp; valid options (see dropdown)")</f>
        <v/>
      </c>
      <c r="AC220" s="32"/>
      <c r="AD220" s="31" t="b">
        <f t="shared" si="6"/>
        <v>0</v>
      </c>
      <c r="AE220" s="31" t="b">
        <f t="shared" si="7"/>
        <v>0</v>
      </c>
    </row>
    <row r="221" spans="1:31" ht="50.15" customHeight="1" x14ac:dyDescent="0.35">
      <c r="A221" s="100">
        <v>216</v>
      </c>
      <c r="B221" s="53"/>
      <c r="C221" s="41"/>
      <c r="D221" s="54"/>
      <c r="E221" s="53"/>
      <c r="F221" s="41"/>
      <c r="G221" s="41"/>
      <c r="H221" s="53"/>
      <c r="I221" s="55"/>
      <c r="J221" s="41"/>
      <c r="K221" s="41"/>
      <c r="L221" s="56"/>
      <c r="M221" s="41"/>
      <c r="N221" s="41"/>
      <c r="O221" s="41"/>
      <c r="P221" s="41"/>
      <c r="Q221" s="53"/>
      <c r="R221" s="41"/>
      <c r="S221" s="41"/>
      <c r="T221" s="57"/>
      <c r="U221" s="41"/>
      <c r="V221" s="41"/>
      <c r="W221" s="56"/>
      <c r="X221" s="41"/>
      <c r="Y221" s="58"/>
      <c r="Z221" s="41"/>
      <c r="AA221" s="41"/>
      <c r="AB221" s="171" t="str" cm="1">
        <f t="array" ref="AB221">IFERROR(IF(COUNTA('Detailed Inventory'!$B221:$AA221)=0,"",IF(AND($B221="",$C221=""),"Error: Missing Response in Column B or C",IF(OR($E221="",$Q221=""),"Error: Missing Response in Column E or Q",INDEX(SL_Class[Entire SL Classification],MATCH(SUMIFS(SL_Class[Unique ID],SL_Class[UpSys SL Material],I221,SL_Class[UpSys Ever Previously Lead],H221,SL_Class[DownCus SL Material],T221),SL_Class[Unique ID],0),0)))),"Error: Invalid Column H, I, or T. Check spelling &amp; valid options (see dropdown)")</f>
        <v/>
      </c>
      <c r="AC221" s="32"/>
      <c r="AD221" s="31" t="b">
        <f t="shared" si="6"/>
        <v>0</v>
      </c>
      <c r="AE221" s="31" t="b">
        <f t="shared" si="7"/>
        <v>0</v>
      </c>
    </row>
    <row r="222" spans="1:31" ht="50.15" customHeight="1" x14ac:dyDescent="0.35">
      <c r="A222" s="101">
        <v>217</v>
      </c>
      <c r="B222" s="53"/>
      <c r="C222" s="41"/>
      <c r="D222" s="54"/>
      <c r="E222" s="53"/>
      <c r="F222" s="41"/>
      <c r="G222" s="41"/>
      <c r="H222" s="53"/>
      <c r="I222" s="55"/>
      <c r="J222" s="41"/>
      <c r="K222" s="41"/>
      <c r="L222" s="56"/>
      <c r="M222" s="41"/>
      <c r="N222" s="41"/>
      <c r="O222" s="41"/>
      <c r="P222" s="41"/>
      <c r="Q222" s="53"/>
      <c r="R222" s="41"/>
      <c r="S222" s="41"/>
      <c r="T222" s="57"/>
      <c r="U222" s="41"/>
      <c r="V222" s="41"/>
      <c r="W222" s="56"/>
      <c r="X222" s="41"/>
      <c r="Y222" s="58"/>
      <c r="Z222" s="41"/>
      <c r="AA222" s="41"/>
      <c r="AB222" s="171" t="str" cm="1">
        <f t="array" ref="AB222">IFERROR(IF(COUNTA('Detailed Inventory'!$B222:$AA222)=0,"",IF(AND($B222="",$C222=""),"Error: Missing Response in Column B or C",IF(OR($E222="",$Q222=""),"Error: Missing Response in Column E or Q",INDEX(SL_Class[Entire SL Classification],MATCH(SUMIFS(SL_Class[Unique ID],SL_Class[UpSys SL Material],I222,SL_Class[UpSys Ever Previously Lead],H222,SL_Class[DownCus SL Material],T222),SL_Class[Unique ID],0),0)))),"Error: Invalid Column H, I, or T. Check spelling &amp; valid options (see dropdown)")</f>
        <v/>
      </c>
      <c r="AC222" s="32"/>
      <c r="AD222" s="31" t="b">
        <f t="shared" si="6"/>
        <v>0</v>
      </c>
      <c r="AE222" s="31" t="b">
        <f t="shared" si="7"/>
        <v>0</v>
      </c>
    </row>
    <row r="223" spans="1:31" ht="50.15" customHeight="1" x14ac:dyDescent="0.35">
      <c r="A223" s="100">
        <v>218</v>
      </c>
      <c r="B223" s="53"/>
      <c r="C223" s="41"/>
      <c r="D223" s="54"/>
      <c r="E223" s="53"/>
      <c r="F223" s="41"/>
      <c r="G223" s="41"/>
      <c r="H223" s="53"/>
      <c r="I223" s="55"/>
      <c r="J223" s="41"/>
      <c r="K223" s="41"/>
      <c r="L223" s="56"/>
      <c r="M223" s="41"/>
      <c r="N223" s="41"/>
      <c r="O223" s="41"/>
      <c r="P223" s="41"/>
      <c r="Q223" s="53"/>
      <c r="R223" s="41"/>
      <c r="S223" s="41"/>
      <c r="T223" s="57"/>
      <c r="U223" s="41"/>
      <c r="V223" s="41"/>
      <c r="W223" s="56"/>
      <c r="X223" s="41"/>
      <c r="Y223" s="58"/>
      <c r="Z223" s="41"/>
      <c r="AA223" s="41"/>
      <c r="AB223" s="171" t="str" cm="1">
        <f t="array" ref="AB223">IFERROR(IF(COUNTA('Detailed Inventory'!$B223:$AA223)=0,"",IF(AND($B223="",$C223=""),"Error: Missing Response in Column B or C",IF(OR($E223="",$Q223=""),"Error: Missing Response in Column E or Q",INDEX(SL_Class[Entire SL Classification],MATCH(SUMIFS(SL_Class[Unique ID],SL_Class[UpSys SL Material],I223,SL_Class[UpSys Ever Previously Lead],H223,SL_Class[DownCus SL Material],T223),SL_Class[Unique ID],0),0)))),"Error: Invalid Column H, I, or T. Check spelling &amp; valid options (see dropdown)")</f>
        <v/>
      </c>
      <c r="AC223" s="32"/>
      <c r="AD223" s="31" t="b">
        <f t="shared" si="6"/>
        <v>0</v>
      </c>
      <c r="AE223" s="31" t="b">
        <f t="shared" si="7"/>
        <v>0</v>
      </c>
    </row>
    <row r="224" spans="1:31" ht="50.15" customHeight="1" x14ac:dyDescent="0.35">
      <c r="A224" s="101">
        <v>219</v>
      </c>
      <c r="B224" s="53"/>
      <c r="C224" s="41"/>
      <c r="D224" s="54"/>
      <c r="E224" s="53"/>
      <c r="F224" s="41"/>
      <c r="G224" s="41"/>
      <c r="H224" s="53"/>
      <c r="I224" s="55"/>
      <c r="J224" s="41"/>
      <c r="K224" s="41"/>
      <c r="L224" s="56"/>
      <c r="M224" s="41"/>
      <c r="N224" s="41"/>
      <c r="O224" s="41"/>
      <c r="P224" s="41"/>
      <c r="Q224" s="53"/>
      <c r="R224" s="41"/>
      <c r="S224" s="41"/>
      <c r="T224" s="57"/>
      <c r="U224" s="41"/>
      <c r="V224" s="41"/>
      <c r="W224" s="56"/>
      <c r="X224" s="41"/>
      <c r="Y224" s="58"/>
      <c r="Z224" s="41"/>
      <c r="AA224" s="41"/>
      <c r="AB224" s="171" t="str" cm="1">
        <f t="array" ref="AB224">IFERROR(IF(COUNTA('Detailed Inventory'!$B224:$AA224)=0,"",IF(AND($B224="",$C224=""),"Error: Missing Response in Column B or C",IF(OR($E224="",$Q224=""),"Error: Missing Response in Column E or Q",INDEX(SL_Class[Entire SL Classification],MATCH(SUMIFS(SL_Class[Unique ID],SL_Class[UpSys SL Material],I224,SL_Class[UpSys Ever Previously Lead],H224,SL_Class[DownCus SL Material],T224),SL_Class[Unique ID],0),0)))),"Error: Invalid Column H, I, or T. Check spelling &amp; valid options (see dropdown)")</f>
        <v/>
      </c>
      <c r="AC224" s="32"/>
      <c r="AD224" s="31" t="b">
        <f t="shared" si="6"/>
        <v>0</v>
      </c>
      <c r="AE224" s="31" t="b">
        <f t="shared" si="7"/>
        <v>0</v>
      </c>
    </row>
    <row r="225" spans="1:31" ht="50.15" customHeight="1" x14ac:dyDescent="0.35">
      <c r="A225" s="100">
        <v>220</v>
      </c>
      <c r="B225" s="53"/>
      <c r="C225" s="41"/>
      <c r="D225" s="54"/>
      <c r="E225" s="53"/>
      <c r="F225" s="41"/>
      <c r="G225" s="41"/>
      <c r="H225" s="53"/>
      <c r="I225" s="55"/>
      <c r="J225" s="41"/>
      <c r="K225" s="41"/>
      <c r="L225" s="56"/>
      <c r="M225" s="41"/>
      <c r="N225" s="41"/>
      <c r="O225" s="41"/>
      <c r="P225" s="41"/>
      <c r="Q225" s="53"/>
      <c r="R225" s="41"/>
      <c r="S225" s="41"/>
      <c r="T225" s="57"/>
      <c r="U225" s="41"/>
      <c r="V225" s="41"/>
      <c r="W225" s="56"/>
      <c r="X225" s="41"/>
      <c r="Y225" s="58"/>
      <c r="Z225" s="41"/>
      <c r="AA225" s="41"/>
      <c r="AB225" s="171" t="str" cm="1">
        <f t="array" ref="AB225">IFERROR(IF(COUNTA('Detailed Inventory'!$B225:$AA225)=0,"",IF(AND($B225="",$C225=""),"Error: Missing Response in Column B or C",IF(OR($E225="",$Q225=""),"Error: Missing Response in Column E or Q",INDEX(SL_Class[Entire SL Classification],MATCH(SUMIFS(SL_Class[Unique ID],SL_Class[UpSys SL Material],I225,SL_Class[UpSys Ever Previously Lead],H225,SL_Class[DownCus SL Material],T225),SL_Class[Unique ID],0),0)))),"Error: Invalid Column H, I, or T. Check spelling &amp; valid options (see dropdown)")</f>
        <v/>
      </c>
      <c r="AC225" s="32"/>
      <c r="AD225" s="31" t="b">
        <f t="shared" si="6"/>
        <v>0</v>
      </c>
      <c r="AE225" s="31" t="b">
        <f t="shared" si="7"/>
        <v>0</v>
      </c>
    </row>
    <row r="226" spans="1:31" ht="50.15" customHeight="1" x14ac:dyDescent="0.35">
      <c r="A226" s="101">
        <v>221</v>
      </c>
      <c r="B226" s="53"/>
      <c r="C226" s="41"/>
      <c r="D226" s="54"/>
      <c r="E226" s="53"/>
      <c r="F226" s="41"/>
      <c r="G226" s="41"/>
      <c r="H226" s="53"/>
      <c r="I226" s="55"/>
      <c r="J226" s="41"/>
      <c r="K226" s="41"/>
      <c r="L226" s="56"/>
      <c r="M226" s="41"/>
      <c r="N226" s="41"/>
      <c r="O226" s="41"/>
      <c r="P226" s="41"/>
      <c r="Q226" s="53"/>
      <c r="R226" s="41"/>
      <c r="S226" s="41"/>
      <c r="T226" s="57"/>
      <c r="U226" s="41"/>
      <c r="V226" s="41"/>
      <c r="W226" s="56"/>
      <c r="X226" s="41"/>
      <c r="Y226" s="58"/>
      <c r="Z226" s="41"/>
      <c r="AA226" s="41"/>
      <c r="AB226" s="171" t="str" cm="1">
        <f t="array" ref="AB226">IFERROR(IF(COUNTA('Detailed Inventory'!$B226:$AA226)=0,"",IF(AND($B226="",$C226=""),"Error: Missing Response in Column B or C",IF(OR($E226="",$Q226=""),"Error: Missing Response in Column E or Q",INDEX(SL_Class[Entire SL Classification],MATCH(SUMIFS(SL_Class[Unique ID],SL_Class[UpSys SL Material],I226,SL_Class[UpSys Ever Previously Lead],H226,SL_Class[DownCus SL Material],T226),SL_Class[Unique ID],0),0)))),"Error: Invalid Column H, I, or T. Check spelling &amp; valid options (see dropdown)")</f>
        <v/>
      </c>
      <c r="AC226" s="32"/>
      <c r="AD226" s="31" t="b">
        <f t="shared" si="6"/>
        <v>0</v>
      </c>
      <c r="AE226" s="31" t="b">
        <f t="shared" si="7"/>
        <v>0</v>
      </c>
    </row>
    <row r="227" spans="1:31" ht="50.15" customHeight="1" x14ac:dyDescent="0.35">
      <c r="A227" s="100">
        <v>222</v>
      </c>
      <c r="B227" s="53"/>
      <c r="C227" s="41"/>
      <c r="D227" s="54"/>
      <c r="E227" s="53"/>
      <c r="F227" s="41"/>
      <c r="G227" s="41"/>
      <c r="H227" s="53"/>
      <c r="I227" s="55"/>
      <c r="J227" s="41"/>
      <c r="K227" s="41"/>
      <c r="L227" s="56"/>
      <c r="M227" s="41"/>
      <c r="N227" s="41"/>
      <c r="O227" s="41"/>
      <c r="P227" s="41"/>
      <c r="Q227" s="53"/>
      <c r="R227" s="41"/>
      <c r="S227" s="41"/>
      <c r="T227" s="57"/>
      <c r="U227" s="41"/>
      <c r="V227" s="41"/>
      <c r="W227" s="56"/>
      <c r="X227" s="41"/>
      <c r="Y227" s="58"/>
      <c r="Z227" s="41"/>
      <c r="AA227" s="41"/>
      <c r="AB227" s="171" t="str" cm="1">
        <f t="array" ref="AB227">IFERROR(IF(COUNTA('Detailed Inventory'!$B227:$AA227)=0,"",IF(AND($B227="",$C227=""),"Error: Missing Response in Column B or C",IF(OR($E227="",$Q227=""),"Error: Missing Response in Column E or Q",INDEX(SL_Class[Entire SL Classification],MATCH(SUMIFS(SL_Class[Unique ID],SL_Class[UpSys SL Material],I227,SL_Class[UpSys Ever Previously Lead],H227,SL_Class[DownCus SL Material],T227),SL_Class[Unique ID],0),0)))),"Error: Invalid Column H, I, or T. Check spelling &amp; valid options (see dropdown)")</f>
        <v/>
      </c>
      <c r="AC227" s="32"/>
      <c r="AD227" s="31" t="b">
        <f t="shared" si="6"/>
        <v>0</v>
      </c>
      <c r="AE227" s="31" t="b">
        <f t="shared" si="7"/>
        <v>0</v>
      </c>
    </row>
    <row r="228" spans="1:31" ht="50.15" customHeight="1" x14ac:dyDescent="0.35">
      <c r="A228" s="101">
        <v>223</v>
      </c>
      <c r="B228" s="53"/>
      <c r="C228" s="41"/>
      <c r="D228" s="54"/>
      <c r="E228" s="53"/>
      <c r="F228" s="41"/>
      <c r="G228" s="41"/>
      <c r="H228" s="53"/>
      <c r="I228" s="55"/>
      <c r="J228" s="41"/>
      <c r="K228" s="41"/>
      <c r="L228" s="56"/>
      <c r="M228" s="41"/>
      <c r="N228" s="41"/>
      <c r="O228" s="41"/>
      <c r="P228" s="41"/>
      <c r="Q228" s="53"/>
      <c r="R228" s="41"/>
      <c r="S228" s="41"/>
      <c r="T228" s="57"/>
      <c r="U228" s="41"/>
      <c r="V228" s="41"/>
      <c r="W228" s="56"/>
      <c r="X228" s="41"/>
      <c r="Y228" s="58"/>
      <c r="Z228" s="41"/>
      <c r="AA228" s="41"/>
      <c r="AB228" s="171" t="str" cm="1">
        <f t="array" ref="AB228">IFERROR(IF(COUNTA('Detailed Inventory'!$B228:$AA228)=0,"",IF(AND($B228="",$C228=""),"Error: Missing Response in Column B or C",IF(OR($E228="",$Q228=""),"Error: Missing Response in Column E or Q",INDEX(SL_Class[Entire SL Classification],MATCH(SUMIFS(SL_Class[Unique ID],SL_Class[UpSys SL Material],I228,SL_Class[UpSys Ever Previously Lead],H228,SL_Class[DownCus SL Material],T228),SL_Class[Unique ID],0),0)))),"Error: Invalid Column H, I, or T. Check spelling &amp; valid options (see dropdown)")</f>
        <v/>
      </c>
      <c r="AC228" s="32"/>
      <c r="AD228" s="31" t="b">
        <f t="shared" si="6"/>
        <v>0</v>
      </c>
      <c r="AE228" s="31" t="b">
        <f t="shared" si="7"/>
        <v>0</v>
      </c>
    </row>
    <row r="229" spans="1:31" ht="50.15" customHeight="1" x14ac:dyDescent="0.35">
      <c r="A229" s="100">
        <v>224</v>
      </c>
      <c r="B229" s="53"/>
      <c r="C229" s="41"/>
      <c r="D229" s="54"/>
      <c r="E229" s="53"/>
      <c r="F229" s="41"/>
      <c r="G229" s="41"/>
      <c r="H229" s="53"/>
      <c r="I229" s="55"/>
      <c r="J229" s="41"/>
      <c r="K229" s="41"/>
      <c r="L229" s="56"/>
      <c r="M229" s="41"/>
      <c r="N229" s="41"/>
      <c r="O229" s="41"/>
      <c r="P229" s="41"/>
      <c r="Q229" s="53"/>
      <c r="R229" s="41"/>
      <c r="S229" s="41"/>
      <c r="T229" s="57"/>
      <c r="U229" s="41"/>
      <c r="V229" s="41"/>
      <c r="W229" s="56"/>
      <c r="X229" s="41"/>
      <c r="Y229" s="58"/>
      <c r="Z229" s="41"/>
      <c r="AA229" s="41"/>
      <c r="AB229" s="171" t="str" cm="1">
        <f t="array" ref="AB229">IFERROR(IF(COUNTA('Detailed Inventory'!$B229:$AA229)=0,"",IF(AND($B229="",$C229=""),"Error: Missing Response in Column B or C",IF(OR($E229="",$Q229=""),"Error: Missing Response in Column E or Q",INDEX(SL_Class[Entire SL Classification],MATCH(SUMIFS(SL_Class[Unique ID],SL_Class[UpSys SL Material],I229,SL_Class[UpSys Ever Previously Lead],H229,SL_Class[DownCus SL Material],T229),SL_Class[Unique ID],0),0)))),"Error: Invalid Column H, I, or T. Check spelling &amp; valid options (see dropdown)")</f>
        <v/>
      </c>
      <c r="AC229" s="32"/>
      <c r="AD229" s="31" t="b">
        <f t="shared" si="6"/>
        <v>0</v>
      </c>
      <c r="AE229" s="31" t="b">
        <f t="shared" si="7"/>
        <v>0</v>
      </c>
    </row>
    <row r="230" spans="1:31" ht="50.15" customHeight="1" x14ac:dyDescent="0.35">
      <c r="A230" s="101">
        <v>225</v>
      </c>
      <c r="B230" s="53"/>
      <c r="C230" s="41"/>
      <c r="D230" s="54"/>
      <c r="E230" s="53"/>
      <c r="F230" s="41"/>
      <c r="G230" s="41"/>
      <c r="H230" s="53"/>
      <c r="I230" s="55"/>
      <c r="J230" s="41"/>
      <c r="K230" s="41"/>
      <c r="L230" s="56"/>
      <c r="M230" s="41"/>
      <c r="N230" s="41"/>
      <c r="O230" s="41"/>
      <c r="P230" s="41"/>
      <c r="Q230" s="53"/>
      <c r="R230" s="41"/>
      <c r="S230" s="41"/>
      <c r="T230" s="57"/>
      <c r="U230" s="41"/>
      <c r="V230" s="41"/>
      <c r="W230" s="56"/>
      <c r="X230" s="41"/>
      <c r="Y230" s="58"/>
      <c r="Z230" s="41"/>
      <c r="AA230" s="41"/>
      <c r="AB230" s="171" t="str" cm="1">
        <f t="array" ref="AB230">IFERROR(IF(COUNTA('Detailed Inventory'!$B230:$AA230)=0,"",IF(AND($B230="",$C230=""),"Error: Missing Response in Column B or C",IF(OR($E230="",$Q230=""),"Error: Missing Response in Column E or Q",INDEX(SL_Class[Entire SL Classification],MATCH(SUMIFS(SL_Class[Unique ID],SL_Class[UpSys SL Material],I230,SL_Class[UpSys Ever Previously Lead],H230,SL_Class[DownCus SL Material],T230),SL_Class[Unique ID],0),0)))),"Error: Invalid Column H, I, or T. Check spelling &amp; valid options (see dropdown)")</f>
        <v/>
      </c>
      <c r="AC230" s="32"/>
      <c r="AD230" s="31" t="b">
        <f t="shared" si="6"/>
        <v>0</v>
      </c>
      <c r="AE230" s="31" t="b">
        <f t="shared" si="7"/>
        <v>0</v>
      </c>
    </row>
    <row r="231" spans="1:31" ht="50.15" customHeight="1" x14ac:dyDescent="0.35">
      <c r="A231" s="100">
        <v>226</v>
      </c>
      <c r="B231" s="53"/>
      <c r="C231" s="41"/>
      <c r="D231" s="54"/>
      <c r="E231" s="53"/>
      <c r="F231" s="41"/>
      <c r="G231" s="41"/>
      <c r="H231" s="53"/>
      <c r="I231" s="55"/>
      <c r="J231" s="41"/>
      <c r="K231" s="41"/>
      <c r="L231" s="56"/>
      <c r="M231" s="41"/>
      <c r="N231" s="41"/>
      <c r="O231" s="41"/>
      <c r="P231" s="41"/>
      <c r="Q231" s="53"/>
      <c r="R231" s="41"/>
      <c r="S231" s="41"/>
      <c r="T231" s="57"/>
      <c r="U231" s="41"/>
      <c r="V231" s="41"/>
      <c r="W231" s="56"/>
      <c r="X231" s="41"/>
      <c r="Y231" s="58"/>
      <c r="Z231" s="41"/>
      <c r="AA231" s="41"/>
      <c r="AB231" s="171" t="str" cm="1">
        <f t="array" ref="AB231">IFERROR(IF(COUNTA('Detailed Inventory'!$B231:$AA231)=0,"",IF(AND($B231="",$C231=""),"Error: Missing Response in Column B or C",IF(OR($E231="",$Q231=""),"Error: Missing Response in Column E or Q",INDEX(SL_Class[Entire SL Classification],MATCH(SUMIFS(SL_Class[Unique ID],SL_Class[UpSys SL Material],I231,SL_Class[UpSys Ever Previously Lead],H231,SL_Class[DownCus SL Material],T231),SL_Class[Unique ID],0),0)))),"Error: Invalid Column H, I, or T. Check spelling &amp; valid options (see dropdown)")</f>
        <v/>
      </c>
      <c r="AC231" s="32"/>
      <c r="AD231" s="31" t="b">
        <f t="shared" si="6"/>
        <v>0</v>
      </c>
      <c r="AE231" s="31" t="b">
        <f t="shared" si="7"/>
        <v>0</v>
      </c>
    </row>
    <row r="232" spans="1:31" ht="50.15" customHeight="1" x14ac:dyDescent="0.35">
      <c r="A232" s="101">
        <v>227</v>
      </c>
      <c r="B232" s="53"/>
      <c r="C232" s="41"/>
      <c r="D232" s="54"/>
      <c r="E232" s="53"/>
      <c r="F232" s="41"/>
      <c r="G232" s="41"/>
      <c r="H232" s="53"/>
      <c r="I232" s="55"/>
      <c r="J232" s="41"/>
      <c r="K232" s="41"/>
      <c r="L232" s="56"/>
      <c r="M232" s="41"/>
      <c r="N232" s="41"/>
      <c r="O232" s="41"/>
      <c r="P232" s="41"/>
      <c r="Q232" s="53"/>
      <c r="R232" s="41"/>
      <c r="S232" s="41"/>
      <c r="T232" s="57"/>
      <c r="U232" s="41"/>
      <c r="V232" s="41"/>
      <c r="W232" s="56"/>
      <c r="X232" s="41"/>
      <c r="Y232" s="58"/>
      <c r="Z232" s="41"/>
      <c r="AA232" s="41"/>
      <c r="AB232" s="171" t="str" cm="1">
        <f t="array" ref="AB232">IFERROR(IF(COUNTA('Detailed Inventory'!$B232:$AA232)=0,"",IF(AND($B232="",$C232=""),"Error: Missing Response in Column B or C",IF(OR($E232="",$Q232=""),"Error: Missing Response in Column E or Q",INDEX(SL_Class[Entire SL Classification],MATCH(SUMIFS(SL_Class[Unique ID],SL_Class[UpSys SL Material],I232,SL_Class[UpSys Ever Previously Lead],H232,SL_Class[DownCus SL Material],T232),SL_Class[Unique ID],0),0)))),"Error: Invalid Column H, I, or T. Check spelling &amp; valid options (see dropdown)")</f>
        <v/>
      </c>
      <c r="AC232" s="32"/>
      <c r="AD232" s="31" t="b">
        <f t="shared" si="6"/>
        <v>0</v>
      </c>
      <c r="AE232" s="31" t="b">
        <f t="shared" si="7"/>
        <v>0</v>
      </c>
    </row>
    <row r="233" spans="1:31" ht="50.15" customHeight="1" x14ac:dyDescent="0.35">
      <c r="A233" s="100">
        <v>228</v>
      </c>
      <c r="B233" s="53"/>
      <c r="C233" s="41"/>
      <c r="D233" s="54"/>
      <c r="E233" s="53"/>
      <c r="F233" s="41"/>
      <c r="G233" s="41"/>
      <c r="H233" s="53"/>
      <c r="I233" s="55"/>
      <c r="J233" s="41"/>
      <c r="K233" s="41"/>
      <c r="L233" s="56"/>
      <c r="M233" s="41"/>
      <c r="N233" s="41"/>
      <c r="O233" s="41"/>
      <c r="P233" s="41"/>
      <c r="Q233" s="53"/>
      <c r="R233" s="41"/>
      <c r="S233" s="41"/>
      <c r="T233" s="57"/>
      <c r="U233" s="41"/>
      <c r="V233" s="41"/>
      <c r="W233" s="56"/>
      <c r="X233" s="41"/>
      <c r="Y233" s="58"/>
      <c r="Z233" s="41"/>
      <c r="AA233" s="41"/>
      <c r="AB233" s="171" t="str" cm="1">
        <f t="array" ref="AB233">IFERROR(IF(COUNTA('Detailed Inventory'!$B233:$AA233)=0,"",IF(AND($B233="",$C233=""),"Error: Missing Response in Column B or C",IF(OR($E233="",$Q233=""),"Error: Missing Response in Column E or Q",INDEX(SL_Class[Entire SL Classification],MATCH(SUMIFS(SL_Class[Unique ID],SL_Class[UpSys SL Material],I233,SL_Class[UpSys Ever Previously Lead],H233,SL_Class[DownCus SL Material],T233),SL_Class[Unique ID],0),0)))),"Error: Invalid Column H, I, or T. Check spelling &amp; valid options (see dropdown)")</f>
        <v/>
      </c>
      <c r="AC233" s="32"/>
      <c r="AD233" s="31" t="b">
        <f t="shared" si="6"/>
        <v>0</v>
      </c>
      <c r="AE233" s="31" t="b">
        <f t="shared" si="7"/>
        <v>0</v>
      </c>
    </row>
    <row r="234" spans="1:31" ht="50.15" customHeight="1" x14ac:dyDescent="0.35">
      <c r="A234" s="101">
        <v>229</v>
      </c>
      <c r="B234" s="53"/>
      <c r="C234" s="41"/>
      <c r="D234" s="54"/>
      <c r="E234" s="53"/>
      <c r="F234" s="41"/>
      <c r="G234" s="41"/>
      <c r="H234" s="53"/>
      <c r="I234" s="55"/>
      <c r="J234" s="41"/>
      <c r="K234" s="41"/>
      <c r="L234" s="56"/>
      <c r="M234" s="41"/>
      <c r="N234" s="41"/>
      <c r="O234" s="41"/>
      <c r="P234" s="41"/>
      <c r="Q234" s="53"/>
      <c r="R234" s="41"/>
      <c r="S234" s="41"/>
      <c r="T234" s="57"/>
      <c r="U234" s="41"/>
      <c r="V234" s="41"/>
      <c r="W234" s="56"/>
      <c r="X234" s="41"/>
      <c r="Y234" s="58"/>
      <c r="Z234" s="41"/>
      <c r="AA234" s="41"/>
      <c r="AB234" s="171" t="str" cm="1">
        <f t="array" ref="AB234">IFERROR(IF(COUNTA('Detailed Inventory'!$B234:$AA234)=0,"",IF(AND($B234="",$C234=""),"Error: Missing Response in Column B or C",IF(OR($E234="",$Q234=""),"Error: Missing Response in Column E or Q",INDEX(SL_Class[Entire SL Classification],MATCH(SUMIFS(SL_Class[Unique ID],SL_Class[UpSys SL Material],I234,SL_Class[UpSys Ever Previously Lead],H234,SL_Class[DownCus SL Material],T234),SL_Class[Unique ID],0),0)))),"Error: Invalid Column H, I, or T. Check spelling &amp; valid options (see dropdown)")</f>
        <v/>
      </c>
      <c r="AC234" s="32"/>
      <c r="AD234" s="31" t="b">
        <f t="shared" si="6"/>
        <v>0</v>
      </c>
      <c r="AE234" s="31" t="b">
        <f t="shared" si="7"/>
        <v>0</v>
      </c>
    </row>
    <row r="235" spans="1:31" ht="50.15" customHeight="1" x14ac:dyDescent="0.35">
      <c r="A235" s="100">
        <v>230</v>
      </c>
      <c r="B235" s="53"/>
      <c r="C235" s="41"/>
      <c r="D235" s="54"/>
      <c r="E235" s="53"/>
      <c r="F235" s="41"/>
      <c r="G235" s="41"/>
      <c r="H235" s="53"/>
      <c r="I235" s="55"/>
      <c r="J235" s="41"/>
      <c r="K235" s="41"/>
      <c r="L235" s="56"/>
      <c r="M235" s="41"/>
      <c r="N235" s="41"/>
      <c r="O235" s="41"/>
      <c r="P235" s="41"/>
      <c r="Q235" s="53"/>
      <c r="R235" s="41"/>
      <c r="S235" s="41"/>
      <c r="T235" s="57"/>
      <c r="U235" s="41"/>
      <c r="V235" s="41"/>
      <c r="W235" s="56"/>
      <c r="X235" s="41"/>
      <c r="Y235" s="58"/>
      <c r="Z235" s="41"/>
      <c r="AA235" s="41"/>
      <c r="AB235" s="171" t="str" cm="1">
        <f t="array" ref="AB235">IFERROR(IF(COUNTA('Detailed Inventory'!$B235:$AA235)=0,"",IF(AND($B235="",$C235=""),"Error: Missing Response in Column B or C",IF(OR($E235="",$Q235=""),"Error: Missing Response in Column E or Q",INDEX(SL_Class[Entire SL Classification],MATCH(SUMIFS(SL_Class[Unique ID],SL_Class[UpSys SL Material],I235,SL_Class[UpSys Ever Previously Lead],H235,SL_Class[DownCus SL Material],T235),SL_Class[Unique ID],0),0)))),"Error: Invalid Column H, I, or T. Check spelling &amp; valid options (see dropdown)")</f>
        <v/>
      </c>
      <c r="AC235" s="32"/>
      <c r="AD235" s="31" t="b">
        <f t="shared" si="6"/>
        <v>0</v>
      </c>
      <c r="AE235" s="31" t="b">
        <f t="shared" si="7"/>
        <v>0</v>
      </c>
    </row>
    <row r="236" spans="1:31" ht="50.15" customHeight="1" x14ac:dyDescent="0.35">
      <c r="A236" s="101">
        <v>231</v>
      </c>
      <c r="B236" s="53"/>
      <c r="C236" s="41"/>
      <c r="D236" s="54"/>
      <c r="E236" s="53"/>
      <c r="F236" s="41"/>
      <c r="G236" s="41"/>
      <c r="H236" s="53"/>
      <c r="I236" s="55"/>
      <c r="J236" s="41"/>
      <c r="K236" s="41"/>
      <c r="L236" s="56"/>
      <c r="M236" s="41"/>
      <c r="N236" s="41"/>
      <c r="O236" s="41"/>
      <c r="P236" s="41"/>
      <c r="Q236" s="53"/>
      <c r="R236" s="41"/>
      <c r="S236" s="41"/>
      <c r="T236" s="57"/>
      <c r="U236" s="41"/>
      <c r="V236" s="41"/>
      <c r="W236" s="56"/>
      <c r="X236" s="41"/>
      <c r="Y236" s="58"/>
      <c r="Z236" s="41"/>
      <c r="AA236" s="41"/>
      <c r="AB236" s="171" t="str" cm="1">
        <f t="array" ref="AB236">IFERROR(IF(COUNTA('Detailed Inventory'!$B236:$AA236)=0,"",IF(AND($B236="",$C236=""),"Error: Missing Response in Column B or C",IF(OR($E236="",$Q236=""),"Error: Missing Response in Column E or Q",INDEX(SL_Class[Entire SL Classification],MATCH(SUMIFS(SL_Class[Unique ID],SL_Class[UpSys SL Material],I236,SL_Class[UpSys Ever Previously Lead],H236,SL_Class[DownCus SL Material],T236),SL_Class[Unique ID],0),0)))),"Error: Invalid Column H, I, or T. Check spelling &amp; valid options (see dropdown)")</f>
        <v/>
      </c>
      <c r="AC236" s="32"/>
      <c r="AD236" s="31" t="b">
        <f t="shared" si="6"/>
        <v>0</v>
      </c>
      <c r="AE236" s="31" t="b">
        <f t="shared" si="7"/>
        <v>0</v>
      </c>
    </row>
    <row r="237" spans="1:31" ht="50.15" customHeight="1" x14ac:dyDescent="0.35">
      <c r="A237" s="100">
        <v>232</v>
      </c>
      <c r="B237" s="53"/>
      <c r="C237" s="41"/>
      <c r="D237" s="54"/>
      <c r="E237" s="53"/>
      <c r="F237" s="41"/>
      <c r="G237" s="41"/>
      <c r="H237" s="53"/>
      <c r="I237" s="55"/>
      <c r="J237" s="41"/>
      <c r="K237" s="41"/>
      <c r="L237" s="56"/>
      <c r="M237" s="41"/>
      <c r="N237" s="41"/>
      <c r="O237" s="41"/>
      <c r="P237" s="41"/>
      <c r="Q237" s="53"/>
      <c r="R237" s="41"/>
      <c r="S237" s="41"/>
      <c r="T237" s="57"/>
      <c r="U237" s="41"/>
      <c r="V237" s="41"/>
      <c r="W237" s="56"/>
      <c r="X237" s="41"/>
      <c r="Y237" s="58"/>
      <c r="Z237" s="41"/>
      <c r="AA237" s="41"/>
      <c r="AB237" s="171" t="str" cm="1">
        <f t="array" ref="AB237">IFERROR(IF(COUNTA('Detailed Inventory'!$B237:$AA237)=0,"",IF(AND($B237="",$C237=""),"Error: Missing Response in Column B or C",IF(OR($E237="",$Q237=""),"Error: Missing Response in Column E or Q",INDEX(SL_Class[Entire SL Classification],MATCH(SUMIFS(SL_Class[Unique ID],SL_Class[UpSys SL Material],I237,SL_Class[UpSys Ever Previously Lead],H237,SL_Class[DownCus SL Material],T237),SL_Class[Unique ID],0),0)))),"Error: Invalid Column H, I, or T. Check spelling &amp; valid options (see dropdown)")</f>
        <v/>
      </c>
      <c r="AC237" s="32"/>
      <c r="AD237" s="31" t="b">
        <f t="shared" si="6"/>
        <v>0</v>
      </c>
      <c r="AE237" s="31" t="b">
        <f t="shared" si="7"/>
        <v>0</v>
      </c>
    </row>
    <row r="238" spans="1:31" ht="50.15" customHeight="1" x14ac:dyDescent="0.35">
      <c r="A238" s="101">
        <v>233</v>
      </c>
      <c r="B238" s="53"/>
      <c r="C238" s="41"/>
      <c r="D238" s="54"/>
      <c r="E238" s="53"/>
      <c r="F238" s="41"/>
      <c r="G238" s="41"/>
      <c r="H238" s="53"/>
      <c r="I238" s="55"/>
      <c r="J238" s="41"/>
      <c r="K238" s="41"/>
      <c r="L238" s="56"/>
      <c r="M238" s="41"/>
      <c r="N238" s="41"/>
      <c r="O238" s="41"/>
      <c r="P238" s="41"/>
      <c r="Q238" s="53"/>
      <c r="R238" s="41"/>
      <c r="S238" s="41"/>
      <c r="T238" s="57"/>
      <c r="U238" s="41"/>
      <c r="V238" s="41"/>
      <c r="W238" s="56"/>
      <c r="X238" s="41"/>
      <c r="Y238" s="58"/>
      <c r="Z238" s="41"/>
      <c r="AA238" s="41"/>
      <c r="AB238" s="171" t="str" cm="1">
        <f t="array" ref="AB238">IFERROR(IF(COUNTA('Detailed Inventory'!$B238:$AA238)=0,"",IF(AND($B238="",$C238=""),"Error: Missing Response in Column B or C",IF(OR($E238="",$Q238=""),"Error: Missing Response in Column E or Q",INDEX(SL_Class[Entire SL Classification],MATCH(SUMIFS(SL_Class[Unique ID],SL_Class[UpSys SL Material],I238,SL_Class[UpSys Ever Previously Lead],H238,SL_Class[DownCus SL Material],T238),SL_Class[Unique ID],0),0)))),"Error: Invalid Column H, I, or T. Check spelling &amp; valid options (see dropdown)")</f>
        <v/>
      </c>
      <c r="AC238" s="32"/>
      <c r="AD238" s="31" t="b">
        <f t="shared" si="6"/>
        <v>0</v>
      </c>
      <c r="AE238" s="31" t="b">
        <f t="shared" si="7"/>
        <v>0</v>
      </c>
    </row>
    <row r="239" spans="1:31" ht="50.15" customHeight="1" x14ac:dyDescent="0.35">
      <c r="A239" s="100">
        <v>234</v>
      </c>
      <c r="B239" s="53"/>
      <c r="C239" s="41"/>
      <c r="D239" s="54"/>
      <c r="E239" s="53"/>
      <c r="F239" s="41"/>
      <c r="G239" s="41"/>
      <c r="H239" s="53"/>
      <c r="I239" s="55"/>
      <c r="J239" s="41"/>
      <c r="K239" s="41"/>
      <c r="L239" s="56"/>
      <c r="M239" s="41"/>
      <c r="N239" s="41"/>
      <c r="O239" s="41"/>
      <c r="P239" s="41"/>
      <c r="Q239" s="53"/>
      <c r="R239" s="41"/>
      <c r="S239" s="41"/>
      <c r="T239" s="57"/>
      <c r="U239" s="41"/>
      <c r="V239" s="41"/>
      <c r="W239" s="56"/>
      <c r="X239" s="41"/>
      <c r="Y239" s="58"/>
      <c r="Z239" s="41"/>
      <c r="AA239" s="41"/>
      <c r="AB239" s="171" t="str" cm="1">
        <f t="array" ref="AB239">IFERROR(IF(COUNTA('Detailed Inventory'!$B239:$AA239)=0,"",IF(AND($B239="",$C239=""),"Error: Missing Response in Column B or C",IF(OR($E239="",$Q239=""),"Error: Missing Response in Column E or Q",INDEX(SL_Class[Entire SL Classification],MATCH(SUMIFS(SL_Class[Unique ID],SL_Class[UpSys SL Material],I239,SL_Class[UpSys Ever Previously Lead],H239,SL_Class[DownCus SL Material],T239),SL_Class[Unique ID],0),0)))),"Error: Invalid Column H, I, or T. Check spelling &amp; valid options (see dropdown)")</f>
        <v/>
      </c>
      <c r="AC239" s="32"/>
      <c r="AD239" s="31" t="b">
        <f t="shared" si="6"/>
        <v>0</v>
      </c>
      <c r="AE239" s="31" t="b">
        <f t="shared" si="7"/>
        <v>0</v>
      </c>
    </row>
    <row r="240" spans="1:31" ht="50.15" customHeight="1" x14ac:dyDescent="0.35">
      <c r="A240" s="101">
        <v>235</v>
      </c>
      <c r="B240" s="53"/>
      <c r="C240" s="41"/>
      <c r="D240" s="54"/>
      <c r="E240" s="53"/>
      <c r="F240" s="41"/>
      <c r="G240" s="41"/>
      <c r="H240" s="53"/>
      <c r="I240" s="55"/>
      <c r="J240" s="41"/>
      <c r="K240" s="41"/>
      <c r="L240" s="56"/>
      <c r="M240" s="41"/>
      <c r="N240" s="41"/>
      <c r="O240" s="41"/>
      <c r="P240" s="41"/>
      <c r="Q240" s="53"/>
      <c r="R240" s="41"/>
      <c r="S240" s="41"/>
      <c r="T240" s="57"/>
      <c r="U240" s="41"/>
      <c r="V240" s="41"/>
      <c r="W240" s="56"/>
      <c r="X240" s="41"/>
      <c r="Y240" s="58"/>
      <c r="Z240" s="41"/>
      <c r="AA240" s="41"/>
      <c r="AB240" s="171" t="str" cm="1">
        <f t="array" ref="AB240">IFERROR(IF(COUNTA('Detailed Inventory'!$B240:$AA240)=0,"",IF(AND($B240="",$C240=""),"Error: Missing Response in Column B or C",IF(OR($E240="",$Q240=""),"Error: Missing Response in Column E or Q",INDEX(SL_Class[Entire SL Classification],MATCH(SUMIFS(SL_Class[Unique ID],SL_Class[UpSys SL Material],I240,SL_Class[UpSys Ever Previously Lead],H240,SL_Class[DownCus SL Material],T240),SL_Class[Unique ID],0),0)))),"Error: Invalid Column H, I, or T. Check spelling &amp; valid options (see dropdown)")</f>
        <v/>
      </c>
      <c r="AC240" s="32"/>
      <c r="AD240" s="31" t="b">
        <f t="shared" si="6"/>
        <v>0</v>
      </c>
      <c r="AE240" s="31" t="b">
        <f t="shared" si="7"/>
        <v>0</v>
      </c>
    </row>
    <row r="241" spans="1:31" ht="50.15" customHeight="1" x14ac:dyDescent="0.35">
      <c r="A241" s="100">
        <v>236</v>
      </c>
      <c r="B241" s="53"/>
      <c r="C241" s="41"/>
      <c r="D241" s="54"/>
      <c r="E241" s="53"/>
      <c r="F241" s="41"/>
      <c r="G241" s="41"/>
      <c r="H241" s="53"/>
      <c r="I241" s="55"/>
      <c r="J241" s="41"/>
      <c r="K241" s="41"/>
      <c r="L241" s="56"/>
      <c r="M241" s="41"/>
      <c r="N241" s="41"/>
      <c r="O241" s="41"/>
      <c r="P241" s="41"/>
      <c r="Q241" s="53"/>
      <c r="R241" s="41"/>
      <c r="S241" s="41"/>
      <c r="T241" s="57"/>
      <c r="U241" s="41"/>
      <c r="V241" s="41"/>
      <c r="W241" s="56"/>
      <c r="X241" s="41"/>
      <c r="Y241" s="58"/>
      <c r="Z241" s="41"/>
      <c r="AA241" s="41"/>
      <c r="AB241" s="171" t="str" cm="1">
        <f t="array" ref="AB241">IFERROR(IF(COUNTA('Detailed Inventory'!$B241:$AA241)=0,"",IF(AND($B241="",$C241=""),"Error: Missing Response in Column B or C",IF(OR($E241="",$Q241=""),"Error: Missing Response in Column E or Q",INDEX(SL_Class[Entire SL Classification],MATCH(SUMIFS(SL_Class[Unique ID],SL_Class[UpSys SL Material],I241,SL_Class[UpSys Ever Previously Lead],H241,SL_Class[DownCus SL Material],T241),SL_Class[Unique ID],0),0)))),"Error: Invalid Column H, I, or T. Check spelling &amp; valid options (see dropdown)")</f>
        <v/>
      </c>
      <c r="AC241" s="32"/>
      <c r="AD241" s="31" t="b">
        <f t="shared" si="6"/>
        <v>0</v>
      </c>
      <c r="AE241" s="31" t="b">
        <f t="shared" si="7"/>
        <v>0</v>
      </c>
    </row>
    <row r="242" spans="1:31" ht="50.15" customHeight="1" x14ac:dyDescent="0.35">
      <c r="A242" s="101">
        <v>237</v>
      </c>
      <c r="B242" s="53"/>
      <c r="C242" s="41"/>
      <c r="D242" s="54"/>
      <c r="E242" s="53"/>
      <c r="F242" s="41"/>
      <c r="G242" s="41"/>
      <c r="H242" s="53"/>
      <c r="I242" s="55"/>
      <c r="J242" s="41"/>
      <c r="K242" s="41"/>
      <c r="L242" s="56"/>
      <c r="M242" s="41"/>
      <c r="N242" s="41"/>
      <c r="O242" s="41"/>
      <c r="P242" s="41"/>
      <c r="Q242" s="53"/>
      <c r="R242" s="41"/>
      <c r="S242" s="41"/>
      <c r="T242" s="57"/>
      <c r="U242" s="41"/>
      <c r="V242" s="41"/>
      <c r="W242" s="56"/>
      <c r="X242" s="41"/>
      <c r="Y242" s="58"/>
      <c r="Z242" s="41"/>
      <c r="AA242" s="41"/>
      <c r="AB242" s="171" t="str" cm="1">
        <f t="array" ref="AB242">IFERROR(IF(COUNTA('Detailed Inventory'!$B242:$AA242)=0,"",IF(AND($B242="",$C242=""),"Error: Missing Response in Column B or C",IF(OR($E242="",$Q242=""),"Error: Missing Response in Column E or Q",INDEX(SL_Class[Entire SL Classification],MATCH(SUMIFS(SL_Class[Unique ID],SL_Class[UpSys SL Material],I242,SL_Class[UpSys Ever Previously Lead],H242,SL_Class[DownCus SL Material],T242),SL_Class[Unique ID],0),0)))),"Error: Invalid Column H, I, or T. Check spelling &amp; valid options (see dropdown)")</f>
        <v/>
      </c>
      <c r="AC242" s="32"/>
      <c r="AD242" s="31" t="b">
        <f t="shared" si="6"/>
        <v>0</v>
      </c>
      <c r="AE242" s="31" t="b">
        <f t="shared" si="7"/>
        <v>0</v>
      </c>
    </row>
    <row r="243" spans="1:31" ht="50.15" customHeight="1" x14ac:dyDescent="0.35">
      <c r="A243" s="100">
        <v>238</v>
      </c>
      <c r="B243" s="53"/>
      <c r="C243" s="41"/>
      <c r="D243" s="54"/>
      <c r="E243" s="53"/>
      <c r="F243" s="41"/>
      <c r="G243" s="41"/>
      <c r="H243" s="53"/>
      <c r="I243" s="55"/>
      <c r="J243" s="41"/>
      <c r="K243" s="41"/>
      <c r="L243" s="56"/>
      <c r="M243" s="41"/>
      <c r="N243" s="41"/>
      <c r="O243" s="41"/>
      <c r="P243" s="41"/>
      <c r="Q243" s="53"/>
      <c r="R243" s="41"/>
      <c r="S243" s="41"/>
      <c r="T243" s="57"/>
      <c r="U243" s="41"/>
      <c r="V243" s="41"/>
      <c r="W243" s="56"/>
      <c r="X243" s="41"/>
      <c r="Y243" s="58"/>
      <c r="Z243" s="41"/>
      <c r="AA243" s="41"/>
      <c r="AB243" s="171" t="str" cm="1">
        <f t="array" ref="AB243">IFERROR(IF(COUNTA('Detailed Inventory'!$B243:$AA243)=0,"",IF(AND($B243="",$C243=""),"Error: Missing Response in Column B or C",IF(OR($E243="",$Q243=""),"Error: Missing Response in Column E or Q",INDEX(SL_Class[Entire SL Classification],MATCH(SUMIFS(SL_Class[Unique ID],SL_Class[UpSys SL Material],I243,SL_Class[UpSys Ever Previously Lead],H243,SL_Class[DownCus SL Material],T243),SL_Class[Unique ID],0),0)))),"Error: Invalid Column H, I, or T. Check spelling &amp; valid options (see dropdown)")</f>
        <v/>
      </c>
      <c r="AC243" s="32"/>
      <c r="AD243" s="31" t="b">
        <f t="shared" si="6"/>
        <v>0</v>
      </c>
      <c r="AE243" s="31" t="b">
        <f t="shared" si="7"/>
        <v>0</v>
      </c>
    </row>
    <row r="244" spans="1:31" ht="50.15" customHeight="1" x14ac:dyDescent="0.35">
      <c r="A244" s="101">
        <v>239</v>
      </c>
      <c r="B244" s="53"/>
      <c r="C244" s="41"/>
      <c r="D244" s="54"/>
      <c r="E244" s="53"/>
      <c r="F244" s="41"/>
      <c r="G244" s="41"/>
      <c r="H244" s="53"/>
      <c r="I244" s="55"/>
      <c r="J244" s="41"/>
      <c r="K244" s="41"/>
      <c r="L244" s="56"/>
      <c r="M244" s="41"/>
      <c r="N244" s="41"/>
      <c r="O244" s="41"/>
      <c r="P244" s="41"/>
      <c r="Q244" s="53"/>
      <c r="R244" s="41"/>
      <c r="S244" s="41"/>
      <c r="T244" s="57"/>
      <c r="U244" s="41"/>
      <c r="V244" s="41"/>
      <c r="W244" s="56"/>
      <c r="X244" s="41"/>
      <c r="Y244" s="58"/>
      <c r="Z244" s="41"/>
      <c r="AA244" s="41"/>
      <c r="AB244" s="171" t="str" cm="1">
        <f t="array" ref="AB244">IFERROR(IF(COUNTA('Detailed Inventory'!$B244:$AA244)=0,"",IF(AND($B244="",$C244=""),"Error: Missing Response in Column B or C",IF(OR($E244="",$Q244=""),"Error: Missing Response in Column E or Q",INDEX(SL_Class[Entire SL Classification],MATCH(SUMIFS(SL_Class[Unique ID],SL_Class[UpSys SL Material],I244,SL_Class[UpSys Ever Previously Lead],H244,SL_Class[DownCus SL Material],T244),SL_Class[Unique ID],0),0)))),"Error: Invalid Column H, I, or T. Check spelling &amp; valid options (see dropdown)")</f>
        <v/>
      </c>
      <c r="AC244" s="32"/>
      <c r="AD244" s="31" t="b">
        <f t="shared" si="6"/>
        <v>0</v>
      </c>
      <c r="AE244" s="31" t="b">
        <f t="shared" si="7"/>
        <v>0</v>
      </c>
    </row>
    <row r="245" spans="1:31" ht="50.15" customHeight="1" x14ac:dyDescent="0.35">
      <c r="A245" s="100">
        <v>240</v>
      </c>
      <c r="B245" s="53"/>
      <c r="C245" s="41"/>
      <c r="D245" s="54"/>
      <c r="E245" s="53"/>
      <c r="F245" s="41"/>
      <c r="G245" s="41"/>
      <c r="H245" s="53"/>
      <c r="I245" s="55"/>
      <c r="J245" s="41"/>
      <c r="K245" s="41"/>
      <c r="L245" s="56"/>
      <c r="M245" s="41"/>
      <c r="N245" s="41"/>
      <c r="O245" s="41"/>
      <c r="P245" s="41"/>
      <c r="Q245" s="53"/>
      <c r="R245" s="41"/>
      <c r="S245" s="41"/>
      <c r="T245" s="57"/>
      <c r="U245" s="41"/>
      <c r="V245" s="41"/>
      <c r="W245" s="56"/>
      <c r="X245" s="41"/>
      <c r="Y245" s="58"/>
      <c r="Z245" s="41"/>
      <c r="AA245" s="41"/>
      <c r="AB245" s="171" t="str" cm="1">
        <f t="array" ref="AB245">IFERROR(IF(COUNTA('Detailed Inventory'!$B245:$AA245)=0,"",IF(AND($B245="",$C245=""),"Error: Missing Response in Column B or C",IF(OR($E245="",$Q245=""),"Error: Missing Response in Column E or Q",INDEX(SL_Class[Entire SL Classification],MATCH(SUMIFS(SL_Class[Unique ID],SL_Class[UpSys SL Material],I245,SL_Class[UpSys Ever Previously Lead],H245,SL_Class[DownCus SL Material],T245),SL_Class[Unique ID],0),0)))),"Error: Invalid Column H, I, or T. Check spelling &amp; valid options (see dropdown)")</f>
        <v/>
      </c>
      <c r="AC245" s="32"/>
      <c r="AD245" s="31" t="b">
        <f t="shared" si="6"/>
        <v>0</v>
      </c>
      <c r="AE245" s="31" t="b">
        <f t="shared" si="7"/>
        <v>0</v>
      </c>
    </row>
    <row r="246" spans="1:31" ht="50.15" customHeight="1" x14ac:dyDescent="0.35">
      <c r="A246" s="101">
        <v>241</v>
      </c>
      <c r="B246" s="53"/>
      <c r="C246" s="41"/>
      <c r="D246" s="54"/>
      <c r="E246" s="53"/>
      <c r="F246" s="41"/>
      <c r="G246" s="41"/>
      <c r="H246" s="53"/>
      <c r="I246" s="55"/>
      <c r="J246" s="41"/>
      <c r="K246" s="41"/>
      <c r="L246" s="56"/>
      <c r="M246" s="41"/>
      <c r="N246" s="41"/>
      <c r="O246" s="41"/>
      <c r="P246" s="41"/>
      <c r="Q246" s="53"/>
      <c r="R246" s="41"/>
      <c r="S246" s="41"/>
      <c r="T246" s="57"/>
      <c r="U246" s="41"/>
      <c r="V246" s="41"/>
      <c r="W246" s="56"/>
      <c r="X246" s="41"/>
      <c r="Y246" s="58"/>
      <c r="Z246" s="41"/>
      <c r="AA246" s="41"/>
      <c r="AB246" s="171" t="str" cm="1">
        <f t="array" ref="AB246">IFERROR(IF(COUNTA('Detailed Inventory'!$B246:$AA246)=0,"",IF(AND($B246="",$C246=""),"Error: Missing Response in Column B or C",IF(OR($E246="",$Q246=""),"Error: Missing Response in Column E or Q",INDEX(SL_Class[Entire SL Classification],MATCH(SUMIFS(SL_Class[Unique ID],SL_Class[UpSys SL Material],I246,SL_Class[UpSys Ever Previously Lead],H246,SL_Class[DownCus SL Material],T246),SL_Class[Unique ID],0),0)))),"Error: Invalid Column H, I, or T. Check spelling &amp; valid options (see dropdown)")</f>
        <v/>
      </c>
      <c r="AC246" s="32"/>
      <c r="AD246" s="31" t="b">
        <f t="shared" si="6"/>
        <v>0</v>
      </c>
      <c r="AE246" s="31" t="b">
        <f t="shared" si="7"/>
        <v>0</v>
      </c>
    </row>
    <row r="247" spans="1:31" ht="50.15" customHeight="1" x14ac:dyDescent="0.35">
      <c r="A247" s="100">
        <v>242</v>
      </c>
      <c r="B247" s="53"/>
      <c r="C247" s="41"/>
      <c r="D247" s="54"/>
      <c r="E247" s="53"/>
      <c r="F247" s="41"/>
      <c r="G247" s="41"/>
      <c r="H247" s="53"/>
      <c r="I247" s="55"/>
      <c r="J247" s="41"/>
      <c r="K247" s="41"/>
      <c r="L247" s="56"/>
      <c r="M247" s="41"/>
      <c r="N247" s="41"/>
      <c r="O247" s="41"/>
      <c r="P247" s="41"/>
      <c r="Q247" s="53"/>
      <c r="R247" s="41"/>
      <c r="S247" s="41"/>
      <c r="T247" s="57"/>
      <c r="U247" s="41"/>
      <c r="V247" s="41"/>
      <c r="W247" s="56"/>
      <c r="X247" s="41"/>
      <c r="Y247" s="58"/>
      <c r="Z247" s="41"/>
      <c r="AA247" s="41"/>
      <c r="AB247" s="171" t="str" cm="1">
        <f t="array" ref="AB247">IFERROR(IF(COUNTA('Detailed Inventory'!$B247:$AA247)=0,"",IF(AND($B247="",$C247=""),"Error: Missing Response in Column B or C",IF(OR($E247="",$Q247=""),"Error: Missing Response in Column E or Q",INDEX(SL_Class[Entire SL Classification],MATCH(SUMIFS(SL_Class[Unique ID],SL_Class[UpSys SL Material],I247,SL_Class[UpSys Ever Previously Lead],H247,SL_Class[DownCus SL Material],T247),SL_Class[Unique ID],0),0)))),"Error: Invalid Column H, I, or T. Check spelling &amp; valid options (see dropdown)")</f>
        <v/>
      </c>
      <c r="AC247" s="32"/>
      <c r="AD247" s="31" t="b">
        <f t="shared" si="6"/>
        <v>0</v>
      </c>
      <c r="AE247" s="31" t="b">
        <f t="shared" si="7"/>
        <v>0</v>
      </c>
    </row>
    <row r="248" spans="1:31" ht="50.15" customHeight="1" x14ac:dyDescent="0.35">
      <c r="A248" s="101">
        <v>243</v>
      </c>
      <c r="B248" s="53"/>
      <c r="C248" s="41"/>
      <c r="D248" s="54"/>
      <c r="E248" s="53"/>
      <c r="F248" s="41"/>
      <c r="G248" s="41"/>
      <c r="H248" s="53"/>
      <c r="I248" s="55"/>
      <c r="J248" s="41"/>
      <c r="K248" s="41"/>
      <c r="L248" s="56"/>
      <c r="M248" s="41"/>
      <c r="N248" s="41"/>
      <c r="O248" s="41"/>
      <c r="P248" s="41"/>
      <c r="Q248" s="53"/>
      <c r="R248" s="41"/>
      <c r="S248" s="41"/>
      <c r="T248" s="57"/>
      <c r="U248" s="41"/>
      <c r="V248" s="41"/>
      <c r="W248" s="56"/>
      <c r="X248" s="41"/>
      <c r="Y248" s="58"/>
      <c r="Z248" s="41"/>
      <c r="AA248" s="41"/>
      <c r="AB248" s="171" t="str" cm="1">
        <f t="array" ref="AB248">IFERROR(IF(COUNTA('Detailed Inventory'!$B248:$AA248)=0,"",IF(AND($B248="",$C248=""),"Error: Missing Response in Column B or C",IF(OR($E248="",$Q248=""),"Error: Missing Response in Column E or Q",INDEX(SL_Class[Entire SL Classification],MATCH(SUMIFS(SL_Class[Unique ID],SL_Class[UpSys SL Material],I248,SL_Class[UpSys Ever Previously Lead],H248,SL_Class[DownCus SL Material],T248),SL_Class[Unique ID],0),0)))),"Error: Invalid Column H, I, or T. Check spelling &amp; valid options (see dropdown)")</f>
        <v/>
      </c>
      <c r="AC248" s="32"/>
      <c r="AD248" s="31" t="b">
        <f t="shared" si="6"/>
        <v>0</v>
      </c>
      <c r="AE248" s="31" t="b">
        <f t="shared" si="7"/>
        <v>0</v>
      </c>
    </row>
    <row r="249" spans="1:31" ht="50.15" customHeight="1" x14ac:dyDescent="0.35">
      <c r="A249" s="100">
        <v>244</v>
      </c>
      <c r="B249" s="53"/>
      <c r="C249" s="41"/>
      <c r="D249" s="54"/>
      <c r="E249" s="53"/>
      <c r="F249" s="41"/>
      <c r="G249" s="41"/>
      <c r="H249" s="53"/>
      <c r="I249" s="55"/>
      <c r="J249" s="41"/>
      <c r="K249" s="41"/>
      <c r="L249" s="56"/>
      <c r="M249" s="41"/>
      <c r="N249" s="41"/>
      <c r="O249" s="41"/>
      <c r="P249" s="41"/>
      <c r="Q249" s="53"/>
      <c r="R249" s="41"/>
      <c r="S249" s="41"/>
      <c r="T249" s="57"/>
      <c r="U249" s="41"/>
      <c r="V249" s="41"/>
      <c r="W249" s="56"/>
      <c r="X249" s="41"/>
      <c r="Y249" s="58"/>
      <c r="Z249" s="41"/>
      <c r="AA249" s="41"/>
      <c r="AB249" s="171" t="str" cm="1">
        <f t="array" ref="AB249">IFERROR(IF(COUNTA('Detailed Inventory'!$B249:$AA249)=0,"",IF(AND($B249="",$C249=""),"Error: Missing Response in Column B or C",IF(OR($E249="",$Q249=""),"Error: Missing Response in Column E or Q",INDEX(SL_Class[Entire SL Classification],MATCH(SUMIFS(SL_Class[Unique ID],SL_Class[UpSys SL Material],I249,SL_Class[UpSys Ever Previously Lead],H249,SL_Class[DownCus SL Material],T249),SL_Class[Unique ID],0),0)))),"Error: Invalid Column H, I, or T. Check spelling &amp; valid options (see dropdown)")</f>
        <v/>
      </c>
      <c r="AC249" s="32"/>
      <c r="AD249" s="31" t="b">
        <f t="shared" si="6"/>
        <v>0</v>
      </c>
      <c r="AE249" s="31" t="b">
        <f t="shared" si="7"/>
        <v>0</v>
      </c>
    </row>
    <row r="250" spans="1:31" ht="50.15" customHeight="1" x14ac:dyDescent="0.35">
      <c r="A250" s="101">
        <v>245</v>
      </c>
      <c r="B250" s="53"/>
      <c r="C250" s="41"/>
      <c r="D250" s="54"/>
      <c r="E250" s="53"/>
      <c r="F250" s="41"/>
      <c r="G250" s="41"/>
      <c r="H250" s="53"/>
      <c r="I250" s="55"/>
      <c r="J250" s="41"/>
      <c r="K250" s="41"/>
      <c r="L250" s="56"/>
      <c r="M250" s="41"/>
      <c r="N250" s="41"/>
      <c r="O250" s="41"/>
      <c r="P250" s="41"/>
      <c r="Q250" s="53"/>
      <c r="R250" s="41"/>
      <c r="S250" s="41"/>
      <c r="T250" s="57"/>
      <c r="U250" s="41"/>
      <c r="V250" s="41"/>
      <c r="W250" s="56"/>
      <c r="X250" s="41"/>
      <c r="Y250" s="58"/>
      <c r="Z250" s="41"/>
      <c r="AA250" s="41"/>
      <c r="AB250" s="171" t="str" cm="1">
        <f t="array" ref="AB250">IFERROR(IF(COUNTA('Detailed Inventory'!$B250:$AA250)=0,"",IF(AND($B250="",$C250=""),"Error: Missing Response in Column B or C",IF(OR($E250="",$Q250=""),"Error: Missing Response in Column E or Q",INDEX(SL_Class[Entire SL Classification],MATCH(SUMIFS(SL_Class[Unique ID],SL_Class[UpSys SL Material],I250,SL_Class[UpSys Ever Previously Lead],H250,SL_Class[DownCus SL Material],T250),SL_Class[Unique ID],0),0)))),"Error: Invalid Column H, I, or T. Check spelling &amp; valid options (see dropdown)")</f>
        <v/>
      </c>
      <c r="AC250" s="32"/>
      <c r="AD250" s="31" t="b">
        <f t="shared" si="6"/>
        <v>0</v>
      </c>
      <c r="AE250" s="31" t="b">
        <f t="shared" si="7"/>
        <v>0</v>
      </c>
    </row>
    <row r="251" spans="1:31" ht="50.15" customHeight="1" x14ac:dyDescent="0.35">
      <c r="A251" s="100">
        <v>246</v>
      </c>
      <c r="B251" s="53"/>
      <c r="C251" s="41"/>
      <c r="D251" s="54"/>
      <c r="E251" s="53"/>
      <c r="F251" s="41"/>
      <c r="G251" s="41"/>
      <c r="H251" s="53"/>
      <c r="I251" s="55"/>
      <c r="J251" s="41"/>
      <c r="K251" s="41"/>
      <c r="L251" s="56"/>
      <c r="M251" s="41"/>
      <c r="N251" s="41"/>
      <c r="O251" s="41"/>
      <c r="P251" s="41"/>
      <c r="Q251" s="53"/>
      <c r="R251" s="41"/>
      <c r="S251" s="41"/>
      <c r="T251" s="57"/>
      <c r="U251" s="41"/>
      <c r="V251" s="41"/>
      <c r="W251" s="56"/>
      <c r="X251" s="41"/>
      <c r="Y251" s="58"/>
      <c r="Z251" s="41"/>
      <c r="AA251" s="41"/>
      <c r="AB251" s="171" t="str" cm="1">
        <f t="array" ref="AB251">IFERROR(IF(COUNTA('Detailed Inventory'!$B251:$AA251)=0,"",IF(AND($B251="",$C251=""),"Error: Missing Response in Column B or C",IF(OR($E251="",$Q251=""),"Error: Missing Response in Column E or Q",INDEX(SL_Class[Entire SL Classification],MATCH(SUMIFS(SL_Class[Unique ID],SL_Class[UpSys SL Material],I251,SL_Class[UpSys Ever Previously Lead],H251,SL_Class[DownCus SL Material],T251),SL_Class[Unique ID],0),0)))),"Error: Invalid Column H, I, or T. Check spelling &amp; valid options (see dropdown)")</f>
        <v/>
      </c>
      <c r="AC251" s="32"/>
      <c r="AD251" s="31" t="b">
        <f t="shared" si="6"/>
        <v>0</v>
      </c>
      <c r="AE251" s="31" t="b">
        <f t="shared" si="7"/>
        <v>0</v>
      </c>
    </row>
    <row r="252" spans="1:31" ht="50.15" customHeight="1" x14ac:dyDescent="0.35">
      <c r="A252" s="101">
        <v>247</v>
      </c>
      <c r="B252" s="53"/>
      <c r="C252" s="41"/>
      <c r="D252" s="54"/>
      <c r="E252" s="53"/>
      <c r="F252" s="41"/>
      <c r="G252" s="41"/>
      <c r="H252" s="53"/>
      <c r="I252" s="55"/>
      <c r="J252" s="41"/>
      <c r="K252" s="41"/>
      <c r="L252" s="56"/>
      <c r="M252" s="41"/>
      <c r="N252" s="41"/>
      <c r="O252" s="41"/>
      <c r="P252" s="41"/>
      <c r="Q252" s="53"/>
      <c r="R252" s="41"/>
      <c r="S252" s="41"/>
      <c r="T252" s="57"/>
      <c r="U252" s="41"/>
      <c r="V252" s="41"/>
      <c r="W252" s="56"/>
      <c r="X252" s="41"/>
      <c r="Y252" s="58"/>
      <c r="Z252" s="41"/>
      <c r="AA252" s="41"/>
      <c r="AB252" s="171" t="str" cm="1">
        <f t="array" ref="AB252">IFERROR(IF(COUNTA('Detailed Inventory'!$B252:$AA252)=0,"",IF(AND($B252="",$C252=""),"Error: Missing Response in Column B or C",IF(OR($E252="",$Q252=""),"Error: Missing Response in Column E or Q",INDEX(SL_Class[Entire SL Classification],MATCH(SUMIFS(SL_Class[Unique ID],SL_Class[UpSys SL Material],I252,SL_Class[UpSys Ever Previously Lead],H252,SL_Class[DownCus SL Material],T252),SL_Class[Unique ID],0),0)))),"Error: Invalid Column H, I, or T. Check spelling &amp; valid options (see dropdown)")</f>
        <v/>
      </c>
      <c r="AC252" s="32"/>
      <c r="AD252" s="31" t="b">
        <f t="shared" si="6"/>
        <v>0</v>
      </c>
      <c r="AE252" s="31" t="b">
        <f t="shared" si="7"/>
        <v>0</v>
      </c>
    </row>
    <row r="253" spans="1:31" ht="50.15" customHeight="1" x14ac:dyDescent="0.35">
      <c r="A253" s="100">
        <v>248</v>
      </c>
      <c r="B253" s="53"/>
      <c r="C253" s="41"/>
      <c r="D253" s="54"/>
      <c r="E253" s="53"/>
      <c r="F253" s="41"/>
      <c r="G253" s="41"/>
      <c r="H253" s="53"/>
      <c r="I253" s="55"/>
      <c r="J253" s="41"/>
      <c r="K253" s="41"/>
      <c r="L253" s="56"/>
      <c r="M253" s="41"/>
      <c r="N253" s="41"/>
      <c r="O253" s="41"/>
      <c r="P253" s="41"/>
      <c r="Q253" s="53"/>
      <c r="R253" s="41"/>
      <c r="S253" s="41"/>
      <c r="T253" s="57"/>
      <c r="U253" s="41"/>
      <c r="V253" s="41"/>
      <c r="W253" s="56"/>
      <c r="X253" s="41"/>
      <c r="Y253" s="58"/>
      <c r="Z253" s="41"/>
      <c r="AA253" s="41"/>
      <c r="AB253" s="171" t="str" cm="1">
        <f t="array" ref="AB253">IFERROR(IF(COUNTA('Detailed Inventory'!$B253:$AA253)=0,"",IF(AND($B253="",$C253=""),"Error: Missing Response in Column B or C",IF(OR($E253="",$Q253=""),"Error: Missing Response in Column E or Q",INDEX(SL_Class[Entire SL Classification],MATCH(SUMIFS(SL_Class[Unique ID],SL_Class[UpSys SL Material],I253,SL_Class[UpSys Ever Previously Lead],H253,SL_Class[DownCus SL Material],T253),SL_Class[Unique ID],0),0)))),"Error: Invalid Column H, I, or T. Check spelling &amp; valid options (see dropdown)")</f>
        <v/>
      </c>
      <c r="AC253" s="32"/>
      <c r="AD253" s="31" t="b">
        <f t="shared" si="6"/>
        <v>0</v>
      </c>
      <c r="AE253" s="31" t="b">
        <f t="shared" si="7"/>
        <v>0</v>
      </c>
    </row>
    <row r="254" spans="1:31" ht="50.15" customHeight="1" x14ac:dyDescent="0.35">
      <c r="A254" s="101">
        <v>249</v>
      </c>
      <c r="B254" s="53"/>
      <c r="C254" s="41"/>
      <c r="D254" s="54"/>
      <c r="E254" s="53"/>
      <c r="F254" s="41"/>
      <c r="G254" s="41"/>
      <c r="H254" s="53"/>
      <c r="I254" s="55"/>
      <c r="J254" s="41"/>
      <c r="K254" s="41"/>
      <c r="L254" s="56"/>
      <c r="M254" s="41"/>
      <c r="N254" s="41"/>
      <c r="O254" s="41"/>
      <c r="P254" s="41"/>
      <c r="Q254" s="53"/>
      <c r="R254" s="41"/>
      <c r="S254" s="41"/>
      <c r="T254" s="57"/>
      <c r="U254" s="41"/>
      <c r="V254" s="41"/>
      <c r="W254" s="56"/>
      <c r="X254" s="41"/>
      <c r="Y254" s="58"/>
      <c r="Z254" s="41"/>
      <c r="AA254" s="41"/>
      <c r="AB254" s="171" t="str" cm="1">
        <f t="array" ref="AB254">IFERROR(IF(COUNTA('Detailed Inventory'!$B254:$AA254)=0,"",IF(AND($B254="",$C254=""),"Error: Missing Response in Column B or C",IF(OR($E254="",$Q254=""),"Error: Missing Response in Column E or Q",INDEX(SL_Class[Entire SL Classification],MATCH(SUMIFS(SL_Class[Unique ID],SL_Class[UpSys SL Material],I254,SL_Class[UpSys Ever Previously Lead],H254,SL_Class[DownCus SL Material],T254),SL_Class[Unique ID],0),0)))),"Error: Invalid Column H, I, or T. Check spelling &amp; valid options (see dropdown)")</f>
        <v/>
      </c>
      <c r="AC254" s="32"/>
      <c r="AD254" s="31" t="b">
        <f t="shared" si="6"/>
        <v>0</v>
      </c>
      <c r="AE254" s="31" t="b">
        <f t="shared" si="7"/>
        <v>0</v>
      </c>
    </row>
    <row r="255" spans="1:31" ht="50.15" customHeight="1" x14ac:dyDescent="0.35">
      <c r="A255" s="100">
        <v>250</v>
      </c>
      <c r="B255" s="53"/>
      <c r="C255" s="41"/>
      <c r="D255" s="54"/>
      <c r="E255" s="53"/>
      <c r="F255" s="41"/>
      <c r="G255" s="41"/>
      <c r="H255" s="53"/>
      <c r="I255" s="55"/>
      <c r="J255" s="41"/>
      <c r="K255" s="41"/>
      <c r="L255" s="56"/>
      <c r="M255" s="41"/>
      <c r="N255" s="41"/>
      <c r="O255" s="41"/>
      <c r="P255" s="41"/>
      <c r="Q255" s="53"/>
      <c r="R255" s="41"/>
      <c r="S255" s="41"/>
      <c r="T255" s="57"/>
      <c r="U255" s="41"/>
      <c r="V255" s="41"/>
      <c r="W255" s="56"/>
      <c r="X255" s="41"/>
      <c r="Y255" s="58"/>
      <c r="Z255" s="41"/>
      <c r="AA255" s="41"/>
      <c r="AB255" s="171" t="str" cm="1">
        <f t="array" ref="AB255">IFERROR(IF(COUNTA('Detailed Inventory'!$B255:$AA255)=0,"",IF(AND($B255="",$C255=""),"Error: Missing Response in Column B or C",IF(OR($E255="",$Q255=""),"Error: Missing Response in Column E or Q",INDEX(SL_Class[Entire SL Classification],MATCH(SUMIFS(SL_Class[Unique ID],SL_Class[UpSys SL Material],I255,SL_Class[UpSys Ever Previously Lead],H255,SL_Class[DownCus SL Material],T255),SL_Class[Unique ID],0),0)))),"Error: Invalid Column H, I, or T. Check spelling &amp; valid options (see dropdown)")</f>
        <v/>
      </c>
      <c r="AC255" s="32"/>
      <c r="AD255" s="31" t="b">
        <f t="shared" si="6"/>
        <v>0</v>
      </c>
      <c r="AE255" s="31" t="b">
        <f t="shared" si="7"/>
        <v>0</v>
      </c>
    </row>
    <row r="256" spans="1:31" ht="50.15" customHeight="1" x14ac:dyDescent="0.35">
      <c r="A256" s="101">
        <v>251</v>
      </c>
      <c r="B256" s="53"/>
      <c r="C256" s="41"/>
      <c r="D256" s="54"/>
      <c r="E256" s="53"/>
      <c r="F256" s="41"/>
      <c r="G256" s="41"/>
      <c r="H256" s="53"/>
      <c r="I256" s="55"/>
      <c r="J256" s="41"/>
      <c r="K256" s="41"/>
      <c r="L256" s="56"/>
      <c r="M256" s="41"/>
      <c r="N256" s="41"/>
      <c r="O256" s="41"/>
      <c r="P256" s="41"/>
      <c r="Q256" s="53"/>
      <c r="R256" s="41"/>
      <c r="S256" s="41"/>
      <c r="T256" s="57"/>
      <c r="U256" s="41"/>
      <c r="V256" s="41"/>
      <c r="W256" s="56"/>
      <c r="X256" s="41"/>
      <c r="Y256" s="58"/>
      <c r="Z256" s="41"/>
      <c r="AA256" s="41"/>
      <c r="AB256" s="171" t="str" cm="1">
        <f t="array" ref="AB256">IFERROR(IF(COUNTA('Detailed Inventory'!$B256:$AA256)=0,"",IF(AND($B256="",$C256=""),"Error: Missing Response in Column B or C",IF(OR($E256="",$Q256=""),"Error: Missing Response in Column E or Q",INDEX(SL_Class[Entire SL Classification],MATCH(SUMIFS(SL_Class[Unique ID],SL_Class[UpSys SL Material],I256,SL_Class[UpSys Ever Previously Lead],H256,SL_Class[DownCus SL Material],T256),SL_Class[Unique ID],0),0)))),"Error: Invalid Column H, I, or T. Check spelling &amp; valid options (see dropdown)")</f>
        <v/>
      </c>
      <c r="AC256" s="32"/>
      <c r="AD256" s="31" t="b">
        <f t="shared" si="6"/>
        <v>0</v>
      </c>
      <c r="AE256" s="31" t="b">
        <f t="shared" si="7"/>
        <v>0</v>
      </c>
    </row>
    <row r="257" spans="1:31" ht="50.15" customHeight="1" x14ac:dyDescent="0.35">
      <c r="A257" s="100">
        <v>252</v>
      </c>
      <c r="B257" s="53"/>
      <c r="C257" s="41"/>
      <c r="D257" s="54"/>
      <c r="E257" s="53"/>
      <c r="F257" s="41"/>
      <c r="G257" s="41"/>
      <c r="H257" s="53"/>
      <c r="I257" s="55"/>
      <c r="J257" s="41"/>
      <c r="K257" s="41"/>
      <c r="L257" s="56"/>
      <c r="M257" s="41"/>
      <c r="N257" s="41"/>
      <c r="O257" s="41"/>
      <c r="P257" s="41"/>
      <c r="Q257" s="53"/>
      <c r="R257" s="41"/>
      <c r="S257" s="41"/>
      <c r="T257" s="57"/>
      <c r="U257" s="41"/>
      <c r="V257" s="41"/>
      <c r="W257" s="56"/>
      <c r="X257" s="41"/>
      <c r="Y257" s="58"/>
      <c r="Z257" s="41"/>
      <c r="AA257" s="41"/>
      <c r="AB257" s="171" t="str" cm="1">
        <f t="array" ref="AB257">IFERROR(IF(COUNTA('Detailed Inventory'!$B257:$AA257)=0,"",IF(AND($B257="",$C257=""),"Error: Missing Response in Column B or C",IF(OR($E257="",$Q257=""),"Error: Missing Response in Column E or Q",INDEX(SL_Class[Entire SL Classification],MATCH(SUMIFS(SL_Class[Unique ID],SL_Class[UpSys SL Material],I257,SL_Class[UpSys Ever Previously Lead],H257,SL_Class[DownCus SL Material],T257),SL_Class[Unique ID],0),0)))),"Error: Invalid Column H, I, or T. Check spelling &amp; valid options (see dropdown)")</f>
        <v/>
      </c>
      <c r="AC257" s="32"/>
      <c r="AD257" s="31" t="b">
        <f t="shared" si="6"/>
        <v>0</v>
      </c>
      <c r="AE257" s="31" t="b">
        <f t="shared" si="7"/>
        <v>0</v>
      </c>
    </row>
    <row r="258" spans="1:31" ht="50.15" customHeight="1" x14ac:dyDescent="0.35">
      <c r="A258" s="101">
        <v>253</v>
      </c>
      <c r="B258" s="53"/>
      <c r="C258" s="41"/>
      <c r="D258" s="54"/>
      <c r="E258" s="53"/>
      <c r="F258" s="41"/>
      <c r="G258" s="41"/>
      <c r="H258" s="53"/>
      <c r="I258" s="55"/>
      <c r="J258" s="41"/>
      <c r="K258" s="41"/>
      <c r="L258" s="56"/>
      <c r="M258" s="41"/>
      <c r="N258" s="41"/>
      <c r="O258" s="41"/>
      <c r="P258" s="41"/>
      <c r="Q258" s="53"/>
      <c r="R258" s="41"/>
      <c r="S258" s="41"/>
      <c r="T258" s="57"/>
      <c r="U258" s="41"/>
      <c r="V258" s="41"/>
      <c r="W258" s="56"/>
      <c r="X258" s="41"/>
      <c r="Y258" s="58"/>
      <c r="Z258" s="41"/>
      <c r="AA258" s="41"/>
      <c r="AB258" s="171" t="str" cm="1">
        <f t="array" ref="AB258">IFERROR(IF(COUNTA('Detailed Inventory'!$B258:$AA258)=0,"",IF(AND($B258="",$C258=""),"Error: Missing Response in Column B or C",IF(OR($E258="",$Q258=""),"Error: Missing Response in Column E or Q",INDEX(SL_Class[Entire SL Classification],MATCH(SUMIFS(SL_Class[Unique ID],SL_Class[UpSys SL Material],I258,SL_Class[UpSys Ever Previously Lead],H258,SL_Class[DownCus SL Material],T258),SL_Class[Unique ID],0),0)))),"Error: Invalid Column H, I, or T. Check spelling &amp; valid options (see dropdown)")</f>
        <v/>
      </c>
      <c r="AC258" s="32"/>
      <c r="AD258" s="31" t="b">
        <f t="shared" si="6"/>
        <v>0</v>
      </c>
      <c r="AE258" s="31" t="b">
        <f t="shared" si="7"/>
        <v>0</v>
      </c>
    </row>
    <row r="259" spans="1:31" ht="50.15" customHeight="1" x14ac:dyDescent="0.35">
      <c r="A259" s="100">
        <v>254</v>
      </c>
      <c r="B259" s="53"/>
      <c r="C259" s="41"/>
      <c r="D259" s="54"/>
      <c r="E259" s="53"/>
      <c r="F259" s="41"/>
      <c r="G259" s="41"/>
      <c r="H259" s="53"/>
      <c r="I259" s="55"/>
      <c r="J259" s="41"/>
      <c r="K259" s="41"/>
      <c r="L259" s="56"/>
      <c r="M259" s="41"/>
      <c r="N259" s="41"/>
      <c r="O259" s="41"/>
      <c r="P259" s="41"/>
      <c r="Q259" s="53"/>
      <c r="R259" s="41"/>
      <c r="S259" s="41"/>
      <c r="T259" s="57"/>
      <c r="U259" s="41"/>
      <c r="V259" s="41"/>
      <c r="W259" s="56"/>
      <c r="X259" s="41"/>
      <c r="Y259" s="58"/>
      <c r="Z259" s="41"/>
      <c r="AA259" s="41"/>
      <c r="AB259" s="171" t="str" cm="1">
        <f t="array" ref="AB259">IFERROR(IF(COUNTA('Detailed Inventory'!$B259:$AA259)=0,"",IF(AND($B259="",$C259=""),"Error: Missing Response in Column B or C",IF(OR($E259="",$Q259=""),"Error: Missing Response in Column E or Q",INDEX(SL_Class[Entire SL Classification],MATCH(SUMIFS(SL_Class[Unique ID],SL_Class[UpSys SL Material],I259,SL_Class[UpSys Ever Previously Lead],H259,SL_Class[DownCus SL Material],T259),SL_Class[Unique ID],0),0)))),"Error: Invalid Column H, I, or T. Check spelling &amp; valid options (see dropdown)")</f>
        <v/>
      </c>
      <c r="AC259" s="32"/>
      <c r="AD259" s="31" t="b">
        <f t="shared" si="6"/>
        <v>0</v>
      </c>
      <c r="AE259" s="31" t="b">
        <f t="shared" si="7"/>
        <v>0</v>
      </c>
    </row>
    <row r="260" spans="1:31" ht="50.15" customHeight="1" x14ac:dyDescent="0.35">
      <c r="A260" s="101">
        <v>255</v>
      </c>
      <c r="B260" s="53"/>
      <c r="C260" s="41"/>
      <c r="D260" s="54"/>
      <c r="E260" s="53"/>
      <c r="F260" s="41"/>
      <c r="G260" s="41"/>
      <c r="H260" s="53"/>
      <c r="I260" s="55"/>
      <c r="J260" s="41"/>
      <c r="K260" s="41"/>
      <c r="L260" s="56"/>
      <c r="M260" s="41"/>
      <c r="N260" s="41"/>
      <c r="O260" s="41"/>
      <c r="P260" s="41"/>
      <c r="Q260" s="53"/>
      <c r="R260" s="41"/>
      <c r="S260" s="41"/>
      <c r="T260" s="57"/>
      <c r="U260" s="41"/>
      <c r="V260" s="41"/>
      <c r="W260" s="56"/>
      <c r="X260" s="41"/>
      <c r="Y260" s="58"/>
      <c r="Z260" s="41"/>
      <c r="AA260" s="41"/>
      <c r="AB260" s="171" t="str" cm="1">
        <f t="array" ref="AB260">IFERROR(IF(COUNTA('Detailed Inventory'!$B260:$AA260)=0,"",IF(AND($B260="",$C260=""),"Error: Missing Response in Column B or C",IF(OR($E260="",$Q260=""),"Error: Missing Response in Column E or Q",INDEX(SL_Class[Entire SL Classification],MATCH(SUMIFS(SL_Class[Unique ID],SL_Class[UpSys SL Material],I260,SL_Class[UpSys Ever Previously Lead],H260,SL_Class[DownCus SL Material],T260),SL_Class[Unique ID],0),0)))),"Error: Invalid Column H, I, or T. Check spelling &amp; valid options (see dropdown)")</f>
        <v/>
      </c>
      <c r="AC260" s="32"/>
      <c r="AD260" s="31" t="b">
        <f t="shared" si="6"/>
        <v>0</v>
      </c>
      <c r="AE260" s="31" t="b">
        <f t="shared" si="7"/>
        <v>0</v>
      </c>
    </row>
    <row r="261" spans="1:31" ht="50.15" customHeight="1" x14ac:dyDescent="0.35">
      <c r="A261" s="100">
        <v>256</v>
      </c>
      <c r="B261" s="53"/>
      <c r="C261" s="41"/>
      <c r="D261" s="54"/>
      <c r="E261" s="53"/>
      <c r="F261" s="41"/>
      <c r="G261" s="41"/>
      <c r="H261" s="53"/>
      <c r="I261" s="55"/>
      <c r="J261" s="41"/>
      <c r="K261" s="41"/>
      <c r="L261" s="56"/>
      <c r="M261" s="41"/>
      <c r="N261" s="41"/>
      <c r="O261" s="41"/>
      <c r="P261" s="41"/>
      <c r="Q261" s="53"/>
      <c r="R261" s="41"/>
      <c r="S261" s="41"/>
      <c r="T261" s="57"/>
      <c r="U261" s="41"/>
      <c r="V261" s="41"/>
      <c r="W261" s="56"/>
      <c r="X261" s="41"/>
      <c r="Y261" s="58"/>
      <c r="Z261" s="41"/>
      <c r="AA261" s="41"/>
      <c r="AB261" s="171" t="str" cm="1">
        <f t="array" ref="AB261">IFERROR(IF(COUNTA('Detailed Inventory'!$B261:$AA261)=0,"",IF(AND($B261="",$C261=""),"Error: Missing Response in Column B or C",IF(OR($E261="",$Q261=""),"Error: Missing Response in Column E or Q",INDEX(SL_Class[Entire SL Classification],MATCH(SUMIFS(SL_Class[Unique ID],SL_Class[UpSys SL Material],I261,SL_Class[UpSys Ever Previously Lead],H261,SL_Class[DownCus SL Material],T261),SL_Class[Unique ID],0),0)))),"Error: Invalid Column H, I, or T. Check spelling &amp; valid options (see dropdown)")</f>
        <v/>
      </c>
      <c r="AC261" s="32"/>
      <c r="AD261" s="31" t="b">
        <f t="shared" si="6"/>
        <v>0</v>
      </c>
      <c r="AE261" s="31" t="b">
        <f t="shared" si="7"/>
        <v>0</v>
      </c>
    </row>
    <row r="262" spans="1:31" ht="50.15" customHeight="1" x14ac:dyDescent="0.35">
      <c r="A262" s="101">
        <v>257</v>
      </c>
      <c r="B262" s="53"/>
      <c r="C262" s="41"/>
      <c r="D262" s="54"/>
      <c r="E262" s="53"/>
      <c r="F262" s="41"/>
      <c r="G262" s="41"/>
      <c r="H262" s="53"/>
      <c r="I262" s="55"/>
      <c r="J262" s="41"/>
      <c r="K262" s="41"/>
      <c r="L262" s="56"/>
      <c r="M262" s="41"/>
      <c r="N262" s="41"/>
      <c r="O262" s="41"/>
      <c r="P262" s="41"/>
      <c r="Q262" s="53"/>
      <c r="R262" s="41"/>
      <c r="S262" s="41"/>
      <c r="T262" s="57"/>
      <c r="U262" s="41"/>
      <c r="V262" s="41"/>
      <c r="W262" s="56"/>
      <c r="X262" s="41"/>
      <c r="Y262" s="58"/>
      <c r="Z262" s="41"/>
      <c r="AA262" s="41"/>
      <c r="AB262" s="171" t="str" cm="1">
        <f t="array" ref="AB262">IFERROR(IF(COUNTA('Detailed Inventory'!$B262:$AA262)=0,"",IF(AND($B262="",$C262=""),"Error: Missing Response in Column B or C",IF(OR($E262="",$Q262=""),"Error: Missing Response in Column E or Q",INDEX(SL_Class[Entire SL Classification],MATCH(SUMIFS(SL_Class[Unique ID],SL_Class[UpSys SL Material],I262,SL_Class[UpSys Ever Previously Lead],H262,SL_Class[DownCus SL Material],T262),SL_Class[Unique ID],0),0)))),"Error: Invalid Column H, I, or T. Check spelling &amp; valid options (see dropdown)")</f>
        <v/>
      </c>
      <c r="AC262" s="32"/>
      <c r="AD262" s="31" t="b">
        <f t="shared" ref="AD262:AD325" si="8">COUNTIFS($B$6:$B$505,"&lt;&gt;0",$B$6:$B$505,"&lt;&gt;",$B$6:$B$505,B262)&gt;1</f>
        <v>0</v>
      </c>
      <c r="AE262" s="31" t="b">
        <f t="shared" ref="AE262:AE325" si="9">COUNTIFS($C$6:$C$505,"&lt;&gt;0",$C$6:$C$505,"&lt;&gt;",$C$6:$C$505,C262)&gt;1</f>
        <v>0</v>
      </c>
    </row>
    <row r="263" spans="1:31" ht="50.15" customHeight="1" x14ac:dyDescent="0.35">
      <c r="A263" s="100">
        <v>258</v>
      </c>
      <c r="B263" s="53"/>
      <c r="C263" s="41"/>
      <c r="D263" s="54"/>
      <c r="E263" s="53"/>
      <c r="F263" s="41"/>
      <c r="G263" s="41"/>
      <c r="H263" s="53"/>
      <c r="I263" s="55"/>
      <c r="J263" s="41"/>
      <c r="K263" s="41"/>
      <c r="L263" s="56"/>
      <c r="M263" s="41"/>
      <c r="N263" s="41"/>
      <c r="O263" s="41"/>
      <c r="P263" s="41"/>
      <c r="Q263" s="53"/>
      <c r="R263" s="41"/>
      <c r="S263" s="41"/>
      <c r="T263" s="57"/>
      <c r="U263" s="41"/>
      <c r="V263" s="41"/>
      <c r="W263" s="56"/>
      <c r="X263" s="41"/>
      <c r="Y263" s="58"/>
      <c r="Z263" s="41"/>
      <c r="AA263" s="41"/>
      <c r="AB263" s="171" t="str" cm="1">
        <f t="array" ref="AB263">IFERROR(IF(COUNTA('Detailed Inventory'!$B263:$AA263)=0,"",IF(AND($B263="",$C263=""),"Error: Missing Response in Column B or C",IF(OR($E263="",$Q263=""),"Error: Missing Response in Column E or Q",INDEX(SL_Class[Entire SL Classification],MATCH(SUMIFS(SL_Class[Unique ID],SL_Class[UpSys SL Material],I263,SL_Class[UpSys Ever Previously Lead],H263,SL_Class[DownCus SL Material],T263),SL_Class[Unique ID],0),0)))),"Error: Invalid Column H, I, or T. Check spelling &amp; valid options (see dropdown)")</f>
        <v/>
      </c>
      <c r="AC263" s="32"/>
      <c r="AD263" s="31" t="b">
        <f t="shared" si="8"/>
        <v>0</v>
      </c>
      <c r="AE263" s="31" t="b">
        <f t="shared" si="9"/>
        <v>0</v>
      </c>
    </row>
    <row r="264" spans="1:31" ht="50.15" customHeight="1" x14ac:dyDescent="0.35">
      <c r="A264" s="101">
        <v>259</v>
      </c>
      <c r="B264" s="53"/>
      <c r="C264" s="41"/>
      <c r="D264" s="54"/>
      <c r="E264" s="53"/>
      <c r="F264" s="41"/>
      <c r="G264" s="41"/>
      <c r="H264" s="53"/>
      <c r="I264" s="55"/>
      <c r="J264" s="41"/>
      <c r="K264" s="41"/>
      <c r="L264" s="56"/>
      <c r="M264" s="41"/>
      <c r="N264" s="41"/>
      <c r="O264" s="41"/>
      <c r="P264" s="41"/>
      <c r="Q264" s="53"/>
      <c r="R264" s="41"/>
      <c r="S264" s="41"/>
      <c r="T264" s="57"/>
      <c r="U264" s="41"/>
      <c r="V264" s="41"/>
      <c r="W264" s="56"/>
      <c r="X264" s="41"/>
      <c r="Y264" s="58"/>
      <c r="Z264" s="41"/>
      <c r="AA264" s="41"/>
      <c r="AB264" s="171" t="str" cm="1">
        <f t="array" ref="AB264">IFERROR(IF(COUNTA('Detailed Inventory'!$B264:$AA264)=0,"",IF(AND($B264="",$C264=""),"Error: Missing Response in Column B or C",IF(OR($E264="",$Q264=""),"Error: Missing Response in Column E or Q",INDEX(SL_Class[Entire SL Classification],MATCH(SUMIFS(SL_Class[Unique ID],SL_Class[UpSys SL Material],I264,SL_Class[UpSys Ever Previously Lead],H264,SL_Class[DownCus SL Material],T264),SL_Class[Unique ID],0),0)))),"Error: Invalid Column H, I, or T. Check spelling &amp; valid options (see dropdown)")</f>
        <v/>
      </c>
      <c r="AC264" s="32"/>
      <c r="AD264" s="31" t="b">
        <f t="shared" si="8"/>
        <v>0</v>
      </c>
      <c r="AE264" s="31" t="b">
        <f t="shared" si="9"/>
        <v>0</v>
      </c>
    </row>
    <row r="265" spans="1:31" ht="50.15" customHeight="1" x14ac:dyDescent="0.35">
      <c r="A265" s="100">
        <v>260</v>
      </c>
      <c r="B265" s="53"/>
      <c r="C265" s="41"/>
      <c r="D265" s="54"/>
      <c r="E265" s="53"/>
      <c r="F265" s="41"/>
      <c r="G265" s="41"/>
      <c r="H265" s="53"/>
      <c r="I265" s="55"/>
      <c r="J265" s="41"/>
      <c r="K265" s="41"/>
      <c r="L265" s="56"/>
      <c r="M265" s="41"/>
      <c r="N265" s="41"/>
      <c r="O265" s="41"/>
      <c r="P265" s="41"/>
      <c r="Q265" s="53"/>
      <c r="R265" s="41"/>
      <c r="S265" s="41"/>
      <c r="T265" s="57"/>
      <c r="U265" s="41"/>
      <c r="V265" s="41"/>
      <c r="W265" s="56"/>
      <c r="X265" s="41"/>
      <c r="Y265" s="58"/>
      <c r="Z265" s="41"/>
      <c r="AA265" s="41"/>
      <c r="AB265" s="171" t="str" cm="1">
        <f t="array" ref="AB265">IFERROR(IF(COUNTA('Detailed Inventory'!$B265:$AA265)=0,"",IF(AND($B265="",$C265=""),"Error: Missing Response in Column B or C",IF(OR($E265="",$Q265=""),"Error: Missing Response in Column E or Q",INDEX(SL_Class[Entire SL Classification],MATCH(SUMIFS(SL_Class[Unique ID],SL_Class[UpSys SL Material],I265,SL_Class[UpSys Ever Previously Lead],H265,SL_Class[DownCus SL Material],T265),SL_Class[Unique ID],0),0)))),"Error: Invalid Column H, I, or T. Check spelling &amp; valid options (see dropdown)")</f>
        <v/>
      </c>
      <c r="AC265" s="32"/>
      <c r="AD265" s="31" t="b">
        <f t="shared" si="8"/>
        <v>0</v>
      </c>
      <c r="AE265" s="31" t="b">
        <f t="shared" si="9"/>
        <v>0</v>
      </c>
    </row>
    <row r="266" spans="1:31" ht="50.15" customHeight="1" x14ac:dyDescent="0.35">
      <c r="A266" s="101">
        <v>261</v>
      </c>
      <c r="B266" s="53"/>
      <c r="C266" s="41"/>
      <c r="D266" s="54"/>
      <c r="E266" s="53"/>
      <c r="F266" s="41"/>
      <c r="G266" s="41"/>
      <c r="H266" s="53"/>
      <c r="I266" s="55"/>
      <c r="J266" s="41"/>
      <c r="K266" s="41"/>
      <c r="L266" s="56"/>
      <c r="M266" s="41"/>
      <c r="N266" s="41"/>
      <c r="O266" s="41"/>
      <c r="P266" s="41"/>
      <c r="Q266" s="53"/>
      <c r="R266" s="41"/>
      <c r="S266" s="41"/>
      <c r="T266" s="57"/>
      <c r="U266" s="41"/>
      <c r="V266" s="41"/>
      <c r="W266" s="56"/>
      <c r="X266" s="41"/>
      <c r="Y266" s="58"/>
      <c r="Z266" s="41"/>
      <c r="AA266" s="41"/>
      <c r="AB266" s="171" t="str" cm="1">
        <f t="array" ref="AB266">IFERROR(IF(COUNTA('Detailed Inventory'!$B266:$AA266)=0,"",IF(AND($B266="",$C266=""),"Error: Missing Response in Column B or C",IF(OR($E266="",$Q266=""),"Error: Missing Response in Column E or Q",INDEX(SL_Class[Entire SL Classification],MATCH(SUMIFS(SL_Class[Unique ID],SL_Class[UpSys SL Material],I266,SL_Class[UpSys Ever Previously Lead],H266,SL_Class[DownCus SL Material],T266),SL_Class[Unique ID],0),0)))),"Error: Invalid Column H, I, or T. Check spelling &amp; valid options (see dropdown)")</f>
        <v/>
      </c>
      <c r="AC266" s="32"/>
      <c r="AD266" s="31" t="b">
        <f t="shared" si="8"/>
        <v>0</v>
      </c>
      <c r="AE266" s="31" t="b">
        <f t="shared" si="9"/>
        <v>0</v>
      </c>
    </row>
    <row r="267" spans="1:31" ht="50.15" customHeight="1" x14ac:dyDescent="0.35">
      <c r="A267" s="100">
        <v>262</v>
      </c>
      <c r="B267" s="53"/>
      <c r="C267" s="41"/>
      <c r="D267" s="54"/>
      <c r="E267" s="53"/>
      <c r="F267" s="41"/>
      <c r="G267" s="41"/>
      <c r="H267" s="53"/>
      <c r="I267" s="55"/>
      <c r="J267" s="41"/>
      <c r="K267" s="41"/>
      <c r="L267" s="56"/>
      <c r="M267" s="41"/>
      <c r="N267" s="41"/>
      <c r="O267" s="41"/>
      <c r="P267" s="41"/>
      <c r="Q267" s="53"/>
      <c r="R267" s="41"/>
      <c r="S267" s="41"/>
      <c r="T267" s="57"/>
      <c r="U267" s="41"/>
      <c r="V267" s="41"/>
      <c r="W267" s="56"/>
      <c r="X267" s="41"/>
      <c r="Y267" s="58"/>
      <c r="Z267" s="41"/>
      <c r="AA267" s="41"/>
      <c r="AB267" s="171" t="str" cm="1">
        <f t="array" ref="AB267">IFERROR(IF(COUNTA('Detailed Inventory'!$B267:$AA267)=0,"",IF(AND($B267="",$C267=""),"Error: Missing Response in Column B or C",IF(OR($E267="",$Q267=""),"Error: Missing Response in Column E or Q",INDEX(SL_Class[Entire SL Classification],MATCH(SUMIFS(SL_Class[Unique ID],SL_Class[UpSys SL Material],I267,SL_Class[UpSys Ever Previously Lead],H267,SL_Class[DownCus SL Material],T267),SL_Class[Unique ID],0),0)))),"Error: Invalid Column H, I, or T. Check spelling &amp; valid options (see dropdown)")</f>
        <v/>
      </c>
      <c r="AC267" s="32"/>
      <c r="AD267" s="31" t="b">
        <f t="shared" si="8"/>
        <v>0</v>
      </c>
      <c r="AE267" s="31" t="b">
        <f t="shared" si="9"/>
        <v>0</v>
      </c>
    </row>
    <row r="268" spans="1:31" ht="50.15" customHeight="1" x14ac:dyDescent="0.35">
      <c r="A268" s="101">
        <v>263</v>
      </c>
      <c r="B268" s="53"/>
      <c r="C268" s="41"/>
      <c r="D268" s="54"/>
      <c r="E268" s="53"/>
      <c r="F268" s="41"/>
      <c r="G268" s="41"/>
      <c r="H268" s="53"/>
      <c r="I268" s="55"/>
      <c r="J268" s="41"/>
      <c r="K268" s="41"/>
      <c r="L268" s="56"/>
      <c r="M268" s="41"/>
      <c r="N268" s="41"/>
      <c r="O268" s="41"/>
      <c r="P268" s="41"/>
      <c r="Q268" s="53"/>
      <c r="R268" s="41"/>
      <c r="S268" s="41"/>
      <c r="T268" s="57"/>
      <c r="U268" s="41"/>
      <c r="V268" s="41"/>
      <c r="W268" s="56"/>
      <c r="X268" s="41"/>
      <c r="Y268" s="58"/>
      <c r="Z268" s="41"/>
      <c r="AA268" s="41"/>
      <c r="AB268" s="171" t="str" cm="1">
        <f t="array" ref="AB268">IFERROR(IF(COUNTA('Detailed Inventory'!$B268:$AA268)=0,"",IF(AND($B268="",$C268=""),"Error: Missing Response in Column B or C",IF(OR($E268="",$Q268=""),"Error: Missing Response in Column E or Q",INDEX(SL_Class[Entire SL Classification],MATCH(SUMIFS(SL_Class[Unique ID],SL_Class[UpSys SL Material],I268,SL_Class[UpSys Ever Previously Lead],H268,SL_Class[DownCus SL Material],T268),SL_Class[Unique ID],0),0)))),"Error: Invalid Column H, I, or T. Check spelling &amp; valid options (see dropdown)")</f>
        <v/>
      </c>
      <c r="AC268" s="32"/>
      <c r="AD268" s="31" t="b">
        <f t="shared" si="8"/>
        <v>0</v>
      </c>
      <c r="AE268" s="31" t="b">
        <f t="shared" si="9"/>
        <v>0</v>
      </c>
    </row>
    <row r="269" spans="1:31" ht="50.15" customHeight="1" x14ac:dyDescent="0.35">
      <c r="A269" s="100">
        <v>264</v>
      </c>
      <c r="B269" s="53"/>
      <c r="C269" s="41"/>
      <c r="D269" s="54"/>
      <c r="E269" s="53"/>
      <c r="F269" s="41"/>
      <c r="G269" s="41"/>
      <c r="H269" s="53"/>
      <c r="I269" s="55"/>
      <c r="J269" s="41"/>
      <c r="K269" s="41"/>
      <c r="L269" s="56"/>
      <c r="M269" s="41"/>
      <c r="N269" s="41"/>
      <c r="O269" s="41"/>
      <c r="P269" s="41"/>
      <c r="Q269" s="53"/>
      <c r="R269" s="41"/>
      <c r="S269" s="41"/>
      <c r="T269" s="57"/>
      <c r="U269" s="41"/>
      <c r="V269" s="41"/>
      <c r="W269" s="56"/>
      <c r="X269" s="41"/>
      <c r="Y269" s="58"/>
      <c r="Z269" s="41"/>
      <c r="AA269" s="41"/>
      <c r="AB269" s="171" t="str" cm="1">
        <f t="array" ref="AB269">IFERROR(IF(COUNTA('Detailed Inventory'!$B269:$AA269)=0,"",IF(AND($B269="",$C269=""),"Error: Missing Response in Column B or C",IF(OR($E269="",$Q269=""),"Error: Missing Response in Column E or Q",INDEX(SL_Class[Entire SL Classification],MATCH(SUMIFS(SL_Class[Unique ID],SL_Class[UpSys SL Material],I269,SL_Class[UpSys Ever Previously Lead],H269,SL_Class[DownCus SL Material],T269),SL_Class[Unique ID],0),0)))),"Error: Invalid Column H, I, or T. Check spelling &amp; valid options (see dropdown)")</f>
        <v/>
      </c>
      <c r="AC269" s="32"/>
      <c r="AD269" s="31" t="b">
        <f t="shared" si="8"/>
        <v>0</v>
      </c>
      <c r="AE269" s="31" t="b">
        <f t="shared" si="9"/>
        <v>0</v>
      </c>
    </row>
    <row r="270" spans="1:31" ht="50.15" customHeight="1" x14ac:dyDescent="0.35">
      <c r="A270" s="101">
        <v>265</v>
      </c>
      <c r="B270" s="53"/>
      <c r="C270" s="41"/>
      <c r="D270" s="54"/>
      <c r="E270" s="53"/>
      <c r="F270" s="41"/>
      <c r="G270" s="41"/>
      <c r="H270" s="53"/>
      <c r="I270" s="55"/>
      <c r="J270" s="41"/>
      <c r="K270" s="41"/>
      <c r="L270" s="56"/>
      <c r="M270" s="41"/>
      <c r="N270" s="41"/>
      <c r="O270" s="41"/>
      <c r="P270" s="41"/>
      <c r="Q270" s="53"/>
      <c r="R270" s="41"/>
      <c r="S270" s="41"/>
      <c r="T270" s="57"/>
      <c r="U270" s="41"/>
      <c r="V270" s="41"/>
      <c r="W270" s="56"/>
      <c r="X270" s="41"/>
      <c r="Y270" s="58"/>
      <c r="Z270" s="41"/>
      <c r="AA270" s="41"/>
      <c r="AB270" s="171" t="str" cm="1">
        <f t="array" ref="AB270">IFERROR(IF(COUNTA('Detailed Inventory'!$B270:$AA270)=0,"",IF(AND($B270="",$C270=""),"Error: Missing Response in Column B or C",IF(OR($E270="",$Q270=""),"Error: Missing Response in Column E or Q",INDEX(SL_Class[Entire SL Classification],MATCH(SUMIFS(SL_Class[Unique ID],SL_Class[UpSys SL Material],I270,SL_Class[UpSys Ever Previously Lead],H270,SL_Class[DownCus SL Material],T270),SL_Class[Unique ID],0),0)))),"Error: Invalid Column H, I, or T. Check spelling &amp; valid options (see dropdown)")</f>
        <v/>
      </c>
      <c r="AC270" s="32"/>
      <c r="AD270" s="31" t="b">
        <f t="shared" si="8"/>
        <v>0</v>
      </c>
      <c r="AE270" s="31" t="b">
        <f t="shared" si="9"/>
        <v>0</v>
      </c>
    </row>
    <row r="271" spans="1:31" ht="50.15" customHeight="1" x14ac:dyDescent="0.35">
      <c r="A271" s="100">
        <v>266</v>
      </c>
      <c r="B271" s="53"/>
      <c r="C271" s="41"/>
      <c r="D271" s="54"/>
      <c r="E271" s="53"/>
      <c r="F271" s="41"/>
      <c r="G271" s="41"/>
      <c r="H271" s="53"/>
      <c r="I271" s="55"/>
      <c r="J271" s="41"/>
      <c r="K271" s="41"/>
      <c r="L271" s="56"/>
      <c r="M271" s="41"/>
      <c r="N271" s="41"/>
      <c r="O271" s="41"/>
      <c r="P271" s="41"/>
      <c r="Q271" s="53"/>
      <c r="R271" s="41"/>
      <c r="S271" s="41"/>
      <c r="T271" s="57"/>
      <c r="U271" s="41"/>
      <c r="V271" s="41"/>
      <c r="W271" s="56"/>
      <c r="X271" s="41"/>
      <c r="Y271" s="58"/>
      <c r="Z271" s="41"/>
      <c r="AA271" s="41"/>
      <c r="AB271" s="171" t="str" cm="1">
        <f t="array" ref="AB271">IFERROR(IF(COUNTA('Detailed Inventory'!$B271:$AA271)=0,"",IF(AND($B271="",$C271=""),"Error: Missing Response in Column B or C",IF(OR($E271="",$Q271=""),"Error: Missing Response in Column E or Q",INDEX(SL_Class[Entire SL Classification],MATCH(SUMIFS(SL_Class[Unique ID],SL_Class[UpSys SL Material],I271,SL_Class[UpSys Ever Previously Lead],H271,SL_Class[DownCus SL Material],T271),SL_Class[Unique ID],0),0)))),"Error: Invalid Column H, I, or T. Check spelling &amp; valid options (see dropdown)")</f>
        <v/>
      </c>
      <c r="AC271" s="32"/>
      <c r="AD271" s="31" t="b">
        <f t="shared" si="8"/>
        <v>0</v>
      </c>
      <c r="AE271" s="31" t="b">
        <f t="shared" si="9"/>
        <v>0</v>
      </c>
    </row>
    <row r="272" spans="1:31" ht="50.15" customHeight="1" x14ac:dyDescent="0.35">
      <c r="A272" s="101">
        <v>267</v>
      </c>
      <c r="B272" s="53"/>
      <c r="C272" s="41"/>
      <c r="D272" s="54"/>
      <c r="E272" s="53"/>
      <c r="F272" s="41"/>
      <c r="G272" s="41"/>
      <c r="H272" s="53"/>
      <c r="I272" s="55"/>
      <c r="J272" s="41"/>
      <c r="K272" s="41"/>
      <c r="L272" s="56"/>
      <c r="M272" s="41"/>
      <c r="N272" s="41"/>
      <c r="O272" s="41"/>
      <c r="P272" s="41"/>
      <c r="Q272" s="53"/>
      <c r="R272" s="41"/>
      <c r="S272" s="41"/>
      <c r="T272" s="57"/>
      <c r="U272" s="41"/>
      <c r="V272" s="41"/>
      <c r="W272" s="56"/>
      <c r="X272" s="41"/>
      <c r="Y272" s="58"/>
      <c r="Z272" s="41"/>
      <c r="AA272" s="41"/>
      <c r="AB272" s="171" t="str" cm="1">
        <f t="array" ref="AB272">IFERROR(IF(COUNTA('Detailed Inventory'!$B272:$AA272)=0,"",IF(AND($B272="",$C272=""),"Error: Missing Response in Column B or C",IF(OR($E272="",$Q272=""),"Error: Missing Response in Column E or Q",INDEX(SL_Class[Entire SL Classification],MATCH(SUMIFS(SL_Class[Unique ID],SL_Class[UpSys SL Material],I272,SL_Class[UpSys Ever Previously Lead],H272,SL_Class[DownCus SL Material],T272),SL_Class[Unique ID],0),0)))),"Error: Invalid Column H, I, or T. Check spelling &amp; valid options (see dropdown)")</f>
        <v/>
      </c>
      <c r="AC272" s="32"/>
      <c r="AD272" s="31" t="b">
        <f t="shared" si="8"/>
        <v>0</v>
      </c>
      <c r="AE272" s="31" t="b">
        <f t="shared" si="9"/>
        <v>0</v>
      </c>
    </row>
    <row r="273" spans="1:31" ht="50.15" customHeight="1" x14ac:dyDescent="0.35">
      <c r="A273" s="100">
        <v>268</v>
      </c>
      <c r="B273" s="53"/>
      <c r="C273" s="41"/>
      <c r="D273" s="54"/>
      <c r="E273" s="53"/>
      <c r="F273" s="41"/>
      <c r="G273" s="41"/>
      <c r="H273" s="53"/>
      <c r="I273" s="55"/>
      <c r="J273" s="41"/>
      <c r="K273" s="41"/>
      <c r="L273" s="56"/>
      <c r="M273" s="41"/>
      <c r="N273" s="41"/>
      <c r="O273" s="41"/>
      <c r="P273" s="41"/>
      <c r="Q273" s="53"/>
      <c r="R273" s="41"/>
      <c r="S273" s="41"/>
      <c r="T273" s="57"/>
      <c r="U273" s="41"/>
      <c r="V273" s="41"/>
      <c r="W273" s="56"/>
      <c r="X273" s="41"/>
      <c r="Y273" s="58"/>
      <c r="Z273" s="41"/>
      <c r="AA273" s="41"/>
      <c r="AB273" s="171" t="str" cm="1">
        <f t="array" ref="AB273">IFERROR(IF(COUNTA('Detailed Inventory'!$B273:$AA273)=0,"",IF(AND($B273="",$C273=""),"Error: Missing Response in Column B or C",IF(OR($E273="",$Q273=""),"Error: Missing Response in Column E or Q",INDEX(SL_Class[Entire SL Classification],MATCH(SUMIFS(SL_Class[Unique ID],SL_Class[UpSys SL Material],I273,SL_Class[UpSys Ever Previously Lead],H273,SL_Class[DownCus SL Material],T273),SL_Class[Unique ID],0),0)))),"Error: Invalid Column H, I, or T. Check spelling &amp; valid options (see dropdown)")</f>
        <v/>
      </c>
      <c r="AC273" s="32"/>
      <c r="AD273" s="31" t="b">
        <f t="shared" si="8"/>
        <v>0</v>
      </c>
      <c r="AE273" s="31" t="b">
        <f t="shared" si="9"/>
        <v>0</v>
      </c>
    </row>
    <row r="274" spans="1:31" ht="50.15" customHeight="1" x14ac:dyDescent="0.35">
      <c r="A274" s="101">
        <v>269</v>
      </c>
      <c r="B274" s="53"/>
      <c r="C274" s="41"/>
      <c r="D274" s="54"/>
      <c r="E274" s="53"/>
      <c r="F274" s="41"/>
      <c r="G274" s="41"/>
      <c r="H274" s="53"/>
      <c r="I274" s="55"/>
      <c r="J274" s="41"/>
      <c r="K274" s="41"/>
      <c r="L274" s="56"/>
      <c r="M274" s="41"/>
      <c r="N274" s="41"/>
      <c r="O274" s="41"/>
      <c r="P274" s="41"/>
      <c r="Q274" s="53"/>
      <c r="R274" s="41"/>
      <c r="S274" s="41"/>
      <c r="T274" s="57"/>
      <c r="U274" s="41"/>
      <c r="V274" s="41"/>
      <c r="W274" s="56"/>
      <c r="X274" s="41"/>
      <c r="Y274" s="58"/>
      <c r="Z274" s="41"/>
      <c r="AA274" s="41"/>
      <c r="AB274" s="171" t="str" cm="1">
        <f t="array" ref="AB274">IFERROR(IF(COUNTA('Detailed Inventory'!$B274:$AA274)=0,"",IF(AND($B274="",$C274=""),"Error: Missing Response in Column B or C",IF(OR($E274="",$Q274=""),"Error: Missing Response in Column E or Q",INDEX(SL_Class[Entire SL Classification],MATCH(SUMIFS(SL_Class[Unique ID],SL_Class[UpSys SL Material],I274,SL_Class[UpSys Ever Previously Lead],H274,SL_Class[DownCus SL Material],T274),SL_Class[Unique ID],0),0)))),"Error: Invalid Column H, I, or T. Check spelling &amp; valid options (see dropdown)")</f>
        <v/>
      </c>
      <c r="AC274" s="32"/>
      <c r="AD274" s="31" t="b">
        <f t="shared" si="8"/>
        <v>0</v>
      </c>
      <c r="AE274" s="31" t="b">
        <f t="shared" si="9"/>
        <v>0</v>
      </c>
    </row>
    <row r="275" spans="1:31" ht="50.15" customHeight="1" x14ac:dyDescent="0.35">
      <c r="A275" s="100">
        <v>270</v>
      </c>
      <c r="B275" s="53"/>
      <c r="C275" s="41"/>
      <c r="D275" s="54"/>
      <c r="E275" s="53"/>
      <c r="F275" s="41"/>
      <c r="G275" s="41"/>
      <c r="H275" s="53"/>
      <c r="I275" s="55"/>
      <c r="J275" s="41"/>
      <c r="K275" s="41"/>
      <c r="L275" s="56"/>
      <c r="M275" s="41"/>
      <c r="N275" s="41"/>
      <c r="O275" s="41"/>
      <c r="P275" s="41"/>
      <c r="Q275" s="53"/>
      <c r="R275" s="41"/>
      <c r="S275" s="41"/>
      <c r="T275" s="57"/>
      <c r="U275" s="41"/>
      <c r="V275" s="41"/>
      <c r="W275" s="56"/>
      <c r="X275" s="41"/>
      <c r="Y275" s="58"/>
      <c r="Z275" s="41"/>
      <c r="AA275" s="41"/>
      <c r="AB275" s="171" t="str" cm="1">
        <f t="array" ref="AB275">IFERROR(IF(COUNTA('Detailed Inventory'!$B275:$AA275)=0,"",IF(AND($B275="",$C275=""),"Error: Missing Response in Column B or C",IF(OR($E275="",$Q275=""),"Error: Missing Response in Column E or Q",INDEX(SL_Class[Entire SL Classification],MATCH(SUMIFS(SL_Class[Unique ID],SL_Class[UpSys SL Material],I275,SL_Class[UpSys Ever Previously Lead],H275,SL_Class[DownCus SL Material],T275),SL_Class[Unique ID],0),0)))),"Error: Invalid Column H, I, or T. Check spelling &amp; valid options (see dropdown)")</f>
        <v/>
      </c>
      <c r="AC275" s="32"/>
      <c r="AD275" s="31" t="b">
        <f t="shared" si="8"/>
        <v>0</v>
      </c>
      <c r="AE275" s="31" t="b">
        <f t="shared" si="9"/>
        <v>0</v>
      </c>
    </row>
    <row r="276" spans="1:31" ht="50.15" customHeight="1" x14ac:dyDescent="0.35">
      <c r="A276" s="101">
        <v>271</v>
      </c>
      <c r="B276" s="53"/>
      <c r="C276" s="41"/>
      <c r="D276" s="54"/>
      <c r="E276" s="53"/>
      <c r="F276" s="41"/>
      <c r="G276" s="41"/>
      <c r="H276" s="53"/>
      <c r="I276" s="55"/>
      <c r="J276" s="41"/>
      <c r="K276" s="41"/>
      <c r="L276" s="56"/>
      <c r="M276" s="41"/>
      <c r="N276" s="41"/>
      <c r="O276" s="41"/>
      <c r="P276" s="41"/>
      <c r="Q276" s="53"/>
      <c r="R276" s="41"/>
      <c r="S276" s="41"/>
      <c r="T276" s="57"/>
      <c r="U276" s="41"/>
      <c r="V276" s="41"/>
      <c r="W276" s="56"/>
      <c r="X276" s="41"/>
      <c r="Y276" s="58"/>
      <c r="Z276" s="41"/>
      <c r="AA276" s="41"/>
      <c r="AB276" s="171" t="str" cm="1">
        <f t="array" ref="AB276">IFERROR(IF(COUNTA('Detailed Inventory'!$B276:$AA276)=0,"",IF(AND($B276="",$C276=""),"Error: Missing Response in Column B or C",IF(OR($E276="",$Q276=""),"Error: Missing Response in Column E or Q",INDEX(SL_Class[Entire SL Classification],MATCH(SUMIFS(SL_Class[Unique ID],SL_Class[UpSys SL Material],I276,SL_Class[UpSys Ever Previously Lead],H276,SL_Class[DownCus SL Material],T276),SL_Class[Unique ID],0),0)))),"Error: Invalid Column H, I, or T. Check spelling &amp; valid options (see dropdown)")</f>
        <v/>
      </c>
      <c r="AC276" s="32"/>
      <c r="AD276" s="31" t="b">
        <f t="shared" si="8"/>
        <v>0</v>
      </c>
      <c r="AE276" s="31" t="b">
        <f t="shared" si="9"/>
        <v>0</v>
      </c>
    </row>
    <row r="277" spans="1:31" ht="50.15" customHeight="1" x14ac:dyDescent="0.35">
      <c r="A277" s="100">
        <v>272</v>
      </c>
      <c r="B277" s="53"/>
      <c r="C277" s="41"/>
      <c r="D277" s="54"/>
      <c r="E277" s="53"/>
      <c r="F277" s="41"/>
      <c r="G277" s="41"/>
      <c r="H277" s="53"/>
      <c r="I277" s="55"/>
      <c r="J277" s="41"/>
      <c r="K277" s="41"/>
      <c r="L277" s="56"/>
      <c r="M277" s="41"/>
      <c r="N277" s="41"/>
      <c r="O277" s="41"/>
      <c r="P277" s="41"/>
      <c r="Q277" s="53"/>
      <c r="R277" s="41"/>
      <c r="S277" s="41"/>
      <c r="T277" s="57"/>
      <c r="U277" s="41"/>
      <c r="V277" s="41"/>
      <c r="W277" s="56"/>
      <c r="X277" s="41"/>
      <c r="Y277" s="58"/>
      <c r="Z277" s="41"/>
      <c r="AA277" s="41"/>
      <c r="AB277" s="171" t="str" cm="1">
        <f t="array" ref="AB277">IFERROR(IF(COUNTA('Detailed Inventory'!$B277:$AA277)=0,"",IF(AND($B277="",$C277=""),"Error: Missing Response in Column B or C",IF(OR($E277="",$Q277=""),"Error: Missing Response in Column E or Q",INDEX(SL_Class[Entire SL Classification],MATCH(SUMIFS(SL_Class[Unique ID],SL_Class[UpSys SL Material],I277,SL_Class[UpSys Ever Previously Lead],H277,SL_Class[DownCus SL Material],T277),SL_Class[Unique ID],0),0)))),"Error: Invalid Column H, I, or T. Check spelling &amp; valid options (see dropdown)")</f>
        <v/>
      </c>
      <c r="AC277" s="32"/>
      <c r="AD277" s="31" t="b">
        <f t="shared" si="8"/>
        <v>0</v>
      </c>
      <c r="AE277" s="31" t="b">
        <f t="shared" si="9"/>
        <v>0</v>
      </c>
    </row>
    <row r="278" spans="1:31" ht="50.15" customHeight="1" x14ac:dyDescent="0.35">
      <c r="A278" s="101">
        <v>273</v>
      </c>
      <c r="B278" s="53"/>
      <c r="C278" s="41"/>
      <c r="D278" s="54"/>
      <c r="E278" s="53"/>
      <c r="F278" s="41"/>
      <c r="G278" s="41"/>
      <c r="H278" s="53"/>
      <c r="I278" s="55"/>
      <c r="J278" s="41"/>
      <c r="K278" s="41"/>
      <c r="L278" s="56"/>
      <c r="M278" s="41"/>
      <c r="N278" s="41"/>
      <c r="O278" s="41"/>
      <c r="P278" s="41"/>
      <c r="Q278" s="53"/>
      <c r="R278" s="41"/>
      <c r="S278" s="41"/>
      <c r="T278" s="57"/>
      <c r="U278" s="41"/>
      <c r="V278" s="41"/>
      <c r="W278" s="56"/>
      <c r="X278" s="41"/>
      <c r="Y278" s="58"/>
      <c r="Z278" s="41"/>
      <c r="AA278" s="41"/>
      <c r="AB278" s="171" t="str" cm="1">
        <f t="array" ref="AB278">IFERROR(IF(COUNTA('Detailed Inventory'!$B278:$AA278)=0,"",IF(AND($B278="",$C278=""),"Error: Missing Response in Column B or C",IF(OR($E278="",$Q278=""),"Error: Missing Response in Column E or Q",INDEX(SL_Class[Entire SL Classification],MATCH(SUMIFS(SL_Class[Unique ID],SL_Class[UpSys SL Material],I278,SL_Class[UpSys Ever Previously Lead],H278,SL_Class[DownCus SL Material],T278),SL_Class[Unique ID],0),0)))),"Error: Invalid Column H, I, or T. Check spelling &amp; valid options (see dropdown)")</f>
        <v/>
      </c>
      <c r="AC278" s="32"/>
      <c r="AD278" s="31" t="b">
        <f t="shared" si="8"/>
        <v>0</v>
      </c>
      <c r="AE278" s="31" t="b">
        <f t="shared" si="9"/>
        <v>0</v>
      </c>
    </row>
    <row r="279" spans="1:31" ht="50.15" customHeight="1" x14ac:dyDescent="0.35">
      <c r="A279" s="100">
        <v>274</v>
      </c>
      <c r="B279" s="53"/>
      <c r="C279" s="41"/>
      <c r="D279" s="54"/>
      <c r="E279" s="53"/>
      <c r="F279" s="41"/>
      <c r="G279" s="41"/>
      <c r="H279" s="53"/>
      <c r="I279" s="55"/>
      <c r="J279" s="41"/>
      <c r="K279" s="41"/>
      <c r="L279" s="56"/>
      <c r="M279" s="41"/>
      <c r="N279" s="41"/>
      <c r="O279" s="41"/>
      <c r="P279" s="41"/>
      <c r="Q279" s="53"/>
      <c r="R279" s="41"/>
      <c r="S279" s="41"/>
      <c r="T279" s="57"/>
      <c r="U279" s="41"/>
      <c r="V279" s="41"/>
      <c r="W279" s="56"/>
      <c r="X279" s="41"/>
      <c r="Y279" s="58"/>
      <c r="Z279" s="41"/>
      <c r="AA279" s="41"/>
      <c r="AB279" s="171" t="str" cm="1">
        <f t="array" ref="AB279">IFERROR(IF(COUNTA('Detailed Inventory'!$B279:$AA279)=0,"",IF(AND($B279="",$C279=""),"Error: Missing Response in Column B or C",IF(OR($E279="",$Q279=""),"Error: Missing Response in Column E or Q",INDEX(SL_Class[Entire SL Classification],MATCH(SUMIFS(SL_Class[Unique ID],SL_Class[UpSys SL Material],I279,SL_Class[UpSys Ever Previously Lead],H279,SL_Class[DownCus SL Material],T279),SL_Class[Unique ID],0),0)))),"Error: Invalid Column H, I, or T. Check spelling &amp; valid options (see dropdown)")</f>
        <v/>
      </c>
      <c r="AC279" s="32"/>
      <c r="AD279" s="31" t="b">
        <f t="shared" si="8"/>
        <v>0</v>
      </c>
      <c r="AE279" s="31" t="b">
        <f t="shared" si="9"/>
        <v>0</v>
      </c>
    </row>
    <row r="280" spans="1:31" ht="50.15" customHeight="1" x14ac:dyDescent="0.35">
      <c r="A280" s="101">
        <v>275</v>
      </c>
      <c r="B280" s="53"/>
      <c r="C280" s="41"/>
      <c r="D280" s="54"/>
      <c r="E280" s="53"/>
      <c r="F280" s="41"/>
      <c r="G280" s="41"/>
      <c r="H280" s="53"/>
      <c r="I280" s="55"/>
      <c r="J280" s="41"/>
      <c r="K280" s="41"/>
      <c r="L280" s="56"/>
      <c r="M280" s="41"/>
      <c r="N280" s="41"/>
      <c r="O280" s="41"/>
      <c r="P280" s="41"/>
      <c r="Q280" s="53"/>
      <c r="R280" s="41"/>
      <c r="S280" s="41"/>
      <c r="T280" s="57"/>
      <c r="U280" s="41"/>
      <c r="V280" s="41"/>
      <c r="W280" s="56"/>
      <c r="X280" s="41"/>
      <c r="Y280" s="58"/>
      <c r="Z280" s="41"/>
      <c r="AA280" s="41"/>
      <c r="AB280" s="171" t="str" cm="1">
        <f t="array" ref="AB280">IFERROR(IF(COUNTA('Detailed Inventory'!$B280:$AA280)=0,"",IF(AND($B280="",$C280=""),"Error: Missing Response in Column B or C",IF(OR($E280="",$Q280=""),"Error: Missing Response in Column E or Q",INDEX(SL_Class[Entire SL Classification],MATCH(SUMIFS(SL_Class[Unique ID],SL_Class[UpSys SL Material],I280,SL_Class[UpSys Ever Previously Lead],H280,SL_Class[DownCus SL Material],T280),SL_Class[Unique ID],0),0)))),"Error: Invalid Column H, I, or T. Check spelling &amp; valid options (see dropdown)")</f>
        <v/>
      </c>
      <c r="AC280" s="32"/>
      <c r="AD280" s="31" t="b">
        <f t="shared" si="8"/>
        <v>0</v>
      </c>
      <c r="AE280" s="31" t="b">
        <f t="shared" si="9"/>
        <v>0</v>
      </c>
    </row>
    <row r="281" spans="1:31" ht="50.15" customHeight="1" x14ac:dyDescent="0.35">
      <c r="A281" s="100">
        <v>276</v>
      </c>
      <c r="B281" s="53"/>
      <c r="C281" s="41"/>
      <c r="D281" s="54"/>
      <c r="E281" s="53"/>
      <c r="F281" s="41"/>
      <c r="G281" s="41"/>
      <c r="H281" s="53"/>
      <c r="I281" s="55"/>
      <c r="J281" s="41"/>
      <c r="K281" s="41"/>
      <c r="L281" s="56"/>
      <c r="M281" s="41"/>
      <c r="N281" s="41"/>
      <c r="O281" s="41"/>
      <c r="P281" s="41"/>
      <c r="Q281" s="53"/>
      <c r="R281" s="41"/>
      <c r="S281" s="41"/>
      <c r="T281" s="57"/>
      <c r="U281" s="41"/>
      <c r="V281" s="41"/>
      <c r="W281" s="56"/>
      <c r="X281" s="41"/>
      <c r="Y281" s="58"/>
      <c r="Z281" s="41"/>
      <c r="AA281" s="41"/>
      <c r="AB281" s="171" t="str" cm="1">
        <f t="array" ref="AB281">IFERROR(IF(COUNTA('Detailed Inventory'!$B281:$AA281)=0,"",IF(AND($B281="",$C281=""),"Error: Missing Response in Column B or C",IF(OR($E281="",$Q281=""),"Error: Missing Response in Column E or Q",INDEX(SL_Class[Entire SL Classification],MATCH(SUMIFS(SL_Class[Unique ID],SL_Class[UpSys SL Material],I281,SL_Class[UpSys Ever Previously Lead],H281,SL_Class[DownCus SL Material],T281),SL_Class[Unique ID],0),0)))),"Error: Invalid Column H, I, or T. Check spelling &amp; valid options (see dropdown)")</f>
        <v/>
      </c>
      <c r="AC281" s="32"/>
      <c r="AD281" s="31" t="b">
        <f t="shared" si="8"/>
        <v>0</v>
      </c>
      <c r="AE281" s="31" t="b">
        <f t="shared" si="9"/>
        <v>0</v>
      </c>
    </row>
    <row r="282" spans="1:31" ht="50.15" customHeight="1" x14ac:dyDescent="0.35">
      <c r="A282" s="101">
        <v>277</v>
      </c>
      <c r="B282" s="53"/>
      <c r="C282" s="41"/>
      <c r="D282" s="54"/>
      <c r="E282" s="53"/>
      <c r="F282" s="41"/>
      <c r="G282" s="41"/>
      <c r="H282" s="53"/>
      <c r="I282" s="55"/>
      <c r="J282" s="41"/>
      <c r="K282" s="41"/>
      <c r="L282" s="56"/>
      <c r="M282" s="41"/>
      <c r="N282" s="41"/>
      <c r="O282" s="41"/>
      <c r="P282" s="41"/>
      <c r="Q282" s="53"/>
      <c r="R282" s="41"/>
      <c r="S282" s="41"/>
      <c r="T282" s="57"/>
      <c r="U282" s="41"/>
      <c r="V282" s="41"/>
      <c r="W282" s="56"/>
      <c r="X282" s="41"/>
      <c r="Y282" s="58"/>
      <c r="Z282" s="41"/>
      <c r="AA282" s="41"/>
      <c r="AB282" s="171" t="str" cm="1">
        <f t="array" ref="AB282">IFERROR(IF(COUNTA('Detailed Inventory'!$B282:$AA282)=0,"",IF(AND($B282="",$C282=""),"Error: Missing Response in Column B or C",IF(OR($E282="",$Q282=""),"Error: Missing Response in Column E or Q",INDEX(SL_Class[Entire SL Classification],MATCH(SUMIFS(SL_Class[Unique ID],SL_Class[UpSys SL Material],I282,SL_Class[UpSys Ever Previously Lead],H282,SL_Class[DownCus SL Material],T282),SL_Class[Unique ID],0),0)))),"Error: Invalid Column H, I, or T. Check spelling &amp; valid options (see dropdown)")</f>
        <v/>
      </c>
      <c r="AC282" s="32"/>
      <c r="AD282" s="31" t="b">
        <f t="shared" si="8"/>
        <v>0</v>
      </c>
      <c r="AE282" s="31" t="b">
        <f t="shared" si="9"/>
        <v>0</v>
      </c>
    </row>
    <row r="283" spans="1:31" ht="50.15" customHeight="1" x14ac:dyDescent="0.35">
      <c r="A283" s="100">
        <v>278</v>
      </c>
      <c r="B283" s="53"/>
      <c r="C283" s="41"/>
      <c r="D283" s="54"/>
      <c r="E283" s="53"/>
      <c r="F283" s="41"/>
      <c r="G283" s="41"/>
      <c r="H283" s="53"/>
      <c r="I283" s="55"/>
      <c r="J283" s="41"/>
      <c r="K283" s="41"/>
      <c r="L283" s="56"/>
      <c r="M283" s="41"/>
      <c r="N283" s="41"/>
      <c r="O283" s="41"/>
      <c r="P283" s="41"/>
      <c r="Q283" s="53"/>
      <c r="R283" s="41"/>
      <c r="S283" s="41"/>
      <c r="T283" s="57"/>
      <c r="U283" s="41"/>
      <c r="V283" s="41"/>
      <c r="W283" s="56"/>
      <c r="X283" s="41"/>
      <c r="Y283" s="58"/>
      <c r="Z283" s="41"/>
      <c r="AA283" s="41"/>
      <c r="AB283" s="171" t="str" cm="1">
        <f t="array" ref="AB283">IFERROR(IF(COUNTA('Detailed Inventory'!$B283:$AA283)=0,"",IF(AND($B283="",$C283=""),"Error: Missing Response in Column B or C",IF(OR($E283="",$Q283=""),"Error: Missing Response in Column E or Q",INDEX(SL_Class[Entire SL Classification],MATCH(SUMIFS(SL_Class[Unique ID],SL_Class[UpSys SL Material],I283,SL_Class[UpSys Ever Previously Lead],H283,SL_Class[DownCus SL Material],T283),SL_Class[Unique ID],0),0)))),"Error: Invalid Column H, I, or T. Check spelling &amp; valid options (see dropdown)")</f>
        <v/>
      </c>
      <c r="AC283" s="32"/>
      <c r="AD283" s="31" t="b">
        <f t="shared" si="8"/>
        <v>0</v>
      </c>
      <c r="AE283" s="31" t="b">
        <f t="shared" si="9"/>
        <v>0</v>
      </c>
    </row>
    <row r="284" spans="1:31" ht="50.15" customHeight="1" x14ac:dyDescent="0.35">
      <c r="A284" s="101">
        <v>279</v>
      </c>
      <c r="B284" s="53"/>
      <c r="C284" s="41"/>
      <c r="D284" s="54"/>
      <c r="E284" s="53"/>
      <c r="F284" s="41"/>
      <c r="G284" s="41"/>
      <c r="H284" s="53"/>
      <c r="I284" s="55"/>
      <c r="J284" s="41"/>
      <c r="K284" s="41"/>
      <c r="L284" s="56"/>
      <c r="M284" s="41"/>
      <c r="N284" s="41"/>
      <c r="O284" s="41"/>
      <c r="P284" s="41"/>
      <c r="Q284" s="53"/>
      <c r="R284" s="41"/>
      <c r="S284" s="41"/>
      <c r="T284" s="57"/>
      <c r="U284" s="41"/>
      <c r="V284" s="41"/>
      <c r="W284" s="56"/>
      <c r="X284" s="41"/>
      <c r="Y284" s="58"/>
      <c r="Z284" s="41"/>
      <c r="AA284" s="41"/>
      <c r="AB284" s="171" t="str" cm="1">
        <f t="array" ref="AB284">IFERROR(IF(COUNTA('Detailed Inventory'!$B284:$AA284)=0,"",IF(AND($B284="",$C284=""),"Error: Missing Response in Column B or C",IF(OR($E284="",$Q284=""),"Error: Missing Response in Column E or Q",INDEX(SL_Class[Entire SL Classification],MATCH(SUMIFS(SL_Class[Unique ID],SL_Class[UpSys SL Material],I284,SL_Class[UpSys Ever Previously Lead],H284,SL_Class[DownCus SL Material],T284),SL_Class[Unique ID],0),0)))),"Error: Invalid Column H, I, or T. Check spelling &amp; valid options (see dropdown)")</f>
        <v/>
      </c>
      <c r="AC284" s="32"/>
      <c r="AD284" s="31" t="b">
        <f t="shared" si="8"/>
        <v>0</v>
      </c>
      <c r="AE284" s="31" t="b">
        <f t="shared" si="9"/>
        <v>0</v>
      </c>
    </row>
    <row r="285" spans="1:31" ht="50.15" customHeight="1" x14ac:dyDescent="0.35">
      <c r="A285" s="100">
        <v>280</v>
      </c>
      <c r="B285" s="53"/>
      <c r="C285" s="41"/>
      <c r="D285" s="54"/>
      <c r="E285" s="53"/>
      <c r="F285" s="41"/>
      <c r="G285" s="41"/>
      <c r="H285" s="53"/>
      <c r="I285" s="55"/>
      <c r="J285" s="41"/>
      <c r="K285" s="41"/>
      <c r="L285" s="56"/>
      <c r="M285" s="41"/>
      <c r="N285" s="41"/>
      <c r="O285" s="41"/>
      <c r="P285" s="41"/>
      <c r="Q285" s="53"/>
      <c r="R285" s="41"/>
      <c r="S285" s="41"/>
      <c r="T285" s="57"/>
      <c r="U285" s="41"/>
      <c r="V285" s="41"/>
      <c r="W285" s="56"/>
      <c r="X285" s="41"/>
      <c r="Y285" s="58"/>
      <c r="Z285" s="41"/>
      <c r="AA285" s="41"/>
      <c r="AB285" s="171" t="str" cm="1">
        <f t="array" ref="AB285">IFERROR(IF(COUNTA('Detailed Inventory'!$B285:$AA285)=0,"",IF(AND($B285="",$C285=""),"Error: Missing Response in Column B or C",IF(OR($E285="",$Q285=""),"Error: Missing Response in Column E or Q",INDEX(SL_Class[Entire SL Classification],MATCH(SUMIFS(SL_Class[Unique ID],SL_Class[UpSys SL Material],I285,SL_Class[UpSys Ever Previously Lead],H285,SL_Class[DownCus SL Material],T285),SL_Class[Unique ID],0),0)))),"Error: Invalid Column H, I, or T. Check spelling &amp; valid options (see dropdown)")</f>
        <v/>
      </c>
      <c r="AC285" s="32"/>
      <c r="AD285" s="31" t="b">
        <f t="shared" si="8"/>
        <v>0</v>
      </c>
      <c r="AE285" s="31" t="b">
        <f t="shared" si="9"/>
        <v>0</v>
      </c>
    </row>
    <row r="286" spans="1:31" ht="50.15" customHeight="1" x14ac:dyDescent="0.35">
      <c r="A286" s="101">
        <v>281</v>
      </c>
      <c r="B286" s="53"/>
      <c r="C286" s="41"/>
      <c r="D286" s="54"/>
      <c r="E286" s="53"/>
      <c r="F286" s="41"/>
      <c r="G286" s="41"/>
      <c r="H286" s="53"/>
      <c r="I286" s="55"/>
      <c r="J286" s="41"/>
      <c r="K286" s="41"/>
      <c r="L286" s="56"/>
      <c r="M286" s="41"/>
      <c r="N286" s="41"/>
      <c r="O286" s="41"/>
      <c r="P286" s="41"/>
      <c r="Q286" s="53"/>
      <c r="R286" s="41"/>
      <c r="S286" s="41"/>
      <c r="T286" s="57"/>
      <c r="U286" s="41"/>
      <c r="V286" s="41"/>
      <c r="W286" s="56"/>
      <c r="X286" s="41"/>
      <c r="Y286" s="58"/>
      <c r="Z286" s="41"/>
      <c r="AA286" s="41"/>
      <c r="AB286" s="171" t="str" cm="1">
        <f t="array" ref="AB286">IFERROR(IF(COUNTA('Detailed Inventory'!$B286:$AA286)=0,"",IF(AND($B286="",$C286=""),"Error: Missing Response in Column B or C",IF(OR($E286="",$Q286=""),"Error: Missing Response in Column E or Q",INDEX(SL_Class[Entire SL Classification],MATCH(SUMIFS(SL_Class[Unique ID],SL_Class[UpSys SL Material],I286,SL_Class[UpSys Ever Previously Lead],H286,SL_Class[DownCus SL Material],T286),SL_Class[Unique ID],0),0)))),"Error: Invalid Column H, I, or T. Check spelling &amp; valid options (see dropdown)")</f>
        <v/>
      </c>
      <c r="AC286" s="32"/>
      <c r="AD286" s="31" t="b">
        <f t="shared" si="8"/>
        <v>0</v>
      </c>
      <c r="AE286" s="31" t="b">
        <f t="shared" si="9"/>
        <v>0</v>
      </c>
    </row>
    <row r="287" spans="1:31" ht="50.15" customHeight="1" x14ac:dyDescent="0.35">
      <c r="A287" s="100">
        <v>282</v>
      </c>
      <c r="B287" s="53"/>
      <c r="C287" s="41"/>
      <c r="D287" s="54"/>
      <c r="E287" s="53"/>
      <c r="F287" s="41"/>
      <c r="G287" s="41"/>
      <c r="H287" s="53"/>
      <c r="I287" s="55"/>
      <c r="J287" s="41"/>
      <c r="K287" s="41"/>
      <c r="L287" s="56"/>
      <c r="M287" s="41"/>
      <c r="N287" s="41"/>
      <c r="O287" s="41"/>
      <c r="P287" s="41"/>
      <c r="Q287" s="53"/>
      <c r="R287" s="41"/>
      <c r="S287" s="41"/>
      <c r="T287" s="57"/>
      <c r="U287" s="41"/>
      <c r="V287" s="41"/>
      <c r="W287" s="56"/>
      <c r="X287" s="41"/>
      <c r="Y287" s="58"/>
      <c r="Z287" s="41"/>
      <c r="AA287" s="41"/>
      <c r="AB287" s="171" t="str" cm="1">
        <f t="array" ref="AB287">IFERROR(IF(COUNTA('Detailed Inventory'!$B287:$AA287)=0,"",IF(AND($B287="",$C287=""),"Error: Missing Response in Column B or C",IF(OR($E287="",$Q287=""),"Error: Missing Response in Column E or Q",INDEX(SL_Class[Entire SL Classification],MATCH(SUMIFS(SL_Class[Unique ID],SL_Class[UpSys SL Material],I287,SL_Class[UpSys Ever Previously Lead],H287,SL_Class[DownCus SL Material],T287),SL_Class[Unique ID],0),0)))),"Error: Invalid Column H, I, or T. Check spelling &amp; valid options (see dropdown)")</f>
        <v/>
      </c>
      <c r="AC287" s="32"/>
      <c r="AD287" s="31" t="b">
        <f t="shared" si="8"/>
        <v>0</v>
      </c>
      <c r="AE287" s="31" t="b">
        <f t="shared" si="9"/>
        <v>0</v>
      </c>
    </row>
    <row r="288" spans="1:31" ht="50.15" customHeight="1" x14ac:dyDescent="0.35">
      <c r="A288" s="101">
        <v>283</v>
      </c>
      <c r="B288" s="53"/>
      <c r="C288" s="41"/>
      <c r="D288" s="54"/>
      <c r="E288" s="53"/>
      <c r="F288" s="41"/>
      <c r="G288" s="41"/>
      <c r="H288" s="53"/>
      <c r="I288" s="55"/>
      <c r="J288" s="41"/>
      <c r="K288" s="41"/>
      <c r="L288" s="56"/>
      <c r="M288" s="41"/>
      <c r="N288" s="41"/>
      <c r="O288" s="41"/>
      <c r="P288" s="41"/>
      <c r="Q288" s="53"/>
      <c r="R288" s="41"/>
      <c r="S288" s="41"/>
      <c r="T288" s="57"/>
      <c r="U288" s="41"/>
      <c r="V288" s="41"/>
      <c r="W288" s="56"/>
      <c r="X288" s="41"/>
      <c r="Y288" s="58"/>
      <c r="Z288" s="41"/>
      <c r="AA288" s="41"/>
      <c r="AB288" s="171" t="str" cm="1">
        <f t="array" ref="AB288">IFERROR(IF(COUNTA('Detailed Inventory'!$B288:$AA288)=0,"",IF(AND($B288="",$C288=""),"Error: Missing Response in Column B or C",IF(OR($E288="",$Q288=""),"Error: Missing Response in Column E or Q",INDEX(SL_Class[Entire SL Classification],MATCH(SUMIFS(SL_Class[Unique ID],SL_Class[UpSys SL Material],I288,SL_Class[UpSys Ever Previously Lead],H288,SL_Class[DownCus SL Material],T288),SL_Class[Unique ID],0),0)))),"Error: Invalid Column H, I, or T. Check spelling &amp; valid options (see dropdown)")</f>
        <v/>
      </c>
      <c r="AC288" s="32"/>
      <c r="AD288" s="31" t="b">
        <f t="shared" si="8"/>
        <v>0</v>
      </c>
      <c r="AE288" s="31" t="b">
        <f t="shared" si="9"/>
        <v>0</v>
      </c>
    </row>
    <row r="289" spans="1:31" ht="50.15" customHeight="1" x14ac:dyDescent="0.35">
      <c r="A289" s="100">
        <v>284</v>
      </c>
      <c r="B289" s="53"/>
      <c r="C289" s="41"/>
      <c r="D289" s="54"/>
      <c r="E289" s="53"/>
      <c r="F289" s="41"/>
      <c r="G289" s="41"/>
      <c r="H289" s="53"/>
      <c r="I289" s="55"/>
      <c r="J289" s="41"/>
      <c r="K289" s="41"/>
      <c r="L289" s="56"/>
      <c r="M289" s="41"/>
      <c r="N289" s="41"/>
      <c r="O289" s="41"/>
      <c r="P289" s="41"/>
      <c r="Q289" s="53"/>
      <c r="R289" s="41"/>
      <c r="S289" s="41"/>
      <c r="T289" s="57"/>
      <c r="U289" s="41"/>
      <c r="V289" s="41"/>
      <c r="W289" s="56"/>
      <c r="X289" s="41"/>
      <c r="Y289" s="58"/>
      <c r="Z289" s="41"/>
      <c r="AA289" s="41"/>
      <c r="AB289" s="171" t="str" cm="1">
        <f t="array" ref="AB289">IFERROR(IF(COUNTA('Detailed Inventory'!$B289:$AA289)=0,"",IF(AND($B289="",$C289=""),"Error: Missing Response in Column B or C",IF(OR($E289="",$Q289=""),"Error: Missing Response in Column E or Q",INDEX(SL_Class[Entire SL Classification],MATCH(SUMIFS(SL_Class[Unique ID],SL_Class[UpSys SL Material],I289,SL_Class[UpSys Ever Previously Lead],H289,SL_Class[DownCus SL Material],T289),SL_Class[Unique ID],0),0)))),"Error: Invalid Column H, I, or T. Check spelling &amp; valid options (see dropdown)")</f>
        <v/>
      </c>
      <c r="AC289" s="32"/>
      <c r="AD289" s="31" t="b">
        <f t="shared" si="8"/>
        <v>0</v>
      </c>
      <c r="AE289" s="31" t="b">
        <f t="shared" si="9"/>
        <v>0</v>
      </c>
    </row>
    <row r="290" spans="1:31" ht="50.15" customHeight="1" x14ac:dyDescent="0.35">
      <c r="A290" s="101">
        <v>285</v>
      </c>
      <c r="B290" s="53"/>
      <c r="C290" s="41"/>
      <c r="D290" s="54"/>
      <c r="E290" s="53"/>
      <c r="F290" s="41"/>
      <c r="G290" s="41"/>
      <c r="H290" s="53"/>
      <c r="I290" s="55"/>
      <c r="J290" s="41"/>
      <c r="K290" s="41"/>
      <c r="L290" s="56"/>
      <c r="M290" s="41"/>
      <c r="N290" s="41"/>
      <c r="O290" s="41"/>
      <c r="P290" s="41"/>
      <c r="Q290" s="53"/>
      <c r="R290" s="41"/>
      <c r="S290" s="41"/>
      <c r="T290" s="57"/>
      <c r="U290" s="41"/>
      <c r="V290" s="41"/>
      <c r="W290" s="56"/>
      <c r="X290" s="41"/>
      <c r="Y290" s="58"/>
      <c r="Z290" s="41"/>
      <c r="AA290" s="41"/>
      <c r="AB290" s="171" t="str" cm="1">
        <f t="array" ref="AB290">IFERROR(IF(COUNTA('Detailed Inventory'!$B290:$AA290)=0,"",IF(AND($B290="",$C290=""),"Error: Missing Response in Column B or C",IF(OR($E290="",$Q290=""),"Error: Missing Response in Column E or Q",INDEX(SL_Class[Entire SL Classification],MATCH(SUMIFS(SL_Class[Unique ID],SL_Class[UpSys SL Material],I290,SL_Class[UpSys Ever Previously Lead],H290,SL_Class[DownCus SL Material],T290),SL_Class[Unique ID],0),0)))),"Error: Invalid Column H, I, or T. Check spelling &amp; valid options (see dropdown)")</f>
        <v/>
      </c>
      <c r="AC290" s="32"/>
      <c r="AD290" s="31" t="b">
        <f t="shared" si="8"/>
        <v>0</v>
      </c>
      <c r="AE290" s="31" t="b">
        <f t="shared" si="9"/>
        <v>0</v>
      </c>
    </row>
    <row r="291" spans="1:31" ht="50.15" customHeight="1" x14ac:dyDescent="0.35">
      <c r="A291" s="100">
        <v>286</v>
      </c>
      <c r="B291" s="53"/>
      <c r="C291" s="41"/>
      <c r="D291" s="54"/>
      <c r="E291" s="53"/>
      <c r="F291" s="41"/>
      <c r="G291" s="41"/>
      <c r="H291" s="53"/>
      <c r="I291" s="55"/>
      <c r="J291" s="41"/>
      <c r="K291" s="41"/>
      <c r="L291" s="56"/>
      <c r="M291" s="41"/>
      <c r="N291" s="41"/>
      <c r="O291" s="41"/>
      <c r="P291" s="41"/>
      <c r="Q291" s="53"/>
      <c r="R291" s="41"/>
      <c r="S291" s="41"/>
      <c r="T291" s="57"/>
      <c r="U291" s="41"/>
      <c r="V291" s="41"/>
      <c r="W291" s="56"/>
      <c r="X291" s="41"/>
      <c r="Y291" s="58"/>
      <c r="Z291" s="41"/>
      <c r="AA291" s="41"/>
      <c r="AB291" s="171" t="str" cm="1">
        <f t="array" ref="AB291">IFERROR(IF(COUNTA('Detailed Inventory'!$B291:$AA291)=0,"",IF(AND($B291="",$C291=""),"Error: Missing Response in Column B or C",IF(OR($E291="",$Q291=""),"Error: Missing Response in Column E or Q",INDEX(SL_Class[Entire SL Classification],MATCH(SUMIFS(SL_Class[Unique ID],SL_Class[UpSys SL Material],I291,SL_Class[UpSys Ever Previously Lead],H291,SL_Class[DownCus SL Material],T291),SL_Class[Unique ID],0),0)))),"Error: Invalid Column H, I, or T. Check spelling &amp; valid options (see dropdown)")</f>
        <v/>
      </c>
      <c r="AC291" s="32"/>
      <c r="AD291" s="31" t="b">
        <f t="shared" si="8"/>
        <v>0</v>
      </c>
      <c r="AE291" s="31" t="b">
        <f t="shared" si="9"/>
        <v>0</v>
      </c>
    </row>
    <row r="292" spans="1:31" ht="50.15" customHeight="1" x14ac:dyDescent="0.35">
      <c r="A292" s="101">
        <v>287</v>
      </c>
      <c r="B292" s="53"/>
      <c r="C292" s="41"/>
      <c r="D292" s="54"/>
      <c r="E292" s="53"/>
      <c r="F292" s="41"/>
      <c r="G292" s="41"/>
      <c r="H292" s="53"/>
      <c r="I292" s="55"/>
      <c r="J292" s="41"/>
      <c r="K292" s="41"/>
      <c r="L292" s="56"/>
      <c r="M292" s="41"/>
      <c r="N292" s="41"/>
      <c r="O292" s="41"/>
      <c r="P292" s="41"/>
      <c r="Q292" s="53"/>
      <c r="R292" s="41"/>
      <c r="S292" s="41"/>
      <c r="T292" s="57"/>
      <c r="U292" s="41"/>
      <c r="V292" s="41"/>
      <c r="W292" s="56"/>
      <c r="X292" s="41"/>
      <c r="Y292" s="58"/>
      <c r="Z292" s="41"/>
      <c r="AA292" s="41"/>
      <c r="AB292" s="171" t="str" cm="1">
        <f t="array" ref="AB292">IFERROR(IF(COUNTA('Detailed Inventory'!$B292:$AA292)=0,"",IF(AND($B292="",$C292=""),"Error: Missing Response in Column B or C",IF(OR($E292="",$Q292=""),"Error: Missing Response in Column E or Q",INDEX(SL_Class[Entire SL Classification],MATCH(SUMIFS(SL_Class[Unique ID],SL_Class[UpSys SL Material],I292,SL_Class[UpSys Ever Previously Lead],H292,SL_Class[DownCus SL Material],T292),SL_Class[Unique ID],0),0)))),"Error: Invalid Column H, I, or T. Check spelling &amp; valid options (see dropdown)")</f>
        <v/>
      </c>
      <c r="AC292" s="32"/>
      <c r="AD292" s="31" t="b">
        <f t="shared" si="8"/>
        <v>0</v>
      </c>
      <c r="AE292" s="31" t="b">
        <f t="shared" si="9"/>
        <v>0</v>
      </c>
    </row>
    <row r="293" spans="1:31" ht="50.15" customHeight="1" x14ac:dyDescent="0.35">
      <c r="A293" s="100">
        <v>288</v>
      </c>
      <c r="B293" s="53"/>
      <c r="C293" s="41"/>
      <c r="D293" s="54"/>
      <c r="E293" s="53"/>
      <c r="F293" s="41"/>
      <c r="G293" s="41"/>
      <c r="H293" s="53"/>
      <c r="I293" s="55"/>
      <c r="J293" s="41"/>
      <c r="K293" s="41"/>
      <c r="L293" s="56"/>
      <c r="M293" s="41"/>
      <c r="N293" s="41"/>
      <c r="O293" s="41"/>
      <c r="P293" s="41"/>
      <c r="Q293" s="53"/>
      <c r="R293" s="41"/>
      <c r="S293" s="41"/>
      <c r="T293" s="57"/>
      <c r="U293" s="41"/>
      <c r="V293" s="41"/>
      <c r="W293" s="56"/>
      <c r="X293" s="41"/>
      <c r="Y293" s="58"/>
      <c r="Z293" s="41"/>
      <c r="AA293" s="41"/>
      <c r="AB293" s="171" t="str" cm="1">
        <f t="array" ref="AB293">IFERROR(IF(COUNTA('Detailed Inventory'!$B293:$AA293)=0,"",IF(AND($B293="",$C293=""),"Error: Missing Response in Column B or C",IF(OR($E293="",$Q293=""),"Error: Missing Response in Column E or Q",INDEX(SL_Class[Entire SL Classification],MATCH(SUMIFS(SL_Class[Unique ID],SL_Class[UpSys SL Material],I293,SL_Class[UpSys Ever Previously Lead],H293,SL_Class[DownCus SL Material],T293),SL_Class[Unique ID],0),0)))),"Error: Invalid Column H, I, or T. Check spelling &amp; valid options (see dropdown)")</f>
        <v/>
      </c>
      <c r="AC293" s="32"/>
      <c r="AD293" s="31" t="b">
        <f t="shared" si="8"/>
        <v>0</v>
      </c>
      <c r="AE293" s="31" t="b">
        <f t="shared" si="9"/>
        <v>0</v>
      </c>
    </row>
    <row r="294" spans="1:31" ht="50.15" customHeight="1" x14ac:dyDescent="0.35">
      <c r="A294" s="101">
        <v>289</v>
      </c>
      <c r="B294" s="53"/>
      <c r="C294" s="41"/>
      <c r="D294" s="54"/>
      <c r="E294" s="53"/>
      <c r="F294" s="41"/>
      <c r="G294" s="41"/>
      <c r="H294" s="53"/>
      <c r="I294" s="55"/>
      <c r="J294" s="41"/>
      <c r="K294" s="41"/>
      <c r="L294" s="56"/>
      <c r="M294" s="41"/>
      <c r="N294" s="41"/>
      <c r="O294" s="41"/>
      <c r="P294" s="41"/>
      <c r="Q294" s="53"/>
      <c r="R294" s="41"/>
      <c r="S294" s="41"/>
      <c r="T294" s="57"/>
      <c r="U294" s="41"/>
      <c r="V294" s="41"/>
      <c r="W294" s="56"/>
      <c r="X294" s="41"/>
      <c r="Y294" s="58"/>
      <c r="Z294" s="41"/>
      <c r="AA294" s="41"/>
      <c r="AB294" s="171" t="str" cm="1">
        <f t="array" ref="AB294">IFERROR(IF(COUNTA('Detailed Inventory'!$B294:$AA294)=0,"",IF(AND($B294="",$C294=""),"Error: Missing Response in Column B or C",IF(OR($E294="",$Q294=""),"Error: Missing Response in Column E or Q",INDEX(SL_Class[Entire SL Classification],MATCH(SUMIFS(SL_Class[Unique ID],SL_Class[UpSys SL Material],I294,SL_Class[UpSys Ever Previously Lead],H294,SL_Class[DownCus SL Material],T294),SL_Class[Unique ID],0),0)))),"Error: Invalid Column H, I, or T. Check spelling &amp; valid options (see dropdown)")</f>
        <v/>
      </c>
      <c r="AC294" s="32"/>
      <c r="AD294" s="31" t="b">
        <f t="shared" si="8"/>
        <v>0</v>
      </c>
      <c r="AE294" s="31" t="b">
        <f t="shared" si="9"/>
        <v>0</v>
      </c>
    </row>
    <row r="295" spans="1:31" ht="50.15" customHeight="1" x14ac:dyDescent="0.35">
      <c r="A295" s="100">
        <v>290</v>
      </c>
      <c r="B295" s="53"/>
      <c r="C295" s="41"/>
      <c r="D295" s="54"/>
      <c r="E295" s="53"/>
      <c r="F295" s="41"/>
      <c r="G295" s="41"/>
      <c r="H295" s="53"/>
      <c r="I295" s="55"/>
      <c r="J295" s="41"/>
      <c r="K295" s="41"/>
      <c r="L295" s="56"/>
      <c r="M295" s="41"/>
      <c r="N295" s="41"/>
      <c r="O295" s="41"/>
      <c r="P295" s="41"/>
      <c r="Q295" s="53"/>
      <c r="R295" s="41"/>
      <c r="S295" s="41"/>
      <c r="T295" s="57"/>
      <c r="U295" s="41"/>
      <c r="V295" s="41"/>
      <c r="W295" s="56"/>
      <c r="X295" s="41"/>
      <c r="Y295" s="58"/>
      <c r="Z295" s="41"/>
      <c r="AA295" s="41"/>
      <c r="AB295" s="171" t="str" cm="1">
        <f t="array" ref="AB295">IFERROR(IF(COUNTA('Detailed Inventory'!$B295:$AA295)=0,"",IF(AND($B295="",$C295=""),"Error: Missing Response in Column B or C",IF(OR($E295="",$Q295=""),"Error: Missing Response in Column E or Q",INDEX(SL_Class[Entire SL Classification],MATCH(SUMIFS(SL_Class[Unique ID],SL_Class[UpSys SL Material],I295,SL_Class[UpSys Ever Previously Lead],H295,SL_Class[DownCus SL Material],T295),SL_Class[Unique ID],0),0)))),"Error: Invalid Column H, I, or T. Check spelling &amp; valid options (see dropdown)")</f>
        <v/>
      </c>
      <c r="AC295" s="32"/>
      <c r="AD295" s="31" t="b">
        <f t="shared" si="8"/>
        <v>0</v>
      </c>
      <c r="AE295" s="31" t="b">
        <f t="shared" si="9"/>
        <v>0</v>
      </c>
    </row>
    <row r="296" spans="1:31" ht="50.15" customHeight="1" x14ac:dyDescent="0.35">
      <c r="A296" s="101">
        <v>291</v>
      </c>
      <c r="B296" s="53"/>
      <c r="C296" s="41"/>
      <c r="D296" s="54"/>
      <c r="E296" s="53"/>
      <c r="F296" s="41"/>
      <c r="G296" s="41"/>
      <c r="H296" s="53"/>
      <c r="I296" s="55"/>
      <c r="J296" s="41"/>
      <c r="K296" s="41"/>
      <c r="L296" s="56"/>
      <c r="M296" s="41"/>
      <c r="N296" s="41"/>
      <c r="O296" s="41"/>
      <c r="P296" s="41"/>
      <c r="Q296" s="53"/>
      <c r="R296" s="41"/>
      <c r="S296" s="41"/>
      <c r="T296" s="57"/>
      <c r="U296" s="41"/>
      <c r="V296" s="41"/>
      <c r="W296" s="56"/>
      <c r="X296" s="41"/>
      <c r="Y296" s="58"/>
      <c r="Z296" s="41"/>
      <c r="AA296" s="41"/>
      <c r="AB296" s="171" t="str" cm="1">
        <f t="array" ref="AB296">IFERROR(IF(COUNTA('Detailed Inventory'!$B296:$AA296)=0,"",IF(AND($B296="",$C296=""),"Error: Missing Response in Column B or C",IF(OR($E296="",$Q296=""),"Error: Missing Response in Column E or Q",INDEX(SL_Class[Entire SL Classification],MATCH(SUMIFS(SL_Class[Unique ID],SL_Class[UpSys SL Material],I296,SL_Class[UpSys Ever Previously Lead],H296,SL_Class[DownCus SL Material],T296),SL_Class[Unique ID],0),0)))),"Error: Invalid Column H, I, or T. Check spelling &amp; valid options (see dropdown)")</f>
        <v/>
      </c>
      <c r="AC296" s="32"/>
      <c r="AD296" s="31" t="b">
        <f t="shared" si="8"/>
        <v>0</v>
      </c>
      <c r="AE296" s="31" t="b">
        <f t="shared" si="9"/>
        <v>0</v>
      </c>
    </row>
    <row r="297" spans="1:31" ht="50.15" customHeight="1" x14ac:dyDescent="0.35">
      <c r="A297" s="100">
        <v>292</v>
      </c>
      <c r="B297" s="53"/>
      <c r="C297" s="41"/>
      <c r="D297" s="54"/>
      <c r="E297" s="53"/>
      <c r="F297" s="41"/>
      <c r="G297" s="41"/>
      <c r="H297" s="53"/>
      <c r="I297" s="55"/>
      <c r="J297" s="41"/>
      <c r="K297" s="41"/>
      <c r="L297" s="56"/>
      <c r="M297" s="41"/>
      <c r="N297" s="41"/>
      <c r="O297" s="41"/>
      <c r="P297" s="41"/>
      <c r="Q297" s="53"/>
      <c r="R297" s="41"/>
      <c r="S297" s="41"/>
      <c r="T297" s="57"/>
      <c r="U297" s="41"/>
      <c r="V297" s="41"/>
      <c r="W297" s="56"/>
      <c r="X297" s="41"/>
      <c r="Y297" s="58"/>
      <c r="Z297" s="41"/>
      <c r="AA297" s="41"/>
      <c r="AB297" s="171" t="str" cm="1">
        <f t="array" ref="AB297">IFERROR(IF(COUNTA('Detailed Inventory'!$B297:$AA297)=0,"",IF(AND($B297="",$C297=""),"Error: Missing Response in Column B or C",IF(OR($E297="",$Q297=""),"Error: Missing Response in Column E or Q",INDEX(SL_Class[Entire SL Classification],MATCH(SUMIFS(SL_Class[Unique ID],SL_Class[UpSys SL Material],I297,SL_Class[UpSys Ever Previously Lead],H297,SL_Class[DownCus SL Material],T297),SL_Class[Unique ID],0),0)))),"Error: Invalid Column H, I, or T. Check spelling &amp; valid options (see dropdown)")</f>
        <v/>
      </c>
      <c r="AC297" s="32"/>
      <c r="AD297" s="31" t="b">
        <f t="shared" si="8"/>
        <v>0</v>
      </c>
      <c r="AE297" s="31" t="b">
        <f t="shared" si="9"/>
        <v>0</v>
      </c>
    </row>
    <row r="298" spans="1:31" ht="50.15" customHeight="1" x14ac:dyDescent="0.35">
      <c r="A298" s="101">
        <v>293</v>
      </c>
      <c r="B298" s="53"/>
      <c r="C298" s="41"/>
      <c r="D298" s="54"/>
      <c r="E298" s="53"/>
      <c r="F298" s="41"/>
      <c r="G298" s="41"/>
      <c r="H298" s="53"/>
      <c r="I298" s="55"/>
      <c r="J298" s="41"/>
      <c r="K298" s="41"/>
      <c r="L298" s="56"/>
      <c r="M298" s="41"/>
      <c r="N298" s="41"/>
      <c r="O298" s="41"/>
      <c r="P298" s="41"/>
      <c r="Q298" s="53"/>
      <c r="R298" s="41"/>
      <c r="S298" s="41"/>
      <c r="T298" s="57"/>
      <c r="U298" s="41"/>
      <c r="V298" s="41"/>
      <c r="W298" s="56"/>
      <c r="X298" s="41"/>
      <c r="Y298" s="58"/>
      <c r="Z298" s="41"/>
      <c r="AA298" s="41"/>
      <c r="AB298" s="171" t="str" cm="1">
        <f t="array" ref="AB298">IFERROR(IF(COUNTA('Detailed Inventory'!$B298:$AA298)=0,"",IF(AND($B298="",$C298=""),"Error: Missing Response in Column B or C",IF(OR($E298="",$Q298=""),"Error: Missing Response in Column E or Q",INDEX(SL_Class[Entire SL Classification],MATCH(SUMIFS(SL_Class[Unique ID],SL_Class[UpSys SL Material],I298,SL_Class[UpSys Ever Previously Lead],H298,SL_Class[DownCus SL Material],T298),SL_Class[Unique ID],0),0)))),"Error: Invalid Column H, I, or T. Check spelling &amp; valid options (see dropdown)")</f>
        <v/>
      </c>
      <c r="AC298" s="32"/>
      <c r="AD298" s="31" t="b">
        <f t="shared" si="8"/>
        <v>0</v>
      </c>
      <c r="AE298" s="31" t="b">
        <f t="shared" si="9"/>
        <v>0</v>
      </c>
    </row>
    <row r="299" spans="1:31" ht="50.15" customHeight="1" x14ac:dyDescent="0.35">
      <c r="A299" s="100">
        <v>294</v>
      </c>
      <c r="B299" s="53"/>
      <c r="C299" s="41"/>
      <c r="D299" s="54"/>
      <c r="E299" s="53"/>
      <c r="F299" s="41"/>
      <c r="G299" s="41"/>
      <c r="H299" s="53"/>
      <c r="I299" s="55"/>
      <c r="J299" s="41"/>
      <c r="K299" s="41"/>
      <c r="L299" s="56"/>
      <c r="M299" s="41"/>
      <c r="N299" s="41"/>
      <c r="O299" s="41"/>
      <c r="P299" s="41"/>
      <c r="Q299" s="53"/>
      <c r="R299" s="41"/>
      <c r="S299" s="41"/>
      <c r="T299" s="57"/>
      <c r="U299" s="41"/>
      <c r="V299" s="41"/>
      <c r="W299" s="56"/>
      <c r="X299" s="41"/>
      <c r="Y299" s="58"/>
      <c r="Z299" s="41"/>
      <c r="AA299" s="41"/>
      <c r="AB299" s="171" t="str" cm="1">
        <f t="array" ref="AB299">IFERROR(IF(COUNTA('Detailed Inventory'!$B299:$AA299)=0,"",IF(AND($B299="",$C299=""),"Error: Missing Response in Column B or C",IF(OR($E299="",$Q299=""),"Error: Missing Response in Column E or Q",INDEX(SL_Class[Entire SL Classification],MATCH(SUMIFS(SL_Class[Unique ID],SL_Class[UpSys SL Material],I299,SL_Class[UpSys Ever Previously Lead],H299,SL_Class[DownCus SL Material],T299),SL_Class[Unique ID],0),0)))),"Error: Invalid Column H, I, or T. Check spelling &amp; valid options (see dropdown)")</f>
        <v/>
      </c>
      <c r="AC299" s="32"/>
      <c r="AD299" s="31" t="b">
        <f t="shared" si="8"/>
        <v>0</v>
      </c>
      <c r="AE299" s="31" t="b">
        <f t="shared" si="9"/>
        <v>0</v>
      </c>
    </row>
    <row r="300" spans="1:31" ht="50.15" customHeight="1" x14ac:dyDescent="0.35">
      <c r="A300" s="101">
        <v>295</v>
      </c>
      <c r="B300" s="53"/>
      <c r="C300" s="41"/>
      <c r="D300" s="54"/>
      <c r="E300" s="53"/>
      <c r="F300" s="41"/>
      <c r="G300" s="41"/>
      <c r="H300" s="53"/>
      <c r="I300" s="55"/>
      <c r="J300" s="41"/>
      <c r="K300" s="41"/>
      <c r="L300" s="56"/>
      <c r="M300" s="41"/>
      <c r="N300" s="41"/>
      <c r="O300" s="41"/>
      <c r="P300" s="41"/>
      <c r="Q300" s="53"/>
      <c r="R300" s="41"/>
      <c r="S300" s="41"/>
      <c r="T300" s="57"/>
      <c r="U300" s="41"/>
      <c r="V300" s="41"/>
      <c r="W300" s="56"/>
      <c r="X300" s="41"/>
      <c r="Y300" s="58"/>
      <c r="Z300" s="41"/>
      <c r="AA300" s="41"/>
      <c r="AB300" s="171" t="str" cm="1">
        <f t="array" ref="AB300">IFERROR(IF(COUNTA('Detailed Inventory'!$B300:$AA300)=0,"",IF(AND($B300="",$C300=""),"Error: Missing Response in Column B or C",IF(OR($E300="",$Q300=""),"Error: Missing Response in Column E or Q",INDEX(SL_Class[Entire SL Classification],MATCH(SUMIFS(SL_Class[Unique ID],SL_Class[UpSys SL Material],I300,SL_Class[UpSys Ever Previously Lead],H300,SL_Class[DownCus SL Material],T300),SL_Class[Unique ID],0),0)))),"Error: Invalid Column H, I, or T. Check spelling &amp; valid options (see dropdown)")</f>
        <v/>
      </c>
      <c r="AC300" s="32"/>
      <c r="AD300" s="31" t="b">
        <f t="shared" si="8"/>
        <v>0</v>
      </c>
      <c r="AE300" s="31" t="b">
        <f t="shared" si="9"/>
        <v>0</v>
      </c>
    </row>
    <row r="301" spans="1:31" ht="50.15" customHeight="1" x14ac:dyDescent="0.35">
      <c r="A301" s="100">
        <v>296</v>
      </c>
      <c r="B301" s="53"/>
      <c r="C301" s="41"/>
      <c r="D301" s="54"/>
      <c r="E301" s="53"/>
      <c r="F301" s="41"/>
      <c r="G301" s="41"/>
      <c r="H301" s="53"/>
      <c r="I301" s="55"/>
      <c r="J301" s="41"/>
      <c r="K301" s="41"/>
      <c r="L301" s="56"/>
      <c r="M301" s="41"/>
      <c r="N301" s="41"/>
      <c r="O301" s="41"/>
      <c r="P301" s="41"/>
      <c r="Q301" s="53"/>
      <c r="R301" s="41"/>
      <c r="S301" s="41"/>
      <c r="T301" s="57"/>
      <c r="U301" s="41"/>
      <c r="V301" s="41"/>
      <c r="W301" s="56"/>
      <c r="X301" s="41"/>
      <c r="Y301" s="58"/>
      <c r="Z301" s="41"/>
      <c r="AA301" s="41"/>
      <c r="AB301" s="171" t="str" cm="1">
        <f t="array" ref="AB301">IFERROR(IF(COUNTA('Detailed Inventory'!$B301:$AA301)=0,"",IF(AND($B301="",$C301=""),"Error: Missing Response in Column B or C",IF(OR($E301="",$Q301=""),"Error: Missing Response in Column E or Q",INDEX(SL_Class[Entire SL Classification],MATCH(SUMIFS(SL_Class[Unique ID],SL_Class[UpSys SL Material],I301,SL_Class[UpSys Ever Previously Lead],H301,SL_Class[DownCus SL Material],T301),SL_Class[Unique ID],0),0)))),"Error: Invalid Column H, I, or T. Check spelling &amp; valid options (see dropdown)")</f>
        <v/>
      </c>
      <c r="AC301" s="32"/>
      <c r="AD301" s="31" t="b">
        <f t="shared" si="8"/>
        <v>0</v>
      </c>
      <c r="AE301" s="31" t="b">
        <f t="shared" si="9"/>
        <v>0</v>
      </c>
    </row>
    <row r="302" spans="1:31" ht="50.15" customHeight="1" x14ac:dyDescent="0.35">
      <c r="A302" s="101">
        <v>297</v>
      </c>
      <c r="B302" s="53"/>
      <c r="C302" s="41"/>
      <c r="D302" s="54"/>
      <c r="E302" s="53"/>
      <c r="F302" s="41"/>
      <c r="G302" s="41"/>
      <c r="H302" s="53"/>
      <c r="I302" s="55"/>
      <c r="J302" s="41"/>
      <c r="K302" s="41"/>
      <c r="L302" s="56"/>
      <c r="M302" s="41"/>
      <c r="N302" s="41"/>
      <c r="O302" s="41"/>
      <c r="P302" s="41"/>
      <c r="Q302" s="53"/>
      <c r="R302" s="41"/>
      <c r="S302" s="41"/>
      <c r="T302" s="57"/>
      <c r="U302" s="41"/>
      <c r="V302" s="41"/>
      <c r="W302" s="56"/>
      <c r="X302" s="41"/>
      <c r="Y302" s="58"/>
      <c r="Z302" s="41"/>
      <c r="AA302" s="41"/>
      <c r="AB302" s="171" t="str" cm="1">
        <f t="array" ref="AB302">IFERROR(IF(COUNTA('Detailed Inventory'!$B302:$AA302)=0,"",IF(AND($B302="",$C302=""),"Error: Missing Response in Column B or C",IF(OR($E302="",$Q302=""),"Error: Missing Response in Column E or Q",INDEX(SL_Class[Entire SL Classification],MATCH(SUMIFS(SL_Class[Unique ID],SL_Class[UpSys SL Material],I302,SL_Class[UpSys Ever Previously Lead],H302,SL_Class[DownCus SL Material],T302),SL_Class[Unique ID],0),0)))),"Error: Invalid Column H, I, or T. Check spelling &amp; valid options (see dropdown)")</f>
        <v/>
      </c>
      <c r="AC302" s="32"/>
      <c r="AD302" s="31" t="b">
        <f t="shared" si="8"/>
        <v>0</v>
      </c>
      <c r="AE302" s="31" t="b">
        <f t="shared" si="9"/>
        <v>0</v>
      </c>
    </row>
    <row r="303" spans="1:31" ht="50.15" customHeight="1" x14ac:dyDescent="0.35">
      <c r="A303" s="100">
        <v>298</v>
      </c>
      <c r="B303" s="53"/>
      <c r="C303" s="41"/>
      <c r="D303" s="54"/>
      <c r="E303" s="53"/>
      <c r="F303" s="41"/>
      <c r="G303" s="41"/>
      <c r="H303" s="53"/>
      <c r="I303" s="55"/>
      <c r="J303" s="41"/>
      <c r="K303" s="41"/>
      <c r="L303" s="56"/>
      <c r="M303" s="41"/>
      <c r="N303" s="41"/>
      <c r="O303" s="41"/>
      <c r="P303" s="41"/>
      <c r="Q303" s="53"/>
      <c r="R303" s="41"/>
      <c r="S303" s="41"/>
      <c r="T303" s="57"/>
      <c r="U303" s="41"/>
      <c r="V303" s="41"/>
      <c r="W303" s="56"/>
      <c r="X303" s="41"/>
      <c r="Y303" s="58"/>
      <c r="Z303" s="41"/>
      <c r="AA303" s="41"/>
      <c r="AB303" s="171" t="str" cm="1">
        <f t="array" ref="AB303">IFERROR(IF(COUNTA('Detailed Inventory'!$B303:$AA303)=0,"",IF(AND($B303="",$C303=""),"Error: Missing Response in Column B or C",IF(OR($E303="",$Q303=""),"Error: Missing Response in Column E or Q",INDEX(SL_Class[Entire SL Classification],MATCH(SUMIFS(SL_Class[Unique ID],SL_Class[UpSys SL Material],I303,SL_Class[UpSys Ever Previously Lead],H303,SL_Class[DownCus SL Material],T303),SL_Class[Unique ID],0),0)))),"Error: Invalid Column H, I, or T. Check spelling &amp; valid options (see dropdown)")</f>
        <v/>
      </c>
      <c r="AC303" s="32"/>
      <c r="AD303" s="31" t="b">
        <f t="shared" si="8"/>
        <v>0</v>
      </c>
      <c r="AE303" s="31" t="b">
        <f t="shared" si="9"/>
        <v>0</v>
      </c>
    </row>
    <row r="304" spans="1:31" ht="50.15" customHeight="1" x14ac:dyDescent="0.35">
      <c r="A304" s="101">
        <v>299</v>
      </c>
      <c r="B304" s="53"/>
      <c r="C304" s="41"/>
      <c r="D304" s="54"/>
      <c r="E304" s="53"/>
      <c r="F304" s="41"/>
      <c r="G304" s="41"/>
      <c r="H304" s="53"/>
      <c r="I304" s="55"/>
      <c r="J304" s="41"/>
      <c r="K304" s="41"/>
      <c r="L304" s="56"/>
      <c r="M304" s="41"/>
      <c r="N304" s="41"/>
      <c r="O304" s="41"/>
      <c r="P304" s="41"/>
      <c r="Q304" s="53"/>
      <c r="R304" s="41"/>
      <c r="S304" s="41"/>
      <c r="T304" s="57"/>
      <c r="U304" s="41"/>
      <c r="V304" s="41"/>
      <c r="W304" s="56"/>
      <c r="X304" s="41"/>
      <c r="Y304" s="58"/>
      <c r="Z304" s="41"/>
      <c r="AA304" s="41"/>
      <c r="AB304" s="171" t="str" cm="1">
        <f t="array" ref="AB304">IFERROR(IF(COUNTA('Detailed Inventory'!$B304:$AA304)=0,"",IF(AND($B304="",$C304=""),"Error: Missing Response in Column B or C",IF(OR($E304="",$Q304=""),"Error: Missing Response in Column E or Q",INDEX(SL_Class[Entire SL Classification],MATCH(SUMIFS(SL_Class[Unique ID],SL_Class[UpSys SL Material],I304,SL_Class[UpSys Ever Previously Lead],H304,SL_Class[DownCus SL Material],T304),SL_Class[Unique ID],0),0)))),"Error: Invalid Column H, I, or T. Check spelling &amp; valid options (see dropdown)")</f>
        <v/>
      </c>
      <c r="AC304" s="32"/>
      <c r="AD304" s="31" t="b">
        <f t="shared" si="8"/>
        <v>0</v>
      </c>
      <c r="AE304" s="31" t="b">
        <f t="shared" si="9"/>
        <v>0</v>
      </c>
    </row>
    <row r="305" spans="1:31" ht="50.15" customHeight="1" x14ac:dyDescent="0.35">
      <c r="A305" s="100">
        <v>300</v>
      </c>
      <c r="B305" s="53"/>
      <c r="C305" s="41"/>
      <c r="D305" s="54"/>
      <c r="E305" s="53"/>
      <c r="F305" s="41"/>
      <c r="G305" s="41"/>
      <c r="H305" s="53"/>
      <c r="I305" s="55"/>
      <c r="J305" s="41"/>
      <c r="K305" s="41"/>
      <c r="L305" s="56"/>
      <c r="M305" s="41"/>
      <c r="N305" s="41"/>
      <c r="O305" s="41"/>
      <c r="P305" s="41"/>
      <c r="Q305" s="53"/>
      <c r="R305" s="41"/>
      <c r="S305" s="41"/>
      <c r="T305" s="57"/>
      <c r="U305" s="41"/>
      <c r="V305" s="41"/>
      <c r="W305" s="56"/>
      <c r="X305" s="41"/>
      <c r="Y305" s="58"/>
      <c r="Z305" s="41"/>
      <c r="AA305" s="41"/>
      <c r="AB305" s="171" t="str" cm="1">
        <f t="array" ref="AB305">IFERROR(IF(COUNTA('Detailed Inventory'!$B305:$AA305)=0,"",IF(AND($B305="",$C305=""),"Error: Missing Response in Column B or C",IF(OR($E305="",$Q305=""),"Error: Missing Response in Column E or Q",INDEX(SL_Class[Entire SL Classification],MATCH(SUMIFS(SL_Class[Unique ID],SL_Class[UpSys SL Material],I305,SL_Class[UpSys Ever Previously Lead],H305,SL_Class[DownCus SL Material],T305),SL_Class[Unique ID],0),0)))),"Error: Invalid Column H, I, or T. Check spelling &amp; valid options (see dropdown)")</f>
        <v/>
      </c>
      <c r="AC305" s="32"/>
      <c r="AD305" s="31" t="b">
        <f t="shared" si="8"/>
        <v>0</v>
      </c>
      <c r="AE305" s="31" t="b">
        <f t="shared" si="9"/>
        <v>0</v>
      </c>
    </row>
    <row r="306" spans="1:31" ht="50.15" customHeight="1" x14ac:dyDescent="0.35">
      <c r="A306" s="101">
        <v>301</v>
      </c>
      <c r="B306" s="53"/>
      <c r="C306" s="41"/>
      <c r="D306" s="54"/>
      <c r="E306" s="53"/>
      <c r="F306" s="41"/>
      <c r="G306" s="41"/>
      <c r="H306" s="53"/>
      <c r="I306" s="55"/>
      <c r="J306" s="41"/>
      <c r="K306" s="41"/>
      <c r="L306" s="56"/>
      <c r="M306" s="41"/>
      <c r="N306" s="41"/>
      <c r="O306" s="41"/>
      <c r="P306" s="41"/>
      <c r="Q306" s="53"/>
      <c r="R306" s="41"/>
      <c r="S306" s="41"/>
      <c r="T306" s="57"/>
      <c r="U306" s="41"/>
      <c r="V306" s="41"/>
      <c r="W306" s="56"/>
      <c r="X306" s="41"/>
      <c r="Y306" s="58"/>
      <c r="Z306" s="41"/>
      <c r="AA306" s="41"/>
      <c r="AB306" s="171" t="str" cm="1">
        <f t="array" ref="AB306">IFERROR(IF(COUNTA('Detailed Inventory'!$B306:$AA306)=0,"",IF(AND($B306="",$C306=""),"Error: Missing Response in Column B or C",IF(OR($E306="",$Q306=""),"Error: Missing Response in Column E or Q",INDEX(SL_Class[Entire SL Classification],MATCH(SUMIFS(SL_Class[Unique ID],SL_Class[UpSys SL Material],I306,SL_Class[UpSys Ever Previously Lead],H306,SL_Class[DownCus SL Material],T306),SL_Class[Unique ID],0),0)))),"Error: Invalid Column H, I, or T. Check spelling &amp; valid options (see dropdown)")</f>
        <v/>
      </c>
      <c r="AC306" s="32"/>
      <c r="AD306" s="31" t="b">
        <f t="shared" si="8"/>
        <v>0</v>
      </c>
      <c r="AE306" s="31" t="b">
        <f t="shared" si="9"/>
        <v>0</v>
      </c>
    </row>
    <row r="307" spans="1:31" ht="50.15" customHeight="1" x14ac:dyDescent="0.35">
      <c r="A307" s="100">
        <v>302</v>
      </c>
      <c r="B307" s="53"/>
      <c r="C307" s="41"/>
      <c r="D307" s="54"/>
      <c r="E307" s="53"/>
      <c r="F307" s="41"/>
      <c r="G307" s="41"/>
      <c r="H307" s="53"/>
      <c r="I307" s="55"/>
      <c r="J307" s="41"/>
      <c r="K307" s="41"/>
      <c r="L307" s="56"/>
      <c r="M307" s="41"/>
      <c r="N307" s="41"/>
      <c r="O307" s="41"/>
      <c r="P307" s="41"/>
      <c r="Q307" s="53"/>
      <c r="R307" s="41"/>
      <c r="S307" s="41"/>
      <c r="T307" s="57"/>
      <c r="U307" s="41"/>
      <c r="V307" s="41"/>
      <c r="W307" s="56"/>
      <c r="X307" s="41"/>
      <c r="Y307" s="58"/>
      <c r="Z307" s="41"/>
      <c r="AA307" s="41"/>
      <c r="AB307" s="171" t="str" cm="1">
        <f t="array" ref="AB307">IFERROR(IF(COUNTA('Detailed Inventory'!$B307:$AA307)=0,"",IF(AND($B307="",$C307=""),"Error: Missing Response in Column B or C",IF(OR($E307="",$Q307=""),"Error: Missing Response in Column E or Q",INDEX(SL_Class[Entire SL Classification],MATCH(SUMIFS(SL_Class[Unique ID],SL_Class[UpSys SL Material],I307,SL_Class[UpSys Ever Previously Lead],H307,SL_Class[DownCus SL Material],T307),SL_Class[Unique ID],0),0)))),"Error: Invalid Column H, I, or T. Check spelling &amp; valid options (see dropdown)")</f>
        <v/>
      </c>
      <c r="AC307" s="32"/>
      <c r="AD307" s="31" t="b">
        <f t="shared" si="8"/>
        <v>0</v>
      </c>
      <c r="AE307" s="31" t="b">
        <f t="shared" si="9"/>
        <v>0</v>
      </c>
    </row>
    <row r="308" spans="1:31" ht="50.15" customHeight="1" x14ac:dyDescent="0.35">
      <c r="A308" s="101">
        <v>303</v>
      </c>
      <c r="B308" s="53"/>
      <c r="C308" s="41"/>
      <c r="D308" s="54"/>
      <c r="E308" s="53"/>
      <c r="F308" s="41"/>
      <c r="G308" s="41"/>
      <c r="H308" s="53"/>
      <c r="I308" s="55"/>
      <c r="J308" s="41"/>
      <c r="K308" s="41"/>
      <c r="L308" s="56"/>
      <c r="M308" s="41"/>
      <c r="N308" s="41"/>
      <c r="O308" s="41"/>
      <c r="P308" s="41"/>
      <c r="Q308" s="53"/>
      <c r="R308" s="41"/>
      <c r="S308" s="41"/>
      <c r="T308" s="57"/>
      <c r="U308" s="41"/>
      <c r="V308" s="41"/>
      <c r="W308" s="56"/>
      <c r="X308" s="41"/>
      <c r="Y308" s="58"/>
      <c r="Z308" s="41"/>
      <c r="AA308" s="41"/>
      <c r="AB308" s="171" t="str" cm="1">
        <f t="array" ref="AB308">IFERROR(IF(COUNTA('Detailed Inventory'!$B308:$AA308)=0,"",IF(AND($B308="",$C308=""),"Error: Missing Response in Column B or C",IF(OR($E308="",$Q308=""),"Error: Missing Response in Column E or Q",INDEX(SL_Class[Entire SL Classification],MATCH(SUMIFS(SL_Class[Unique ID],SL_Class[UpSys SL Material],I308,SL_Class[UpSys Ever Previously Lead],H308,SL_Class[DownCus SL Material],T308),SL_Class[Unique ID],0),0)))),"Error: Invalid Column H, I, or T. Check spelling &amp; valid options (see dropdown)")</f>
        <v/>
      </c>
      <c r="AC308" s="32"/>
      <c r="AD308" s="31" t="b">
        <f t="shared" si="8"/>
        <v>0</v>
      </c>
      <c r="AE308" s="31" t="b">
        <f t="shared" si="9"/>
        <v>0</v>
      </c>
    </row>
    <row r="309" spans="1:31" ht="50.15" customHeight="1" x14ac:dyDescent="0.35">
      <c r="A309" s="100">
        <v>304</v>
      </c>
      <c r="B309" s="53"/>
      <c r="C309" s="41"/>
      <c r="D309" s="54"/>
      <c r="E309" s="53"/>
      <c r="F309" s="41"/>
      <c r="G309" s="41"/>
      <c r="H309" s="53"/>
      <c r="I309" s="55"/>
      <c r="J309" s="41"/>
      <c r="K309" s="41"/>
      <c r="L309" s="56"/>
      <c r="M309" s="41"/>
      <c r="N309" s="41"/>
      <c r="O309" s="41"/>
      <c r="P309" s="41"/>
      <c r="Q309" s="53"/>
      <c r="R309" s="41"/>
      <c r="S309" s="41"/>
      <c r="T309" s="57"/>
      <c r="U309" s="41"/>
      <c r="V309" s="41"/>
      <c r="W309" s="56"/>
      <c r="X309" s="41"/>
      <c r="Y309" s="58"/>
      <c r="Z309" s="41"/>
      <c r="AA309" s="41"/>
      <c r="AB309" s="171" t="str" cm="1">
        <f t="array" ref="AB309">IFERROR(IF(COUNTA('Detailed Inventory'!$B309:$AA309)=0,"",IF(AND($B309="",$C309=""),"Error: Missing Response in Column B or C",IF(OR($E309="",$Q309=""),"Error: Missing Response in Column E or Q",INDEX(SL_Class[Entire SL Classification],MATCH(SUMIFS(SL_Class[Unique ID],SL_Class[UpSys SL Material],I309,SL_Class[UpSys Ever Previously Lead],H309,SL_Class[DownCus SL Material],T309),SL_Class[Unique ID],0),0)))),"Error: Invalid Column H, I, or T. Check spelling &amp; valid options (see dropdown)")</f>
        <v/>
      </c>
      <c r="AC309" s="32"/>
      <c r="AD309" s="31" t="b">
        <f t="shared" si="8"/>
        <v>0</v>
      </c>
      <c r="AE309" s="31" t="b">
        <f t="shared" si="9"/>
        <v>0</v>
      </c>
    </row>
    <row r="310" spans="1:31" ht="50.15" customHeight="1" x14ac:dyDescent="0.35">
      <c r="A310" s="101">
        <v>305</v>
      </c>
      <c r="B310" s="53"/>
      <c r="C310" s="41"/>
      <c r="D310" s="54"/>
      <c r="E310" s="53"/>
      <c r="F310" s="41"/>
      <c r="G310" s="41"/>
      <c r="H310" s="53"/>
      <c r="I310" s="55"/>
      <c r="J310" s="41"/>
      <c r="K310" s="41"/>
      <c r="L310" s="56"/>
      <c r="M310" s="41"/>
      <c r="N310" s="41"/>
      <c r="O310" s="41"/>
      <c r="P310" s="41"/>
      <c r="Q310" s="53"/>
      <c r="R310" s="41"/>
      <c r="S310" s="41"/>
      <c r="T310" s="57"/>
      <c r="U310" s="41"/>
      <c r="V310" s="41"/>
      <c r="W310" s="56"/>
      <c r="X310" s="41"/>
      <c r="Y310" s="58"/>
      <c r="Z310" s="41"/>
      <c r="AA310" s="41"/>
      <c r="AB310" s="171" t="str" cm="1">
        <f t="array" ref="AB310">IFERROR(IF(COUNTA('Detailed Inventory'!$B310:$AA310)=0,"",IF(AND($B310="",$C310=""),"Error: Missing Response in Column B or C",IF(OR($E310="",$Q310=""),"Error: Missing Response in Column E or Q",INDEX(SL_Class[Entire SL Classification],MATCH(SUMIFS(SL_Class[Unique ID],SL_Class[UpSys SL Material],I310,SL_Class[UpSys Ever Previously Lead],H310,SL_Class[DownCus SL Material],T310),SL_Class[Unique ID],0),0)))),"Error: Invalid Column H, I, or T. Check spelling &amp; valid options (see dropdown)")</f>
        <v/>
      </c>
      <c r="AC310" s="32"/>
      <c r="AD310" s="31" t="b">
        <f t="shared" si="8"/>
        <v>0</v>
      </c>
      <c r="AE310" s="31" t="b">
        <f t="shared" si="9"/>
        <v>0</v>
      </c>
    </row>
    <row r="311" spans="1:31" ht="50.15" customHeight="1" x14ac:dyDescent="0.35">
      <c r="A311" s="100">
        <v>306</v>
      </c>
      <c r="B311" s="53"/>
      <c r="C311" s="41"/>
      <c r="D311" s="54"/>
      <c r="E311" s="53"/>
      <c r="F311" s="41"/>
      <c r="G311" s="41"/>
      <c r="H311" s="53"/>
      <c r="I311" s="55"/>
      <c r="J311" s="41"/>
      <c r="K311" s="41"/>
      <c r="L311" s="56"/>
      <c r="M311" s="41"/>
      <c r="N311" s="41"/>
      <c r="O311" s="41"/>
      <c r="P311" s="41"/>
      <c r="Q311" s="53"/>
      <c r="R311" s="41"/>
      <c r="S311" s="41"/>
      <c r="T311" s="57"/>
      <c r="U311" s="41"/>
      <c r="V311" s="41"/>
      <c r="W311" s="56"/>
      <c r="X311" s="41"/>
      <c r="Y311" s="58"/>
      <c r="Z311" s="41"/>
      <c r="AA311" s="41"/>
      <c r="AB311" s="171" t="str" cm="1">
        <f t="array" ref="AB311">IFERROR(IF(COUNTA('Detailed Inventory'!$B311:$AA311)=0,"",IF(AND($B311="",$C311=""),"Error: Missing Response in Column B or C",IF(OR($E311="",$Q311=""),"Error: Missing Response in Column E or Q",INDEX(SL_Class[Entire SL Classification],MATCH(SUMIFS(SL_Class[Unique ID],SL_Class[UpSys SL Material],I311,SL_Class[UpSys Ever Previously Lead],H311,SL_Class[DownCus SL Material],T311),SL_Class[Unique ID],0),0)))),"Error: Invalid Column H, I, or T. Check spelling &amp; valid options (see dropdown)")</f>
        <v/>
      </c>
      <c r="AC311" s="32"/>
      <c r="AD311" s="31" t="b">
        <f t="shared" si="8"/>
        <v>0</v>
      </c>
      <c r="AE311" s="31" t="b">
        <f t="shared" si="9"/>
        <v>0</v>
      </c>
    </row>
    <row r="312" spans="1:31" ht="50.15" customHeight="1" x14ac:dyDescent="0.35">
      <c r="A312" s="101">
        <v>307</v>
      </c>
      <c r="B312" s="53"/>
      <c r="C312" s="41"/>
      <c r="D312" s="54"/>
      <c r="E312" s="53"/>
      <c r="F312" s="41"/>
      <c r="G312" s="41"/>
      <c r="H312" s="53"/>
      <c r="I312" s="55"/>
      <c r="J312" s="41"/>
      <c r="K312" s="41"/>
      <c r="L312" s="56"/>
      <c r="M312" s="41"/>
      <c r="N312" s="41"/>
      <c r="O312" s="41"/>
      <c r="P312" s="41"/>
      <c r="Q312" s="53"/>
      <c r="R312" s="41"/>
      <c r="S312" s="41"/>
      <c r="T312" s="57"/>
      <c r="U312" s="41"/>
      <c r="V312" s="41"/>
      <c r="W312" s="56"/>
      <c r="X312" s="41"/>
      <c r="Y312" s="58"/>
      <c r="Z312" s="41"/>
      <c r="AA312" s="41"/>
      <c r="AB312" s="171" t="str" cm="1">
        <f t="array" ref="AB312">IFERROR(IF(COUNTA('Detailed Inventory'!$B312:$AA312)=0,"",IF(AND($B312="",$C312=""),"Error: Missing Response in Column B or C",IF(OR($E312="",$Q312=""),"Error: Missing Response in Column E or Q",INDEX(SL_Class[Entire SL Classification],MATCH(SUMIFS(SL_Class[Unique ID],SL_Class[UpSys SL Material],I312,SL_Class[UpSys Ever Previously Lead],H312,SL_Class[DownCus SL Material],T312),SL_Class[Unique ID],0),0)))),"Error: Invalid Column H, I, or T. Check spelling &amp; valid options (see dropdown)")</f>
        <v/>
      </c>
      <c r="AC312" s="32"/>
      <c r="AD312" s="31" t="b">
        <f t="shared" si="8"/>
        <v>0</v>
      </c>
      <c r="AE312" s="31" t="b">
        <f t="shared" si="9"/>
        <v>0</v>
      </c>
    </row>
    <row r="313" spans="1:31" ht="50.15" customHeight="1" x14ac:dyDescent="0.35">
      <c r="A313" s="100">
        <v>308</v>
      </c>
      <c r="B313" s="53"/>
      <c r="C313" s="41"/>
      <c r="D313" s="54"/>
      <c r="E313" s="53"/>
      <c r="F313" s="41"/>
      <c r="G313" s="41"/>
      <c r="H313" s="53"/>
      <c r="I313" s="55"/>
      <c r="J313" s="41"/>
      <c r="K313" s="41"/>
      <c r="L313" s="56"/>
      <c r="M313" s="41"/>
      <c r="N313" s="41"/>
      <c r="O313" s="41"/>
      <c r="P313" s="41"/>
      <c r="Q313" s="53"/>
      <c r="R313" s="41"/>
      <c r="S313" s="41"/>
      <c r="T313" s="57"/>
      <c r="U313" s="41"/>
      <c r="V313" s="41"/>
      <c r="W313" s="56"/>
      <c r="X313" s="41"/>
      <c r="Y313" s="58"/>
      <c r="Z313" s="41"/>
      <c r="AA313" s="41"/>
      <c r="AB313" s="171" t="str" cm="1">
        <f t="array" ref="AB313">IFERROR(IF(COUNTA('Detailed Inventory'!$B313:$AA313)=0,"",IF(AND($B313="",$C313=""),"Error: Missing Response in Column B or C",IF(OR($E313="",$Q313=""),"Error: Missing Response in Column E or Q",INDEX(SL_Class[Entire SL Classification],MATCH(SUMIFS(SL_Class[Unique ID],SL_Class[UpSys SL Material],I313,SL_Class[UpSys Ever Previously Lead],H313,SL_Class[DownCus SL Material],T313),SL_Class[Unique ID],0),0)))),"Error: Invalid Column H, I, or T. Check spelling &amp; valid options (see dropdown)")</f>
        <v/>
      </c>
      <c r="AC313" s="32"/>
      <c r="AD313" s="31" t="b">
        <f t="shared" si="8"/>
        <v>0</v>
      </c>
      <c r="AE313" s="31" t="b">
        <f t="shared" si="9"/>
        <v>0</v>
      </c>
    </row>
    <row r="314" spans="1:31" ht="50.15" customHeight="1" x14ac:dyDescent="0.35">
      <c r="A314" s="101">
        <v>309</v>
      </c>
      <c r="B314" s="53"/>
      <c r="C314" s="41"/>
      <c r="D314" s="54"/>
      <c r="E314" s="53"/>
      <c r="F314" s="41"/>
      <c r="G314" s="41"/>
      <c r="H314" s="53"/>
      <c r="I314" s="55"/>
      <c r="J314" s="41"/>
      <c r="K314" s="41"/>
      <c r="L314" s="56"/>
      <c r="M314" s="41"/>
      <c r="N314" s="41"/>
      <c r="O314" s="41"/>
      <c r="P314" s="41"/>
      <c r="Q314" s="53"/>
      <c r="R314" s="41"/>
      <c r="S314" s="41"/>
      <c r="T314" s="57"/>
      <c r="U314" s="41"/>
      <c r="V314" s="41"/>
      <c r="W314" s="56"/>
      <c r="X314" s="41"/>
      <c r="Y314" s="58"/>
      <c r="Z314" s="41"/>
      <c r="AA314" s="41"/>
      <c r="AB314" s="171" t="str" cm="1">
        <f t="array" ref="AB314">IFERROR(IF(COUNTA('Detailed Inventory'!$B314:$AA314)=0,"",IF(AND($B314="",$C314=""),"Error: Missing Response in Column B or C",IF(OR($E314="",$Q314=""),"Error: Missing Response in Column E or Q",INDEX(SL_Class[Entire SL Classification],MATCH(SUMIFS(SL_Class[Unique ID],SL_Class[UpSys SL Material],I314,SL_Class[UpSys Ever Previously Lead],H314,SL_Class[DownCus SL Material],T314),SL_Class[Unique ID],0),0)))),"Error: Invalid Column H, I, or T. Check spelling &amp; valid options (see dropdown)")</f>
        <v/>
      </c>
      <c r="AC314" s="32"/>
      <c r="AD314" s="31" t="b">
        <f t="shared" si="8"/>
        <v>0</v>
      </c>
      <c r="AE314" s="31" t="b">
        <f t="shared" si="9"/>
        <v>0</v>
      </c>
    </row>
    <row r="315" spans="1:31" ht="50.15" customHeight="1" x14ac:dyDescent="0.35">
      <c r="A315" s="100">
        <v>310</v>
      </c>
      <c r="B315" s="53"/>
      <c r="C315" s="41"/>
      <c r="D315" s="54"/>
      <c r="E315" s="53"/>
      <c r="F315" s="41"/>
      <c r="G315" s="41"/>
      <c r="H315" s="53"/>
      <c r="I315" s="55"/>
      <c r="J315" s="41"/>
      <c r="K315" s="41"/>
      <c r="L315" s="56"/>
      <c r="M315" s="41"/>
      <c r="N315" s="41"/>
      <c r="O315" s="41"/>
      <c r="P315" s="41"/>
      <c r="Q315" s="53"/>
      <c r="R315" s="41"/>
      <c r="S315" s="41"/>
      <c r="T315" s="57"/>
      <c r="U315" s="41"/>
      <c r="V315" s="41"/>
      <c r="W315" s="56"/>
      <c r="X315" s="41"/>
      <c r="Y315" s="58"/>
      <c r="Z315" s="41"/>
      <c r="AA315" s="41"/>
      <c r="AB315" s="171" t="str" cm="1">
        <f t="array" ref="AB315">IFERROR(IF(COUNTA('Detailed Inventory'!$B315:$AA315)=0,"",IF(AND($B315="",$C315=""),"Error: Missing Response in Column B or C",IF(OR($E315="",$Q315=""),"Error: Missing Response in Column E or Q",INDEX(SL_Class[Entire SL Classification],MATCH(SUMIFS(SL_Class[Unique ID],SL_Class[UpSys SL Material],I315,SL_Class[UpSys Ever Previously Lead],H315,SL_Class[DownCus SL Material],T315),SL_Class[Unique ID],0),0)))),"Error: Invalid Column H, I, or T. Check spelling &amp; valid options (see dropdown)")</f>
        <v/>
      </c>
      <c r="AC315" s="32"/>
      <c r="AD315" s="31" t="b">
        <f t="shared" si="8"/>
        <v>0</v>
      </c>
      <c r="AE315" s="31" t="b">
        <f t="shared" si="9"/>
        <v>0</v>
      </c>
    </row>
    <row r="316" spans="1:31" ht="50.15" customHeight="1" x14ac:dyDescent="0.35">
      <c r="A316" s="101">
        <v>311</v>
      </c>
      <c r="B316" s="53"/>
      <c r="C316" s="41"/>
      <c r="D316" s="54"/>
      <c r="E316" s="53"/>
      <c r="F316" s="41"/>
      <c r="G316" s="41"/>
      <c r="H316" s="53"/>
      <c r="I316" s="55"/>
      <c r="J316" s="41"/>
      <c r="K316" s="41"/>
      <c r="L316" s="56"/>
      <c r="M316" s="41"/>
      <c r="N316" s="41"/>
      <c r="O316" s="41"/>
      <c r="P316" s="41"/>
      <c r="Q316" s="53"/>
      <c r="R316" s="41"/>
      <c r="S316" s="41"/>
      <c r="T316" s="57"/>
      <c r="U316" s="41"/>
      <c r="V316" s="41"/>
      <c r="W316" s="56"/>
      <c r="X316" s="41"/>
      <c r="Y316" s="58"/>
      <c r="Z316" s="41"/>
      <c r="AA316" s="41"/>
      <c r="AB316" s="171" t="str" cm="1">
        <f t="array" ref="AB316">IFERROR(IF(COUNTA('Detailed Inventory'!$B316:$AA316)=0,"",IF(AND($B316="",$C316=""),"Error: Missing Response in Column B or C",IF(OR($E316="",$Q316=""),"Error: Missing Response in Column E or Q",INDEX(SL_Class[Entire SL Classification],MATCH(SUMIFS(SL_Class[Unique ID],SL_Class[UpSys SL Material],I316,SL_Class[UpSys Ever Previously Lead],H316,SL_Class[DownCus SL Material],T316),SL_Class[Unique ID],0),0)))),"Error: Invalid Column H, I, or T. Check spelling &amp; valid options (see dropdown)")</f>
        <v/>
      </c>
      <c r="AC316" s="32"/>
      <c r="AD316" s="31" t="b">
        <f t="shared" si="8"/>
        <v>0</v>
      </c>
      <c r="AE316" s="31" t="b">
        <f t="shared" si="9"/>
        <v>0</v>
      </c>
    </row>
    <row r="317" spans="1:31" ht="50.15" customHeight="1" x14ac:dyDescent="0.35">
      <c r="A317" s="100">
        <v>312</v>
      </c>
      <c r="B317" s="53"/>
      <c r="C317" s="41"/>
      <c r="D317" s="54"/>
      <c r="E317" s="53"/>
      <c r="F317" s="41"/>
      <c r="G317" s="41"/>
      <c r="H317" s="53"/>
      <c r="I317" s="55"/>
      <c r="J317" s="41"/>
      <c r="K317" s="41"/>
      <c r="L317" s="56"/>
      <c r="M317" s="41"/>
      <c r="N317" s="41"/>
      <c r="O317" s="41"/>
      <c r="P317" s="41"/>
      <c r="Q317" s="53"/>
      <c r="R317" s="41"/>
      <c r="S317" s="41"/>
      <c r="T317" s="57"/>
      <c r="U317" s="41"/>
      <c r="V317" s="41"/>
      <c r="W317" s="56"/>
      <c r="X317" s="41"/>
      <c r="Y317" s="58"/>
      <c r="Z317" s="41"/>
      <c r="AA317" s="41"/>
      <c r="AB317" s="171" t="str" cm="1">
        <f t="array" ref="AB317">IFERROR(IF(COUNTA('Detailed Inventory'!$B317:$AA317)=0,"",IF(AND($B317="",$C317=""),"Error: Missing Response in Column B or C",IF(OR($E317="",$Q317=""),"Error: Missing Response in Column E or Q",INDEX(SL_Class[Entire SL Classification],MATCH(SUMIFS(SL_Class[Unique ID],SL_Class[UpSys SL Material],I317,SL_Class[UpSys Ever Previously Lead],H317,SL_Class[DownCus SL Material],T317),SL_Class[Unique ID],0),0)))),"Error: Invalid Column H, I, or T. Check spelling &amp; valid options (see dropdown)")</f>
        <v/>
      </c>
      <c r="AC317" s="32"/>
      <c r="AD317" s="31" t="b">
        <f t="shared" si="8"/>
        <v>0</v>
      </c>
      <c r="AE317" s="31" t="b">
        <f t="shared" si="9"/>
        <v>0</v>
      </c>
    </row>
    <row r="318" spans="1:31" ht="50.15" customHeight="1" x14ac:dyDescent="0.35">
      <c r="A318" s="101">
        <v>313</v>
      </c>
      <c r="B318" s="53"/>
      <c r="C318" s="41"/>
      <c r="D318" s="54"/>
      <c r="E318" s="53"/>
      <c r="F318" s="41"/>
      <c r="G318" s="41"/>
      <c r="H318" s="53"/>
      <c r="I318" s="55"/>
      <c r="J318" s="41"/>
      <c r="K318" s="41"/>
      <c r="L318" s="56"/>
      <c r="M318" s="41"/>
      <c r="N318" s="41"/>
      <c r="O318" s="41"/>
      <c r="P318" s="41"/>
      <c r="Q318" s="53"/>
      <c r="R318" s="41"/>
      <c r="S318" s="41"/>
      <c r="T318" s="57"/>
      <c r="U318" s="41"/>
      <c r="V318" s="41"/>
      <c r="W318" s="56"/>
      <c r="X318" s="41"/>
      <c r="Y318" s="58"/>
      <c r="Z318" s="41"/>
      <c r="AA318" s="41"/>
      <c r="AB318" s="171" t="str" cm="1">
        <f t="array" ref="AB318">IFERROR(IF(COUNTA('Detailed Inventory'!$B318:$AA318)=0,"",IF(AND($B318="",$C318=""),"Error: Missing Response in Column B or C",IF(OR($E318="",$Q318=""),"Error: Missing Response in Column E or Q",INDEX(SL_Class[Entire SL Classification],MATCH(SUMIFS(SL_Class[Unique ID],SL_Class[UpSys SL Material],I318,SL_Class[UpSys Ever Previously Lead],H318,SL_Class[DownCus SL Material],T318),SL_Class[Unique ID],0),0)))),"Error: Invalid Column H, I, or T. Check spelling &amp; valid options (see dropdown)")</f>
        <v/>
      </c>
      <c r="AC318" s="32"/>
      <c r="AD318" s="31" t="b">
        <f t="shared" si="8"/>
        <v>0</v>
      </c>
      <c r="AE318" s="31" t="b">
        <f t="shared" si="9"/>
        <v>0</v>
      </c>
    </row>
    <row r="319" spans="1:31" ht="50.15" customHeight="1" x14ac:dyDescent="0.35">
      <c r="A319" s="100">
        <v>314</v>
      </c>
      <c r="B319" s="53"/>
      <c r="C319" s="41"/>
      <c r="D319" s="54"/>
      <c r="E319" s="53"/>
      <c r="F319" s="41"/>
      <c r="G319" s="41"/>
      <c r="H319" s="53"/>
      <c r="I319" s="55"/>
      <c r="J319" s="41"/>
      <c r="K319" s="41"/>
      <c r="L319" s="56"/>
      <c r="M319" s="41"/>
      <c r="N319" s="41"/>
      <c r="O319" s="41"/>
      <c r="P319" s="41"/>
      <c r="Q319" s="53"/>
      <c r="R319" s="41"/>
      <c r="S319" s="41"/>
      <c r="T319" s="57"/>
      <c r="U319" s="41"/>
      <c r="V319" s="41"/>
      <c r="W319" s="56"/>
      <c r="X319" s="41"/>
      <c r="Y319" s="58"/>
      <c r="Z319" s="41"/>
      <c r="AA319" s="41"/>
      <c r="AB319" s="171" t="str" cm="1">
        <f t="array" ref="AB319">IFERROR(IF(COUNTA('Detailed Inventory'!$B319:$AA319)=0,"",IF(AND($B319="",$C319=""),"Error: Missing Response in Column B or C",IF(OR($E319="",$Q319=""),"Error: Missing Response in Column E or Q",INDEX(SL_Class[Entire SL Classification],MATCH(SUMIFS(SL_Class[Unique ID],SL_Class[UpSys SL Material],I319,SL_Class[UpSys Ever Previously Lead],H319,SL_Class[DownCus SL Material],T319),SL_Class[Unique ID],0),0)))),"Error: Invalid Column H, I, or T. Check spelling &amp; valid options (see dropdown)")</f>
        <v/>
      </c>
      <c r="AC319" s="32"/>
      <c r="AD319" s="31" t="b">
        <f t="shared" si="8"/>
        <v>0</v>
      </c>
      <c r="AE319" s="31" t="b">
        <f t="shared" si="9"/>
        <v>0</v>
      </c>
    </row>
    <row r="320" spans="1:31" ht="50.15" customHeight="1" x14ac:dyDescent="0.35">
      <c r="A320" s="101">
        <v>315</v>
      </c>
      <c r="B320" s="53"/>
      <c r="C320" s="41"/>
      <c r="D320" s="54"/>
      <c r="E320" s="53"/>
      <c r="F320" s="41"/>
      <c r="G320" s="41"/>
      <c r="H320" s="53"/>
      <c r="I320" s="55"/>
      <c r="J320" s="41"/>
      <c r="K320" s="41"/>
      <c r="L320" s="56"/>
      <c r="M320" s="41"/>
      <c r="N320" s="41"/>
      <c r="O320" s="41"/>
      <c r="P320" s="41"/>
      <c r="Q320" s="53"/>
      <c r="R320" s="41"/>
      <c r="S320" s="41"/>
      <c r="T320" s="57"/>
      <c r="U320" s="41"/>
      <c r="V320" s="41"/>
      <c r="W320" s="56"/>
      <c r="X320" s="41"/>
      <c r="Y320" s="58"/>
      <c r="Z320" s="41"/>
      <c r="AA320" s="41"/>
      <c r="AB320" s="171" t="str" cm="1">
        <f t="array" ref="AB320">IFERROR(IF(COUNTA('Detailed Inventory'!$B320:$AA320)=0,"",IF(AND($B320="",$C320=""),"Error: Missing Response in Column B or C",IF(OR($E320="",$Q320=""),"Error: Missing Response in Column E or Q",INDEX(SL_Class[Entire SL Classification],MATCH(SUMIFS(SL_Class[Unique ID],SL_Class[UpSys SL Material],I320,SL_Class[UpSys Ever Previously Lead],H320,SL_Class[DownCus SL Material],T320),SL_Class[Unique ID],0),0)))),"Error: Invalid Column H, I, or T. Check spelling &amp; valid options (see dropdown)")</f>
        <v/>
      </c>
      <c r="AC320" s="32"/>
      <c r="AD320" s="31" t="b">
        <f t="shared" si="8"/>
        <v>0</v>
      </c>
      <c r="AE320" s="31" t="b">
        <f t="shared" si="9"/>
        <v>0</v>
      </c>
    </row>
    <row r="321" spans="1:31" ht="50.15" customHeight="1" x14ac:dyDescent="0.35">
      <c r="A321" s="100">
        <v>316</v>
      </c>
      <c r="B321" s="53"/>
      <c r="C321" s="41"/>
      <c r="D321" s="54"/>
      <c r="E321" s="53"/>
      <c r="F321" s="41"/>
      <c r="G321" s="41"/>
      <c r="H321" s="53"/>
      <c r="I321" s="55"/>
      <c r="J321" s="41"/>
      <c r="K321" s="41"/>
      <c r="L321" s="56"/>
      <c r="M321" s="41"/>
      <c r="N321" s="41"/>
      <c r="O321" s="41"/>
      <c r="P321" s="41"/>
      <c r="Q321" s="53"/>
      <c r="R321" s="41"/>
      <c r="S321" s="41"/>
      <c r="T321" s="57"/>
      <c r="U321" s="41"/>
      <c r="V321" s="41"/>
      <c r="W321" s="56"/>
      <c r="X321" s="41"/>
      <c r="Y321" s="58"/>
      <c r="Z321" s="41"/>
      <c r="AA321" s="41"/>
      <c r="AB321" s="171" t="str" cm="1">
        <f t="array" ref="AB321">IFERROR(IF(COUNTA('Detailed Inventory'!$B321:$AA321)=0,"",IF(AND($B321="",$C321=""),"Error: Missing Response in Column B or C",IF(OR($E321="",$Q321=""),"Error: Missing Response in Column E or Q",INDEX(SL_Class[Entire SL Classification],MATCH(SUMIFS(SL_Class[Unique ID],SL_Class[UpSys SL Material],I321,SL_Class[UpSys Ever Previously Lead],H321,SL_Class[DownCus SL Material],T321),SL_Class[Unique ID],0),0)))),"Error: Invalid Column H, I, or T. Check spelling &amp; valid options (see dropdown)")</f>
        <v/>
      </c>
      <c r="AC321" s="32"/>
      <c r="AD321" s="31" t="b">
        <f t="shared" si="8"/>
        <v>0</v>
      </c>
      <c r="AE321" s="31" t="b">
        <f t="shared" si="9"/>
        <v>0</v>
      </c>
    </row>
    <row r="322" spans="1:31" ht="50.15" customHeight="1" x14ac:dyDescent="0.35">
      <c r="A322" s="101">
        <v>317</v>
      </c>
      <c r="B322" s="53"/>
      <c r="C322" s="41"/>
      <c r="D322" s="54"/>
      <c r="E322" s="53"/>
      <c r="F322" s="41"/>
      <c r="G322" s="41"/>
      <c r="H322" s="53"/>
      <c r="I322" s="55"/>
      <c r="J322" s="41"/>
      <c r="K322" s="41"/>
      <c r="L322" s="56"/>
      <c r="M322" s="41"/>
      <c r="N322" s="41"/>
      <c r="O322" s="41"/>
      <c r="P322" s="41"/>
      <c r="Q322" s="53"/>
      <c r="R322" s="41"/>
      <c r="S322" s="41"/>
      <c r="T322" s="57"/>
      <c r="U322" s="41"/>
      <c r="V322" s="41"/>
      <c r="W322" s="56"/>
      <c r="X322" s="41"/>
      <c r="Y322" s="58"/>
      <c r="Z322" s="41"/>
      <c r="AA322" s="41"/>
      <c r="AB322" s="171" t="str" cm="1">
        <f t="array" ref="AB322">IFERROR(IF(COUNTA('Detailed Inventory'!$B322:$AA322)=0,"",IF(AND($B322="",$C322=""),"Error: Missing Response in Column B or C",IF(OR($E322="",$Q322=""),"Error: Missing Response in Column E or Q",INDEX(SL_Class[Entire SL Classification],MATCH(SUMIFS(SL_Class[Unique ID],SL_Class[UpSys SL Material],I322,SL_Class[UpSys Ever Previously Lead],H322,SL_Class[DownCus SL Material],T322),SL_Class[Unique ID],0),0)))),"Error: Invalid Column H, I, or T. Check spelling &amp; valid options (see dropdown)")</f>
        <v/>
      </c>
      <c r="AC322" s="32"/>
      <c r="AD322" s="31" t="b">
        <f t="shared" si="8"/>
        <v>0</v>
      </c>
      <c r="AE322" s="31" t="b">
        <f t="shared" si="9"/>
        <v>0</v>
      </c>
    </row>
    <row r="323" spans="1:31" ht="50.15" customHeight="1" x14ac:dyDescent="0.35">
      <c r="A323" s="100">
        <v>318</v>
      </c>
      <c r="B323" s="53"/>
      <c r="C323" s="41"/>
      <c r="D323" s="54"/>
      <c r="E323" s="53"/>
      <c r="F323" s="41"/>
      <c r="G323" s="41"/>
      <c r="H323" s="53"/>
      <c r="I323" s="55"/>
      <c r="J323" s="41"/>
      <c r="K323" s="41"/>
      <c r="L323" s="56"/>
      <c r="M323" s="41"/>
      <c r="N323" s="41"/>
      <c r="O323" s="41"/>
      <c r="P323" s="41"/>
      <c r="Q323" s="53"/>
      <c r="R323" s="41"/>
      <c r="S323" s="41"/>
      <c r="T323" s="57"/>
      <c r="U323" s="41"/>
      <c r="V323" s="41"/>
      <c r="W323" s="56"/>
      <c r="X323" s="41"/>
      <c r="Y323" s="58"/>
      <c r="Z323" s="41"/>
      <c r="AA323" s="41"/>
      <c r="AB323" s="171" t="str" cm="1">
        <f t="array" ref="AB323">IFERROR(IF(COUNTA('Detailed Inventory'!$B323:$AA323)=0,"",IF(AND($B323="",$C323=""),"Error: Missing Response in Column B or C",IF(OR($E323="",$Q323=""),"Error: Missing Response in Column E or Q",INDEX(SL_Class[Entire SL Classification],MATCH(SUMIFS(SL_Class[Unique ID],SL_Class[UpSys SL Material],I323,SL_Class[UpSys Ever Previously Lead],H323,SL_Class[DownCus SL Material],T323),SL_Class[Unique ID],0),0)))),"Error: Invalid Column H, I, or T. Check spelling &amp; valid options (see dropdown)")</f>
        <v/>
      </c>
      <c r="AC323" s="32"/>
      <c r="AD323" s="31" t="b">
        <f t="shared" si="8"/>
        <v>0</v>
      </c>
      <c r="AE323" s="31" t="b">
        <f t="shared" si="9"/>
        <v>0</v>
      </c>
    </row>
    <row r="324" spans="1:31" ht="50.15" customHeight="1" x14ac:dyDescent="0.35">
      <c r="A324" s="101">
        <v>319</v>
      </c>
      <c r="B324" s="53"/>
      <c r="C324" s="41"/>
      <c r="D324" s="54"/>
      <c r="E324" s="53"/>
      <c r="F324" s="41"/>
      <c r="G324" s="41"/>
      <c r="H324" s="53"/>
      <c r="I324" s="55"/>
      <c r="J324" s="41"/>
      <c r="K324" s="41"/>
      <c r="L324" s="56"/>
      <c r="M324" s="41"/>
      <c r="N324" s="41"/>
      <c r="O324" s="41"/>
      <c r="P324" s="41"/>
      <c r="Q324" s="53"/>
      <c r="R324" s="41"/>
      <c r="S324" s="41"/>
      <c r="T324" s="57"/>
      <c r="U324" s="41"/>
      <c r="V324" s="41"/>
      <c r="W324" s="56"/>
      <c r="X324" s="41"/>
      <c r="Y324" s="58"/>
      <c r="Z324" s="41"/>
      <c r="AA324" s="41"/>
      <c r="AB324" s="171" t="str" cm="1">
        <f t="array" ref="AB324">IFERROR(IF(COUNTA('Detailed Inventory'!$B324:$AA324)=0,"",IF(AND($B324="",$C324=""),"Error: Missing Response in Column B or C",IF(OR($E324="",$Q324=""),"Error: Missing Response in Column E or Q",INDEX(SL_Class[Entire SL Classification],MATCH(SUMIFS(SL_Class[Unique ID],SL_Class[UpSys SL Material],I324,SL_Class[UpSys Ever Previously Lead],H324,SL_Class[DownCus SL Material],T324),SL_Class[Unique ID],0),0)))),"Error: Invalid Column H, I, or T. Check spelling &amp; valid options (see dropdown)")</f>
        <v/>
      </c>
      <c r="AC324" s="32"/>
      <c r="AD324" s="31" t="b">
        <f t="shared" si="8"/>
        <v>0</v>
      </c>
      <c r="AE324" s="31" t="b">
        <f t="shared" si="9"/>
        <v>0</v>
      </c>
    </row>
    <row r="325" spans="1:31" ht="50.15" customHeight="1" x14ac:dyDescent="0.35">
      <c r="A325" s="100">
        <v>320</v>
      </c>
      <c r="B325" s="53"/>
      <c r="C325" s="41"/>
      <c r="D325" s="54"/>
      <c r="E325" s="53"/>
      <c r="F325" s="41"/>
      <c r="G325" s="41"/>
      <c r="H325" s="53"/>
      <c r="I325" s="55"/>
      <c r="J325" s="41"/>
      <c r="K325" s="41"/>
      <c r="L325" s="56"/>
      <c r="M325" s="41"/>
      <c r="N325" s="41"/>
      <c r="O325" s="41"/>
      <c r="P325" s="41"/>
      <c r="Q325" s="53"/>
      <c r="R325" s="41"/>
      <c r="S325" s="41"/>
      <c r="T325" s="57"/>
      <c r="U325" s="41"/>
      <c r="V325" s="41"/>
      <c r="W325" s="56"/>
      <c r="X325" s="41"/>
      <c r="Y325" s="58"/>
      <c r="Z325" s="41"/>
      <c r="AA325" s="41"/>
      <c r="AB325" s="171" t="str" cm="1">
        <f t="array" ref="AB325">IFERROR(IF(COUNTA('Detailed Inventory'!$B325:$AA325)=0,"",IF(AND($B325="",$C325=""),"Error: Missing Response in Column B or C",IF(OR($E325="",$Q325=""),"Error: Missing Response in Column E or Q",INDEX(SL_Class[Entire SL Classification],MATCH(SUMIFS(SL_Class[Unique ID],SL_Class[UpSys SL Material],I325,SL_Class[UpSys Ever Previously Lead],H325,SL_Class[DownCus SL Material],T325),SL_Class[Unique ID],0),0)))),"Error: Invalid Column H, I, or T. Check spelling &amp; valid options (see dropdown)")</f>
        <v/>
      </c>
      <c r="AC325" s="32"/>
      <c r="AD325" s="31" t="b">
        <f t="shared" si="8"/>
        <v>0</v>
      </c>
      <c r="AE325" s="31" t="b">
        <f t="shared" si="9"/>
        <v>0</v>
      </c>
    </row>
    <row r="326" spans="1:31" ht="50.15" customHeight="1" x14ac:dyDescent="0.35">
      <c r="A326" s="101">
        <v>321</v>
      </c>
      <c r="B326" s="53"/>
      <c r="C326" s="41"/>
      <c r="D326" s="54"/>
      <c r="E326" s="53"/>
      <c r="F326" s="41"/>
      <c r="G326" s="41"/>
      <c r="H326" s="53"/>
      <c r="I326" s="55"/>
      <c r="J326" s="41"/>
      <c r="K326" s="41"/>
      <c r="L326" s="56"/>
      <c r="M326" s="41"/>
      <c r="N326" s="41"/>
      <c r="O326" s="41"/>
      <c r="P326" s="41"/>
      <c r="Q326" s="53"/>
      <c r="R326" s="41"/>
      <c r="S326" s="41"/>
      <c r="T326" s="57"/>
      <c r="U326" s="41"/>
      <c r="V326" s="41"/>
      <c r="W326" s="56"/>
      <c r="X326" s="41"/>
      <c r="Y326" s="58"/>
      <c r="Z326" s="41"/>
      <c r="AA326" s="41"/>
      <c r="AB326" s="171" t="str" cm="1">
        <f t="array" ref="AB326">IFERROR(IF(COUNTA('Detailed Inventory'!$B326:$AA326)=0,"",IF(AND($B326="",$C326=""),"Error: Missing Response in Column B or C",IF(OR($E326="",$Q326=""),"Error: Missing Response in Column E or Q",INDEX(SL_Class[Entire SL Classification],MATCH(SUMIFS(SL_Class[Unique ID],SL_Class[UpSys SL Material],I326,SL_Class[UpSys Ever Previously Lead],H326,SL_Class[DownCus SL Material],T326),SL_Class[Unique ID],0),0)))),"Error: Invalid Column H, I, or T. Check spelling &amp; valid options (see dropdown)")</f>
        <v/>
      </c>
      <c r="AC326" s="32"/>
      <c r="AD326" s="31" t="b">
        <f t="shared" ref="AD326:AD389" si="10">COUNTIFS($B$6:$B$505,"&lt;&gt;0",$B$6:$B$505,"&lt;&gt;",$B$6:$B$505,B326)&gt;1</f>
        <v>0</v>
      </c>
      <c r="AE326" s="31" t="b">
        <f t="shared" ref="AE326:AE389" si="11">COUNTIFS($C$6:$C$505,"&lt;&gt;0",$C$6:$C$505,"&lt;&gt;",$C$6:$C$505,C326)&gt;1</f>
        <v>0</v>
      </c>
    </row>
    <row r="327" spans="1:31" ht="50.15" customHeight="1" x14ac:dyDescent="0.35">
      <c r="A327" s="100">
        <v>322</v>
      </c>
      <c r="B327" s="53"/>
      <c r="C327" s="41"/>
      <c r="D327" s="54"/>
      <c r="E327" s="53"/>
      <c r="F327" s="41"/>
      <c r="G327" s="41"/>
      <c r="H327" s="53"/>
      <c r="I327" s="55"/>
      <c r="J327" s="41"/>
      <c r="K327" s="41"/>
      <c r="L327" s="56"/>
      <c r="M327" s="41"/>
      <c r="N327" s="41"/>
      <c r="O327" s="41"/>
      <c r="P327" s="41"/>
      <c r="Q327" s="53"/>
      <c r="R327" s="41"/>
      <c r="S327" s="41"/>
      <c r="T327" s="57"/>
      <c r="U327" s="41"/>
      <c r="V327" s="41"/>
      <c r="W327" s="56"/>
      <c r="X327" s="41"/>
      <c r="Y327" s="58"/>
      <c r="Z327" s="41"/>
      <c r="AA327" s="41"/>
      <c r="AB327" s="171" t="str" cm="1">
        <f t="array" ref="AB327">IFERROR(IF(COUNTA('Detailed Inventory'!$B327:$AA327)=0,"",IF(AND($B327="",$C327=""),"Error: Missing Response in Column B or C",IF(OR($E327="",$Q327=""),"Error: Missing Response in Column E or Q",INDEX(SL_Class[Entire SL Classification],MATCH(SUMIFS(SL_Class[Unique ID],SL_Class[UpSys SL Material],I327,SL_Class[UpSys Ever Previously Lead],H327,SL_Class[DownCus SL Material],T327),SL_Class[Unique ID],0),0)))),"Error: Invalid Column H, I, or T. Check spelling &amp; valid options (see dropdown)")</f>
        <v/>
      </c>
      <c r="AC327" s="32"/>
      <c r="AD327" s="31" t="b">
        <f t="shared" si="10"/>
        <v>0</v>
      </c>
      <c r="AE327" s="31" t="b">
        <f t="shared" si="11"/>
        <v>0</v>
      </c>
    </row>
    <row r="328" spans="1:31" ht="50.15" customHeight="1" x14ac:dyDescent="0.35">
      <c r="A328" s="101">
        <v>323</v>
      </c>
      <c r="B328" s="53"/>
      <c r="C328" s="41"/>
      <c r="D328" s="54"/>
      <c r="E328" s="53"/>
      <c r="F328" s="41"/>
      <c r="G328" s="41"/>
      <c r="H328" s="53"/>
      <c r="I328" s="55"/>
      <c r="J328" s="41"/>
      <c r="K328" s="41"/>
      <c r="L328" s="56"/>
      <c r="M328" s="41"/>
      <c r="N328" s="41"/>
      <c r="O328" s="41"/>
      <c r="P328" s="41"/>
      <c r="Q328" s="53"/>
      <c r="R328" s="41"/>
      <c r="S328" s="41"/>
      <c r="T328" s="57"/>
      <c r="U328" s="41"/>
      <c r="V328" s="41"/>
      <c r="W328" s="56"/>
      <c r="X328" s="41"/>
      <c r="Y328" s="58"/>
      <c r="Z328" s="41"/>
      <c r="AA328" s="41"/>
      <c r="AB328" s="171" t="str" cm="1">
        <f t="array" ref="AB328">IFERROR(IF(COUNTA('Detailed Inventory'!$B328:$AA328)=0,"",IF(AND($B328="",$C328=""),"Error: Missing Response in Column B or C",IF(OR($E328="",$Q328=""),"Error: Missing Response in Column E or Q",INDEX(SL_Class[Entire SL Classification],MATCH(SUMIFS(SL_Class[Unique ID],SL_Class[UpSys SL Material],I328,SL_Class[UpSys Ever Previously Lead],H328,SL_Class[DownCus SL Material],T328),SL_Class[Unique ID],0),0)))),"Error: Invalid Column H, I, or T. Check spelling &amp; valid options (see dropdown)")</f>
        <v/>
      </c>
      <c r="AC328" s="32"/>
      <c r="AD328" s="31" t="b">
        <f t="shared" si="10"/>
        <v>0</v>
      </c>
      <c r="AE328" s="31" t="b">
        <f t="shared" si="11"/>
        <v>0</v>
      </c>
    </row>
    <row r="329" spans="1:31" ht="50.15" customHeight="1" x14ac:dyDescent="0.35">
      <c r="A329" s="100">
        <v>324</v>
      </c>
      <c r="B329" s="53"/>
      <c r="C329" s="41"/>
      <c r="D329" s="54"/>
      <c r="E329" s="53"/>
      <c r="F329" s="41"/>
      <c r="G329" s="41"/>
      <c r="H329" s="53"/>
      <c r="I329" s="55"/>
      <c r="J329" s="41"/>
      <c r="K329" s="41"/>
      <c r="L329" s="56"/>
      <c r="M329" s="41"/>
      <c r="N329" s="41"/>
      <c r="O329" s="41"/>
      <c r="P329" s="41"/>
      <c r="Q329" s="53"/>
      <c r="R329" s="41"/>
      <c r="S329" s="41"/>
      <c r="T329" s="57"/>
      <c r="U329" s="41"/>
      <c r="V329" s="41"/>
      <c r="W329" s="56"/>
      <c r="X329" s="41"/>
      <c r="Y329" s="58"/>
      <c r="Z329" s="41"/>
      <c r="AA329" s="41"/>
      <c r="AB329" s="171" t="str" cm="1">
        <f t="array" ref="AB329">IFERROR(IF(COUNTA('Detailed Inventory'!$B329:$AA329)=0,"",IF(AND($B329="",$C329=""),"Error: Missing Response in Column B or C",IF(OR($E329="",$Q329=""),"Error: Missing Response in Column E or Q",INDEX(SL_Class[Entire SL Classification],MATCH(SUMIFS(SL_Class[Unique ID],SL_Class[UpSys SL Material],I329,SL_Class[UpSys Ever Previously Lead],H329,SL_Class[DownCus SL Material],T329),SL_Class[Unique ID],0),0)))),"Error: Invalid Column H, I, or T. Check spelling &amp; valid options (see dropdown)")</f>
        <v/>
      </c>
      <c r="AC329" s="32"/>
      <c r="AD329" s="31" t="b">
        <f t="shared" si="10"/>
        <v>0</v>
      </c>
      <c r="AE329" s="31" t="b">
        <f t="shared" si="11"/>
        <v>0</v>
      </c>
    </row>
    <row r="330" spans="1:31" ht="50.15" customHeight="1" x14ac:dyDescent="0.35">
      <c r="A330" s="101">
        <v>325</v>
      </c>
      <c r="B330" s="53"/>
      <c r="C330" s="41"/>
      <c r="D330" s="54"/>
      <c r="E330" s="53"/>
      <c r="F330" s="41"/>
      <c r="G330" s="41"/>
      <c r="H330" s="53"/>
      <c r="I330" s="55"/>
      <c r="J330" s="41"/>
      <c r="K330" s="41"/>
      <c r="L330" s="56"/>
      <c r="M330" s="41"/>
      <c r="N330" s="41"/>
      <c r="O330" s="41"/>
      <c r="P330" s="41"/>
      <c r="Q330" s="53"/>
      <c r="R330" s="41"/>
      <c r="S330" s="41"/>
      <c r="T330" s="57"/>
      <c r="U330" s="41"/>
      <c r="V330" s="41"/>
      <c r="W330" s="56"/>
      <c r="X330" s="41"/>
      <c r="Y330" s="58"/>
      <c r="Z330" s="41"/>
      <c r="AA330" s="41"/>
      <c r="AB330" s="171" t="str" cm="1">
        <f t="array" ref="AB330">IFERROR(IF(COUNTA('Detailed Inventory'!$B330:$AA330)=0,"",IF(AND($B330="",$C330=""),"Error: Missing Response in Column B or C",IF(OR($E330="",$Q330=""),"Error: Missing Response in Column E or Q",INDEX(SL_Class[Entire SL Classification],MATCH(SUMIFS(SL_Class[Unique ID],SL_Class[UpSys SL Material],I330,SL_Class[UpSys Ever Previously Lead],H330,SL_Class[DownCus SL Material],T330),SL_Class[Unique ID],0),0)))),"Error: Invalid Column H, I, or T. Check spelling &amp; valid options (see dropdown)")</f>
        <v/>
      </c>
      <c r="AC330" s="32"/>
      <c r="AD330" s="31" t="b">
        <f t="shared" si="10"/>
        <v>0</v>
      </c>
      <c r="AE330" s="31" t="b">
        <f t="shared" si="11"/>
        <v>0</v>
      </c>
    </row>
    <row r="331" spans="1:31" ht="50.15" customHeight="1" x14ac:dyDescent="0.35">
      <c r="A331" s="100">
        <v>326</v>
      </c>
      <c r="B331" s="53"/>
      <c r="C331" s="41"/>
      <c r="D331" s="54"/>
      <c r="E331" s="53"/>
      <c r="F331" s="41"/>
      <c r="G331" s="41"/>
      <c r="H331" s="53"/>
      <c r="I331" s="55"/>
      <c r="J331" s="41"/>
      <c r="K331" s="41"/>
      <c r="L331" s="56"/>
      <c r="M331" s="41"/>
      <c r="N331" s="41"/>
      <c r="O331" s="41"/>
      <c r="P331" s="41"/>
      <c r="Q331" s="53"/>
      <c r="R331" s="41"/>
      <c r="S331" s="41"/>
      <c r="T331" s="57"/>
      <c r="U331" s="41"/>
      <c r="V331" s="41"/>
      <c r="W331" s="56"/>
      <c r="X331" s="41"/>
      <c r="Y331" s="58"/>
      <c r="Z331" s="41"/>
      <c r="AA331" s="41"/>
      <c r="AB331" s="171" t="str" cm="1">
        <f t="array" ref="AB331">IFERROR(IF(COUNTA('Detailed Inventory'!$B331:$AA331)=0,"",IF(AND($B331="",$C331=""),"Error: Missing Response in Column B or C",IF(OR($E331="",$Q331=""),"Error: Missing Response in Column E or Q",INDEX(SL_Class[Entire SL Classification],MATCH(SUMIFS(SL_Class[Unique ID],SL_Class[UpSys SL Material],I331,SL_Class[UpSys Ever Previously Lead],H331,SL_Class[DownCus SL Material],T331),SL_Class[Unique ID],0),0)))),"Error: Invalid Column H, I, or T. Check spelling &amp; valid options (see dropdown)")</f>
        <v/>
      </c>
      <c r="AC331" s="32"/>
      <c r="AD331" s="31" t="b">
        <f t="shared" si="10"/>
        <v>0</v>
      </c>
      <c r="AE331" s="31" t="b">
        <f t="shared" si="11"/>
        <v>0</v>
      </c>
    </row>
    <row r="332" spans="1:31" ht="50.15" customHeight="1" x14ac:dyDescent="0.35">
      <c r="A332" s="101">
        <v>327</v>
      </c>
      <c r="B332" s="53"/>
      <c r="C332" s="41"/>
      <c r="D332" s="54"/>
      <c r="E332" s="53"/>
      <c r="F332" s="41"/>
      <c r="G332" s="41"/>
      <c r="H332" s="53"/>
      <c r="I332" s="55"/>
      <c r="J332" s="41"/>
      <c r="K332" s="41"/>
      <c r="L332" s="56"/>
      <c r="M332" s="41"/>
      <c r="N332" s="41"/>
      <c r="O332" s="41"/>
      <c r="P332" s="41"/>
      <c r="Q332" s="53"/>
      <c r="R332" s="41"/>
      <c r="S332" s="41"/>
      <c r="T332" s="57"/>
      <c r="U332" s="41"/>
      <c r="V332" s="41"/>
      <c r="W332" s="56"/>
      <c r="X332" s="41"/>
      <c r="Y332" s="58"/>
      <c r="Z332" s="41"/>
      <c r="AA332" s="41"/>
      <c r="AB332" s="171" t="str" cm="1">
        <f t="array" ref="AB332">IFERROR(IF(COUNTA('Detailed Inventory'!$B332:$AA332)=0,"",IF(AND($B332="",$C332=""),"Error: Missing Response in Column B or C",IF(OR($E332="",$Q332=""),"Error: Missing Response in Column E or Q",INDEX(SL_Class[Entire SL Classification],MATCH(SUMIFS(SL_Class[Unique ID],SL_Class[UpSys SL Material],I332,SL_Class[UpSys Ever Previously Lead],H332,SL_Class[DownCus SL Material],T332),SL_Class[Unique ID],0),0)))),"Error: Invalid Column H, I, or T. Check spelling &amp; valid options (see dropdown)")</f>
        <v/>
      </c>
      <c r="AC332" s="32"/>
      <c r="AD332" s="31" t="b">
        <f t="shared" si="10"/>
        <v>0</v>
      </c>
      <c r="AE332" s="31" t="b">
        <f t="shared" si="11"/>
        <v>0</v>
      </c>
    </row>
    <row r="333" spans="1:31" ht="50.15" customHeight="1" x14ac:dyDescent="0.35">
      <c r="A333" s="100">
        <v>328</v>
      </c>
      <c r="B333" s="53"/>
      <c r="C333" s="41"/>
      <c r="D333" s="54"/>
      <c r="E333" s="53"/>
      <c r="F333" s="41"/>
      <c r="G333" s="41"/>
      <c r="H333" s="53"/>
      <c r="I333" s="55"/>
      <c r="J333" s="41"/>
      <c r="K333" s="41"/>
      <c r="L333" s="56"/>
      <c r="M333" s="41"/>
      <c r="N333" s="41"/>
      <c r="O333" s="41"/>
      <c r="P333" s="41"/>
      <c r="Q333" s="53"/>
      <c r="R333" s="41"/>
      <c r="S333" s="41"/>
      <c r="T333" s="57"/>
      <c r="U333" s="41"/>
      <c r="V333" s="41"/>
      <c r="W333" s="56"/>
      <c r="X333" s="41"/>
      <c r="Y333" s="58"/>
      <c r="Z333" s="41"/>
      <c r="AA333" s="41"/>
      <c r="AB333" s="171" t="str" cm="1">
        <f t="array" ref="AB333">IFERROR(IF(COUNTA('Detailed Inventory'!$B333:$AA333)=0,"",IF(AND($B333="",$C333=""),"Error: Missing Response in Column B or C",IF(OR($E333="",$Q333=""),"Error: Missing Response in Column E or Q",INDEX(SL_Class[Entire SL Classification],MATCH(SUMIFS(SL_Class[Unique ID],SL_Class[UpSys SL Material],I333,SL_Class[UpSys Ever Previously Lead],H333,SL_Class[DownCus SL Material],T333),SL_Class[Unique ID],0),0)))),"Error: Invalid Column H, I, or T. Check spelling &amp; valid options (see dropdown)")</f>
        <v/>
      </c>
      <c r="AC333" s="32"/>
      <c r="AD333" s="31" t="b">
        <f t="shared" si="10"/>
        <v>0</v>
      </c>
      <c r="AE333" s="31" t="b">
        <f t="shared" si="11"/>
        <v>0</v>
      </c>
    </row>
    <row r="334" spans="1:31" ht="50.15" customHeight="1" x14ac:dyDescent="0.35">
      <c r="A334" s="101">
        <v>329</v>
      </c>
      <c r="B334" s="53"/>
      <c r="C334" s="41"/>
      <c r="D334" s="54"/>
      <c r="E334" s="53"/>
      <c r="F334" s="41"/>
      <c r="G334" s="41"/>
      <c r="H334" s="53"/>
      <c r="I334" s="55"/>
      <c r="J334" s="41"/>
      <c r="K334" s="41"/>
      <c r="L334" s="56"/>
      <c r="M334" s="41"/>
      <c r="N334" s="41"/>
      <c r="O334" s="41"/>
      <c r="P334" s="41"/>
      <c r="Q334" s="53"/>
      <c r="R334" s="41"/>
      <c r="S334" s="41"/>
      <c r="T334" s="57"/>
      <c r="U334" s="41"/>
      <c r="V334" s="41"/>
      <c r="W334" s="56"/>
      <c r="X334" s="41"/>
      <c r="Y334" s="58"/>
      <c r="Z334" s="41"/>
      <c r="AA334" s="41"/>
      <c r="AB334" s="171" t="str" cm="1">
        <f t="array" ref="AB334">IFERROR(IF(COUNTA('Detailed Inventory'!$B334:$AA334)=0,"",IF(AND($B334="",$C334=""),"Error: Missing Response in Column B or C",IF(OR($E334="",$Q334=""),"Error: Missing Response in Column E or Q",INDEX(SL_Class[Entire SL Classification],MATCH(SUMIFS(SL_Class[Unique ID],SL_Class[UpSys SL Material],I334,SL_Class[UpSys Ever Previously Lead],H334,SL_Class[DownCus SL Material],T334),SL_Class[Unique ID],0),0)))),"Error: Invalid Column H, I, or T. Check spelling &amp; valid options (see dropdown)")</f>
        <v/>
      </c>
      <c r="AC334" s="32"/>
      <c r="AD334" s="31" t="b">
        <f t="shared" si="10"/>
        <v>0</v>
      </c>
      <c r="AE334" s="31" t="b">
        <f t="shared" si="11"/>
        <v>0</v>
      </c>
    </row>
    <row r="335" spans="1:31" ht="50.15" customHeight="1" x14ac:dyDescent="0.35">
      <c r="A335" s="100">
        <v>330</v>
      </c>
      <c r="B335" s="53"/>
      <c r="C335" s="41"/>
      <c r="D335" s="54"/>
      <c r="E335" s="53"/>
      <c r="F335" s="41"/>
      <c r="G335" s="41"/>
      <c r="H335" s="53"/>
      <c r="I335" s="55"/>
      <c r="J335" s="41"/>
      <c r="K335" s="41"/>
      <c r="L335" s="56"/>
      <c r="M335" s="41"/>
      <c r="N335" s="41"/>
      <c r="O335" s="41"/>
      <c r="P335" s="41"/>
      <c r="Q335" s="53"/>
      <c r="R335" s="41"/>
      <c r="S335" s="41"/>
      <c r="T335" s="57"/>
      <c r="U335" s="41"/>
      <c r="V335" s="41"/>
      <c r="W335" s="56"/>
      <c r="X335" s="41"/>
      <c r="Y335" s="58"/>
      <c r="Z335" s="41"/>
      <c r="AA335" s="41"/>
      <c r="AB335" s="171" t="str" cm="1">
        <f t="array" ref="AB335">IFERROR(IF(COUNTA('Detailed Inventory'!$B335:$AA335)=0,"",IF(AND($B335="",$C335=""),"Error: Missing Response in Column B or C",IF(OR($E335="",$Q335=""),"Error: Missing Response in Column E or Q",INDEX(SL_Class[Entire SL Classification],MATCH(SUMIFS(SL_Class[Unique ID],SL_Class[UpSys SL Material],I335,SL_Class[UpSys Ever Previously Lead],H335,SL_Class[DownCus SL Material],T335),SL_Class[Unique ID],0),0)))),"Error: Invalid Column H, I, or T. Check spelling &amp; valid options (see dropdown)")</f>
        <v/>
      </c>
      <c r="AC335" s="32"/>
      <c r="AD335" s="31" t="b">
        <f t="shared" si="10"/>
        <v>0</v>
      </c>
      <c r="AE335" s="31" t="b">
        <f t="shared" si="11"/>
        <v>0</v>
      </c>
    </row>
    <row r="336" spans="1:31" ht="50.15" customHeight="1" x14ac:dyDescent="0.35">
      <c r="A336" s="101">
        <v>331</v>
      </c>
      <c r="B336" s="53"/>
      <c r="C336" s="41"/>
      <c r="D336" s="54"/>
      <c r="E336" s="53"/>
      <c r="F336" s="41"/>
      <c r="G336" s="41"/>
      <c r="H336" s="53"/>
      <c r="I336" s="55"/>
      <c r="J336" s="41"/>
      <c r="K336" s="41"/>
      <c r="L336" s="56"/>
      <c r="M336" s="41"/>
      <c r="N336" s="41"/>
      <c r="O336" s="41"/>
      <c r="P336" s="41"/>
      <c r="Q336" s="53"/>
      <c r="R336" s="41"/>
      <c r="S336" s="41"/>
      <c r="T336" s="57"/>
      <c r="U336" s="41"/>
      <c r="V336" s="41"/>
      <c r="W336" s="56"/>
      <c r="X336" s="41"/>
      <c r="Y336" s="58"/>
      <c r="Z336" s="41"/>
      <c r="AA336" s="41"/>
      <c r="AB336" s="171" t="str" cm="1">
        <f t="array" ref="AB336">IFERROR(IF(COUNTA('Detailed Inventory'!$B336:$AA336)=0,"",IF(AND($B336="",$C336=""),"Error: Missing Response in Column B or C",IF(OR($E336="",$Q336=""),"Error: Missing Response in Column E or Q",INDEX(SL_Class[Entire SL Classification],MATCH(SUMIFS(SL_Class[Unique ID],SL_Class[UpSys SL Material],I336,SL_Class[UpSys Ever Previously Lead],H336,SL_Class[DownCus SL Material],T336),SL_Class[Unique ID],0),0)))),"Error: Invalid Column H, I, or T. Check spelling &amp; valid options (see dropdown)")</f>
        <v/>
      </c>
      <c r="AC336" s="32"/>
      <c r="AD336" s="31" t="b">
        <f t="shared" si="10"/>
        <v>0</v>
      </c>
      <c r="AE336" s="31" t="b">
        <f t="shared" si="11"/>
        <v>0</v>
      </c>
    </row>
    <row r="337" spans="1:31" ht="50.15" customHeight="1" x14ac:dyDescent="0.35">
      <c r="A337" s="100">
        <v>332</v>
      </c>
      <c r="B337" s="53"/>
      <c r="C337" s="41"/>
      <c r="D337" s="54"/>
      <c r="E337" s="53"/>
      <c r="F337" s="41"/>
      <c r="G337" s="41"/>
      <c r="H337" s="53"/>
      <c r="I337" s="55"/>
      <c r="J337" s="41"/>
      <c r="K337" s="41"/>
      <c r="L337" s="56"/>
      <c r="M337" s="41"/>
      <c r="N337" s="41"/>
      <c r="O337" s="41"/>
      <c r="P337" s="41"/>
      <c r="Q337" s="53"/>
      <c r="R337" s="41"/>
      <c r="S337" s="41"/>
      <c r="T337" s="57"/>
      <c r="U337" s="41"/>
      <c r="V337" s="41"/>
      <c r="W337" s="56"/>
      <c r="X337" s="41"/>
      <c r="Y337" s="58"/>
      <c r="Z337" s="41"/>
      <c r="AA337" s="41"/>
      <c r="AB337" s="171" t="str" cm="1">
        <f t="array" ref="AB337">IFERROR(IF(COUNTA('Detailed Inventory'!$B337:$AA337)=0,"",IF(AND($B337="",$C337=""),"Error: Missing Response in Column B or C",IF(OR($E337="",$Q337=""),"Error: Missing Response in Column E or Q",INDEX(SL_Class[Entire SL Classification],MATCH(SUMIFS(SL_Class[Unique ID],SL_Class[UpSys SL Material],I337,SL_Class[UpSys Ever Previously Lead],H337,SL_Class[DownCus SL Material],T337),SL_Class[Unique ID],0),0)))),"Error: Invalid Column H, I, or T. Check spelling &amp; valid options (see dropdown)")</f>
        <v/>
      </c>
      <c r="AC337" s="32"/>
      <c r="AD337" s="31" t="b">
        <f t="shared" si="10"/>
        <v>0</v>
      </c>
      <c r="AE337" s="31" t="b">
        <f t="shared" si="11"/>
        <v>0</v>
      </c>
    </row>
    <row r="338" spans="1:31" ht="50.15" customHeight="1" x14ac:dyDescent="0.35">
      <c r="A338" s="101">
        <v>333</v>
      </c>
      <c r="B338" s="53"/>
      <c r="C338" s="41"/>
      <c r="D338" s="54"/>
      <c r="E338" s="53"/>
      <c r="F338" s="41"/>
      <c r="G338" s="41"/>
      <c r="H338" s="53"/>
      <c r="I338" s="55"/>
      <c r="J338" s="41"/>
      <c r="K338" s="41"/>
      <c r="L338" s="56"/>
      <c r="M338" s="41"/>
      <c r="N338" s="41"/>
      <c r="O338" s="41"/>
      <c r="P338" s="41"/>
      <c r="Q338" s="53"/>
      <c r="R338" s="41"/>
      <c r="S338" s="41"/>
      <c r="T338" s="57"/>
      <c r="U338" s="41"/>
      <c r="V338" s="41"/>
      <c r="W338" s="56"/>
      <c r="X338" s="41"/>
      <c r="Y338" s="58"/>
      <c r="Z338" s="41"/>
      <c r="AA338" s="41"/>
      <c r="AB338" s="171" t="str" cm="1">
        <f t="array" ref="AB338">IFERROR(IF(COUNTA('Detailed Inventory'!$B338:$AA338)=0,"",IF(AND($B338="",$C338=""),"Error: Missing Response in Column B or C",IF(OR($E338="",$Q338=""),"Error: Missing Response in Column E or Q",INDEX(SL_Class[Entire SL Classification],MATCH(SUMIFS(SL_Class[Unique ID],SL_Class[UpSys SL Material],I338,SL_Class[UpSys Ever Previously Lead],H338,SL_Class[DownCus SL Material],T338),SL_Class[Unique ID],0),0)))),"Error: Invalid Column H, I, or T. Check spelling &amp; valid options (see dropdown)")</f>
        <v/>
      </c>
      <c r="AC338" s="32"/>
      <c r="AD338" s="31" t="b">
        <f t="shared" si="10"/>
        <v>0</v>
      </c>
      <c r="AE338" s="31" t="b">
        <f t="shared" si="11"/>
        <v>0</v>
      </c>
    </row>
    <row r="339" spans="1:31" ht="50.15" customHeight="1" x14ac:dyDescent="0.35">
      <c r="A339" s="100">
        <v>334</v>
      </c>
      <c r="B339" s="53"/>
      <c r="C339" s="41"/>
      <c r="D339" s="54"/>
      <c r="E339" s="53"/>
      <c r="F339" s="41"/>
      <c r="G339" s="41"/>
      <c r="H339" s="53"/>
      <c r="I339" s="55"/>
      <c r="J339" s="41"/>
      <c r="K339" s="41"/>
      <c r="L339" s="56"/>
      <c r="M339" s="41"/>
      <c r="N339" s="41"/>
      <c r="O339" s="41"/>
      <c r="P339" s="41"/>
      <c r="Q339" s="53"/>
      <c r="R339" s="41"/>
      <c r="S339" s="41"/>
      <c r="T339" s="57"/>
      <c r="U339" s="41"/>
      <c r="V339" s="41"/>
      <c r="W339" s="56"/>
      <c r="X339" s="41"/>
      <c r="Y339" s="58"/>
      <c r="Z339" s="41"/>
      <c r="AA339" s="41"/>
      <c r="AB339" s="171" t="str" cm="1">
        <f t="array" ref="AB339">IFERROR(IF(COUNTA('Detailed Inventory'!$B339:$AA339)=0,"",IF(AND($B339="",$C339=""),"Error: Missing Response in Column B or C",IF(OR($E339="",$Q339=""),"Error: Missing Response in Column E or Q",INDEX(SL_Class[Entire SL Classification],MATCH(SUMIFS(SL_Class[Unique ID],SL_Class[UpSys SL Material],I339,SL_Class[UpSys Ever Previously Lead],H339,SL_Class[DownCus SL Material],T339),SL_Class[Unique ID],0),0)))),"Error: Invalid Column H, I, or T. Check spelling &amp; valid options (see dropdown)")</f>
        <v/>
      </c>
      <c r="AC339" s="32"/>
      <c r="AD339" s="31" t="b">
        <f t="shared" si="10"/>
        <v>0</v>
      </c>
      <c r="AE339" s="31" t="b">
        <f t="shared" si="11"/>
        <v>0</v>
      </c>
    </row>
    <row r="340" spans="1:31" ht="50.15" customHeight="1" x14ac:dyDescent="0.35">
      <c r="A340" s="101">
        <v>335</v>
      </c>
      <c r="B340" s="53"/>
      <c r="C340" s="41"/>
      <c r="D340" s="54"/>
      <c r="E340" s="53"/>
      <c r="F340" s="41"/>
      <c r="G340" s="41"/>
      <c r="H340" s="53"/>
      <c r="I340" s="55"/>
      <c r="J340" s="41"/>
      <c r="K340" s="41"/>
      <c r="L340" s="56"/>
      <c r="M340" s="41"/>
      <c r="N340" s="41"/>
      <c r="O340" s="41"/>
      <c r="P340" s="41"/>
      <c r="Q340" s="53"/>
      <c r="R340" s="41"/>
      <c r="S340" s="41"/>
      <c r="T340" s="57"/>
      <c r="U340" s="41"/>
      <c r="V340" s="41"/>
      <c r="W340" s="56"/>
      <c r="X340" s="41"/>
      <c r="Y340" s="58"/>
      <c r="Z340" s="41"/>
      <c r="AA340" s="41"/>
      <c r="AB340" s="171" t="str" cm="1">
        <f t="array" ref="AB340">IFERROR(IF(COUNTA('Detailed Inventory'!$B340:$AA340)=0,"",IF(AND($B340="",$C340=""),"Error: Missing Response in Column B or C",IF(OR($E340="",$Q340=""),"Error: Missing Response in Column E or Q",INDEX(SL_Class[Entire SL Classification],MATCH(SUMIFS(SL_Class[Unique ID],SL_Class[UpSys SL Material],I340,SL_Class[UpSys Ever Previously Lead],H340,SL_Class[DownCus SL Material],T340),SL_Class[Unique ID],0),0)))),"Error: Invalid Column H, I, or T. Check spelling &amp; valid options (see dropdown)")</f>
        <v/>
      </c>
      <c r="AC340" s="32"/>
      <c r="AD340" s="31" t="b">
        <f t="shared" si="10"/>
        <v>0</v>
      </c>
      <c r="AE340" s="31" t="b">
        <f t="shared" si="11"/>
        <v>0</v>
      </c>
    </row>
    <row r="341" spans="1:31" ht="50.15" customHeight="1" x14ac:dyDescent="0.35">
      <c r="A341" s="100">
        <v>336</v>
      </c>
      <c r="B341" s="53"/>
      <c r="C341" s="41"/>
      <c r="D341" s="54"/>
      <c r="E341" s="53"/>
      <c r="F341" s="41"/>
      <c r="G341" s="41"/>
      <c r="H341" s="53"/>
      <c r="I341" s="55"/>
      <c r="J341" s="41"/>
      <c r="K341" s="41"/>
      <c r="L341" s="56"/>
      <c r="M341" s="41"/>
      <c r="N341" s="41"/>
      <c r="O341" s="41"/>
      <c r="P341" s="41"/>
      <c r="Q341" s="53"/>
      <c r="R341" s="41"/>
      <c r="S341" s="41"/>
      <c r="T341" s="57"/>
      <c r="U341" s="41"/>
      <c r="V341" s="41"/>
      <c r="W341" s="56"/>
      <c r="X341" s="41"/>
      <c r="Y341" s="58"/>
      <c r="Z341" s="41"/>
      <c r="AA341" s="41"/>
      <c r="AB341" s="171" t="str" cm="1">
        <f t="array" ref="AB341">IFERROR(IF(COUNTA('Detailed Inventory'!$B341:$AA341)=0,"",IF(AND($B341="",$C341=""),"Error: Missing Response in Column B or C",IF(OR($E341="",$Q341=""),"Error: Missing Response in Column E or Q",INDEX(SL_Class[Entire SL Classification],MATCH(SUMIFS(SL_Class[Unique ID],SL_Class[UpSys SL Material],I341,SL_Class[UpSys Ever Previously Lead],H341,SL_Class[DownCus SL Material],T341),SL_Class[Unique ID],0),0)))),"Error: Invalid Column H, I, or T. Check spelling &amp; valid options (see dropdown)")</f>
        <v/>
      </c>
      <c r="AC341" s="32"/>
      <c r="AD341" s="31" t="b">
        <f t="shared" si="10"/>
        <v>0</v>
      </c>
      <c r="AE341" s="31" t="b">
        <f t="shared" si="11"/>
        <v>0</v>
      </c>
    </row>
    <row r="342" spans="1:31" ht="50.15" customHeight="1" x14ac:dyDescent="0.35">
      <c r="A342" s="101">
        <v>337</v>
      </c>
      <c r="B342" s="53"/>
      <c r="C342" s="41"/>
      <c r="D342" s="54"/>
      <c r="E342" s="53"/>
      <c r="F342" s="41"/>
      <c r="G342" s="41"/>
      <c r="H342" s="53"/>
      <c r="I342" s="55"/>
      <c r="J342" s="41"/>
      <c r="K342" s="41"/>
      <c r="L342" s="56"/>
      <c r="M342" s="41"/>
      <c r="N342" s="41"/>
      <c r="O342" s="41"/>
      <c r="P342" s="41"/>
      <c r="Q342" s="53"/>
      <c r="R342" s="41"/>
      <c r="S342" s="41"/>
      <c r="T342" s="57"/>
      <c r="U342" s="41"/>
      <c r="V342" s="41"/>
      <c r="W342" s="56"/>
      <c r="X342" s="41"/>
      <c r="Y342" s="58"/>
      <c r="Z342" s="41"/>
      <c r="AA342" s="41"/>
      <c r="AB342" s="171" t="str" cm="1">
        <f t="array" ref="AB342">IFERROR(IF(COUNTA('Detailed Inventory'!$B342:$AA342)=0,"",IF(AND($B342="",$C342=""),"Error: Missing Response in Column B or C",IF(OR($E342="",$Q342=""),"Error: Missing Response in Column E or Q",INDEX(SL_Class[Entire SL Classification],MATCH(SUMIFS(SL_Class[Unique ID],SL_Class[UpSys SL Material],I342,SL_Class[UpSys Ever Previously Lead],H342,SL_Class[DownCus SL Material],T342),SL_Class[Unique ID],0),0)))),"Error: Invalid Column H, I, or T. Check spelling &amp; valid options (see dropdown)")</f>
        <v/>
      </c>
      <c r="AC342" s="32"/>
      <c r="AD342" s="31" t="b">
        <f t="shared" si="10"/>
        <v>0</v>
      </c>
      <c r="AE342" s="31" t="b">
        <f t="shared" si="11"/>
        <v>0</v>
      </c>
    </row>
    <row r="343" spans="1:31" ht="50.15" customHeight="1" x14ac:dyDescent="0.35">
      <c r="A343" s="100">
        <v>338</v>
      </c>
      <c r="B343" s="53"/>
      <c r="C343" s="41"/>
      <c r="D343" s="54"/>
      <c r="E343" s="53"/>
      <c r="F343" s="41"/>
      <c r="G343" s="41"/>
      <c r="H343" s="53"/>
      <c r="I343" s="55"/>
      <c r="J343" s="41"/>
      <c r="K343" s="41"/>
      <c r="L343" s="56"/>
      <c r="M343" s="41"/>
      <c r="N343" s="41"/>
      <c r="O343" s="41"/>
      <c r="P343" s="41"/>
      <c r="Q343" s="53"/>
      <c r="R343" s="41"/>
      <c r="S343" s="41"/>
      <c r="T343" s="57"/>
      <c r="U343" s="41"/>
      <c r="V343" s="41"/>
      <c r="W343" s="56"/>
      <c r="X343" s="41"/>
      <c r="Y343" s="58"/>
      <c r="Z343" s="41"/>
      <c r="AA343" s="41"/>
      <c r="AB343" s="171" t="str" cm="1">
        <f t="array" ref="AB343">IFERROR(IF(COUNTA('Detailed Inventory'!$B343:$AA343)=0,"",IF(AND($B343="",$C343=""),"Error: Missing Response in Column B or C",IF(OR($E343="",$Q343=""),"Error: Missing Response in Column E or Q",INDEX(SL_Class[Entire SL Classification],MATCH(SUMIFS(SL_Class[Unique ID],SL_Class[UpSys SL Material],I343,SL_Class[UpSys Ever Previously Lead],H343,SL_Class[DownCus SL Material],T343),SL_Class[Unique ID],0),0)))),"Error: Invalid Column H, I, or T. Check spelling &amp; valid options (see dropdown)")</f>
        <v/>
      </c>
      <c r="AC343" s="32"/>
      <c r="AD343" s="31" t="b">
        <f t="shared" si="10"/>
        <v>0</v>
      </c>
      <c r="AE343" s="31" t="b">
        <f t="shared" si="11"/>
        <v>0</v>
      </c>
    </row>
    <row r="344" spans="1:31" ht="50.15" customHeight="1" x14ac:dyDescent="0.35">
      <c r="A344" s="101">
        <v>339</v>
      </c>
      <c r="B344" s="53"/>
      <c r="C344" s="41"/>
      <c r="D344" s="54"/>
      <c r="E344" s="53"/>
      <c r="F344" s="41"/>
      <c r="G344" s="41"/>
      <c r="H344" s="53"/>
      <c r="I344" s="55"/>
      <c r="J344" s="41"/>
      <c r="K344" s="41"/>
      <c r="L344" s="56"/>
      <c r="M344" s="41"/>
      <c r="N344" s="41"/>
      <c r="O344" s="41"/>
      <c r="P344" s="41"/>
      <c r="Q344" s="53"/>
      <c r="R344" s="41"/>
      <c r="S344" s="41"/>
      <c r="T344" s="57"/>
      <c r="U344" s="41"/>
      <c r="V344" s="41"/>
      <c r="W344" s="56"/>
      <c r="X344" s="41"/>
      <c r="Y344" s="58"/>
      <c r="Z344" s="41"/>
      <c r="AA344" s="41"/>
      <c r="AB344" s="171" t="str" cm="1">
        <f t="array" ref="AB344">IFERROR(IF(COUNTA('Detailed Inventory'!$B344:$AA344)=0,"",IF(AND($B344="",$C344=""),"Error: Missing Response in Column B or C",IF(OR($E344="",$Q344=""),"Error: Missing Response in Column E or Q",INDEX(SL_Class[Entire SL Classification],MATCH(SUMIFS(SL_Class[Unique ID],SL_Class[UpSys SL Material],I344,SL_Class[UpSys Ever Previously Lead],H344,SL_Class[DownCus SL Material],T344),SL_Class[Unique ID],0),0)))),"Error: Invalid Column H, I, or T. Check spelling &amp; valid options (see dropdown)")</f>
        <v/>
      </c>
      <c r="AC344" s="32"/>
      <c r="AD344" s="31" t="b">
        <f t="shared" si="10"/>
        <v>0</v>
      </c>
      <c r="AE344" s="31" t="b">
        <f t="shared" si="11"/>
        <v>0</v>
      </c>
    </row>
    <row r="345" spans="1:31" ht="50.15" customHeight="1" x14ac:dyDescent="0.35">
      <c r="A345" s="100">
        <v>340</v>
      </c>
      <c r="B345" s="53"/>
      <c r="C345" s="41"/>
      <c r="D345" s="54"/>
      <c r="E345" s="53"/>
      <c r="F345" s="41"/>
      <c r="G345" s="41"/>
      <c r="H345" s="53"/>
      <c r="I345" s="55"/>
      <c r="J345" s="41"/>
      <c r="K345" s="41"/>
      <c r="L345" s="56"/>
      <c r="M345" s="41"/>
      <c r="N345" s="41"/>
      <c r="O345" s="41"/>
      <c r="P345" s="41"/>
      <c r="Q345" s="53"/>
      <c r="R345" s="41"/>
      <c r="S345" s="41"/>
      <c r="T345" s="57"/>
      <c r="U345" s="41"/>
      <c r="V345" s="41"/>
      <c r="W345" s="56"/>
      <c r="X345" s="41"/>
      <c r="Y345" s="58"/>
      <c r="Z345" s="41"/>
      <c r="AA345" s="41"/>
      <c r="AB345" s="171" t="str" cm="1">
        <f t="array" ref="AB345">IFERROR(IF(COUNTA('Detailed Inventory'!$B345:$AA345)=0,"",IF(AND($B345="",$C345=""),"Error: Missing Response in Column B or C",IF(OR($E345="",$Q345=""),"Error: Missing Response in Column E or Q",INDEX(SL_Class[Entire SL Classification],MATCH(SUMIFS(SL_Class[Unique ID],SL_Class[UpSys SL Material],I345,SL_Class[UpSys Ever Previously Lead],H345,SL_Class[DownCus SL Material],T345),SL_Class[Unique ID],0),0)))),"Error: Invalid Column H, I, or T. Check spelling &amp; valid options (see dropdown)")</f>
        <v/>
      </c>
      <c r="AC345" s="32"/>
      <c r="AD345" s="31" t="b">
        <f t="shared" si="10"/>
        <v>0</v>
      </c>
      <c r="AE345" s="31" t="b">
        <f t="shared" si="11"/>
        <v>0</v>
      </c>
    </row>
    <row r="346" spans="1:31" ht="50.15" customHeight="1" x14ac:dyDescent="0.35">
      <c r="A346" s="101">
        <v>341</v>
      </c>
      <c r="B346" s="53"/>
      <c r="C346" s="41"/>
      <c r="D346" s="54"/>
      <c r="E346" s="53"/>
      <c r="F346" s="41"/>
      <c r="G346" s="41"/>
      <c r="H346" s="53"/>
      <c r="I346" s="55"/>
      <c r="J346" s="41"/>
      <c r="K346" s="41"/>
      <c r="L346" s="56"/>
      <c r="M346" s="41"/>
      <c r="N346" s="41"/>
      <c r="O346" s="41"/>
      <c r="P346" s="41"/>
      <c r="Q346" s="53"/>
      <c r="R346" s="41"/>
      <c r="S346" s="41"/>
      <c r="T346" s="57"/>
      <c r="U346" s="41"/>
      <c r="V346" s="41"/>
      <c r="W346" s="56"/>
      <c r="X346" s="41"/>
      <c r="Y346" s="58"/>
      <c r="Z346" s="41"/>
      <c r="AA346" s="41"/>
      <c r="AB346" s="171" t="str" cm="1">
        <f t="array" ref="AB346">IFERROR(IF(COUNTA('Detailed Inventory'!$B346:$AA346)=0,"",IF(AND($B346="",$C346=""),"Error: Missing Response in Column B or C",IF(OR($E346="",$Q346=""),"Error: Missing Response in Column E or Q",INDEX(SL_Class[Entire SL Classification],MATCH(SUMIFS(SL_Class[Unique ID],SL_Class[UpSys SL Material],I346,SL_Class[UpSys Ever Previously Lead],H346,SL_Class[DownCus SL Material],T346),SL_Class[Unique ID],0),0)))),"Error: Invalid Column H, I, or T. Check spelling &amp; valid options (see dropdown)")</f>
        <v/>
      </c>
      <c r="AC346" s="32"/>
      <c r="AD346" s="31" t="b">
        <f t="shared" si="10"/>
        <v>0</v>
      </c>
      <c r="AE346" s="31" t="b">
        <f t="shared" si="11"/>
        <v>0</v>
      </c>
    </row>
    <row r="347" spans="1:31" ht="50.15" customHeight="1" x14ac:dyDescent="0.35">
      <c r="A347" s="100">
        <v>342</v>
      </c>
      <c r="B347" s="53"/>
      <c r="C347" s="41"/>
      <c r="D347" s="54"/>
      <c r="E347" s="53"/>
      <c r="F347" s="41"/>
      <c r="G347" s="41"/>
      <c r="H347" s="53"/>
      <c r="I347" s="55"/>
      <c r="J347" s="41"/>
      <c r="K347" s="41"/>
      <c r="L347" s="56"/>
      <c r="M347" s="41"/>
      <c r="N347" s="41"/>
      <c r="O347" s="41"/>
      <c r="P347" s="41"/>
      <c r="Q347" s="53"/>
      <c r="R347" s="41"/>
      <c r="S347" s="41"/>
      <c r="T347" s="57"/>
      <c r="U347" s="41"/>
      <c r="V347" s="41"/>
      <c r="W347" s="56"/>
      <c r="X347" s="41"/>
      <c r="Y347" s="58"/>
      <c r="Z347" s="41"/>
      <c r="AA347" s="41"/>
      <c r="AB347" s="171" t="str" cm="1">
        <f t="array" ref="AB347">IFERROR(IF(COUNTA('Detailed Inventory'!$B347:$AA347)=0,"",IF(AND($B347="",$C347=""),"Error: Missing Response in Column B or C",IF(OR($E347="",$Q347=""),"Error: Missing Response in Column E or Q",INDEX(SL_Class[Entire SL Classification],MATCH(SUMIFS(SL_Class[Unique ID],SL_Class[UpSys SL Material],I347,SL_Class[UpSys Ever Previously Lead],H347,SL_Class[DownCus SL Material],T347),SL_Class[Unique ID],0),0)))),"Error: Invalid Column H, I, or T. Check spelling &amp; valid options (see dropdown)")</f>
        <v/>
      </c>
      <c r="AC347" s="32"/>
      <c r="AD347" s="31" t="b">
        <f t="shared" si="10"/>
        <v>0</v>
      </c>
      <c r="AE347" s="31" t="b">
        <f t="shared" si="11"/>
        <v>0</v>
      </c>
    </row>
    <row r="348" spans="1:31" ht="50.15" customHeight="1" x14ac:dyDescent="0.35">
      <c r="A348" s="101">
        <v>343</v>
      </c>
      <c r="B348" s="53"/>
      <c r="C348" s="41"/>
      <c r="D348" s="54"/>
      <c r="E348" s="53"/>
      <c r="F348" s="41"/>
      <c r="G348" s="41"/>
      <c r="H348" s="53"/>
      <c r="I348" s="55"/>
      <c r="J348" s="41"/>
      <c r="K348" s="41"/>
      <c r="L348" s="56"/>
      <c r="M348" s="41"/>
      <c r="N348" s="41"/>
      <c r="O348" s="41"/>
      <c r="P348" s="41"/>
      <c r="Q348" s="53"/>
      <c r="R348" s="41"/>
      <c r="S348" s="41"/>
      <c r="T348" s="57"/>
      <c r="U348" s="41"/>
      <c r="V348" s="41"/>
      <c r="W348" s="56"/>
      <c r="X348" s="41"/>
      <c r="Y348" s="58"/>
      <c r="Z348" s="41"/>
      <c r="AA348" s="41"/>
      <c r="AB348" s="171" t="str" cm="1">
        <f t="array" ref="AB348">IFERROR(IF(COUNTA('Detailed Inventory'!$B348:$AA348)=0,"",IF(AND($B348="",$C348=""),"Error: Missing Response in Column B or C",IF(OR($E348="",$Q348=""),"Error: Missing Response in Column E or Q",INDEX(SL_Class[Entire SL Classification],MATCH(SUMIFS(SL_Class[Unique ID],SL_Class[UpSys SL Material],I348,SL_Class[UpSys Ever Previously Lead],H348,SL_Class[DownCus SL Material],T348),SL_Class[Unique ID],0),0)))),"Error: Invalid Column H, I, or T. Check spelling &amp; valid options (see dropdown)")</f>
        <v/>
      </c>
      <c r="AC348" s="32"/>
      <c r="AD348" s="31" t="b">
        <f t="shared" si="10"/>
        <v>0</v>
      </c>
      <c r="AE348" s="31" t="b">
        <f t="shared" si="11"/>
        <v>0</v>
      </c>
    </row>
    <row r="349" spans="1:31" ht="50.15" customHeight="1" x14ac:dyDescent="0.35">
      <c r="A349" s="100">
        <v>344</v>
      </c>
      <c r="B349" s="53"/>
      <c r="C349" s="41"/>
      <c r="D349" s="54"/>
      <c r="E349" s="53"/>
      <c r="F349" s="41"/>
      <c r="G349" s="41"/>
      <c r="H349" s="53"/>
      <c r="I349" s="55"/>
      <c r="J349" s="41"/>
      <c r="K349" s="41"/>
      <c r="L349" s="56"/>
      <c r="M349" s="41"/>
      <c r="N349" s="41"/>
      <c r="O349" s="41"/>
      <c r="P349" s="41"/>
      <c r="Q349" s="53"/>
      <c r="R349" s="41"/>
      <c r="S349" s="41"/>
      <c r="T349" s="57"/>
      <c r="U349" s="41"/>
      <c r="V349" s="41"/>
      <c r="W349" s="56"/>
      <c r="X349" s="41"/>
      <c r="Y349" s="58"/>
      <c r="Z349" s="41"/>
      <c r="AA349" s="41"/>
      <c r="AB349" s="171" t="str" cm="1">
        <f t="array" ref="AB349">IFERROR(IF(COUNTA('Detailed Inventory'!$B349:$AA349)=0,"",IF(AND($B349="",$C349=""),"Error: Missing Response in Column B or C",IF(OR($E349="",$Q349=""),"Error: Missing Response in Column E or Q",INDEX(SL_Class[Entire SL Classification],MATCH(SUMIFS(SL_Class[Unique ID],SL_Class[UpSys SL Material],I349,SL_Class[UpSys Ever Previously Lead],H349,SL_Class[DownCus SL Material],T349),SL_Class[Unique ID],0),0)))),"Error: Invalid Column H, I, or T. Check spelling &amp; valid options (see dropdown)")</f>
        <v/>
      </c>
      <c r="AC349" s="32"/>
      <c r="AD349" s="31" t="b">
        <f t="shared" si="10"/>
        <v>0</v>
      </c>
      <c r="AE349" s="31" t="b">
        <f t="shared" si="11"/>
        <v>0</v>
      </c>
    </row>
    <row r="350" spans="1:31" ht="50.15" customHeight="1" x14ac:dyDescent="0.35">
      <c r="A350" s="101">
        <v>345</v>
      </c>
      <c r="B350" s="53"/>
      <c r="C350" s="41"/>
      <c r="D350" s="54"/>
      <c r="E350" s="53"/>
      <c r="F350" s="41"/>
      <c r="G350" s="41"/>
      <c r="H350" s="53"/>
      <c r="I350" s="55"/>
      <c r="J350" s="41"/>
      <c r="K350" s="41"/>
      <c r="L350" s="56"/>
      <c r="M350" s="41"/>
      <c r="N350" s="41"/>
      <c r="O350" s="41"/>
      <c r="P350" s="41"/>
      <c r="Q350" s="53"/>
      <c r="R350" s="41"/>
      <c r="S350" s="41"/>
      <c r="T350" s="57"/>
      <c r="U350" s="41"/>
      <c r="V350" s="41"/>
      <c r="W350" s="56"/>
      <c r="X350" s="41"/>
      <c r="Y350" s="58"/>
      <c r="Z350" s="41"/>
      <c r="AA350" s="41"/>
      <c r="AB350" s="171" t="str" cm="1">
        <f t="array" ref="AB350">IFERROR(IF(COUNTA('Detailed Inventory'!$B350:$AA350)=0,"",IF(AND($B350="",$C350=""),"Error: Missing Response in Column B or C",IF(OR($E350="",$Q350=""),"Error: Missing Response in Column E or Q",INDEX(SL_Class[Entire SL Classification],MATCH(SUMIFS(SL_Class[Unique ID],SL_Class[UpSys SL Material],I350,SL_Class[UpSys Ever Previously Lead],H350,SL_Class[DownCus SL Material],T350),SL_Class[Unique ID],0),0)))),"Error: Invalid Column H, I, or T. Check spelling &amp; valid options (see dropdown)")</f>
        <v/>
      </c>
      <c r="AC350" s="32"/>
      <c r="AD350" s="31" t="b">
        <f t="shared" si="10"/>
        <v>0</v>
      </c>
      <c r="AE350" s="31" t="b">
        <f t="shared" si="11"/>
        <v>0</v>
      </c>
    </row>
    <row r="351" spans="1:31" ht="50.15" customHeight="1" x14ac:dyDescent="0.35">
      <c r="A351" s="100">
        <v>346</v>
      </c>
      <c r="B351" s="53"/>
      <c r="C351" s="41"/>
      <c r="D351" s="54"/>
      <c r="E351" s="53"/>
      <c r="F351" s="41"/>
      <c r="G351" s="41"/>
      <c r="H351" s="53"/>
      <c r="I351" s="55"/>
      <c r="J351" s="41"/>
      <c r="K351" s="41"/>
      <c r="L351" s="56"/>
      <c r="M351" s="41"/>
      <c r="N351" s="41"/>
      <c r="O351" s="41"/>
      <c r="P351" s="41"/>
      <c r="Q351" s="53"/>
      <c r="R351" s="41"/>
      <c r="S351" s="41"/>
      <c r="T351" s="57"/>
      <c r="U351" s="41"/>
      <c r="V351" s="41"/>
      <c r="W351" s="56"/>
      <c r="X351" s="41"/>
      <c r="Y351" s="58"/>
      <c r="Z351" s="41"/>
      <c r="AA351" s="41"/>
      <c r="AB351" s="171" t="str" cm="1">
        <f t="array" ref="AB351">IFERROR(IF(COUNTA('Detailed Inventory'!$B351:$AA351)=0,"",IF(AND($B351="",$C351=""),"Error: Missing Response in Column B or C",IF(OR($E351="",$Q351=""),"Error: Missing Response in Column E or Q",INDEX(SL_Class[Entire SL Classification],MATCH(SUMIFS(SL_Class[Unique ID],SL_Class[UpSys SL Material],I351,SL_Class[UpSys Ever Previously Lead],H351,SL_Class[DownCus SL Material],T351),SL_Class[Unique ID],0),0)))),"Error: Invalid Column H, I, or T. Check spelling &amp; valid options (see dropdown)")</f>
        <v/>
      </c>
      <c r="AC351" s="32"/>
      <c r="AD351" s="31" t="b">
        <f t="shared" si="10"/>
        <v>0</v>
      </c>
      <c r="AE351" s="31" t="b">
        <f t="shared" si="11"/>
        <v>0</v>
      </c>
    </row>
    <row r="352" spans="1:31" ht="50.15" customHeight="1" x14ac:dyDescent="0.35">
      <c r="A352" s="101">
        <v>347</v>
      </c>
      <c r="B352" s="53"/>
      <c r="C352" s="41"/>
      <c r="D352" s="54"/>
      <c r="E352" s="53"/>
      <c r="F352" s="41"/>
      <c r="G352" s="41"/>
      <c r="H352" s="53"/>
      <c r="I352" s="55"/>
      <c r="J352" s="41"/>
      <c r="K352" s="41"/>
      <c r="L352" s="56"/>
      <c r="M352" s="41"/>
      <c r="N352" s="41"/>
      <c r="O352" s="41"/>
      <c r="P352" s="41"/>
      <c r="Q352" s="53"/>
      <c r="R352" s="41"/>
      <c r="S352" s="41"/>
      <c r="T352" s="57"/>
      <c r="U352" s="41"/>
      <c r="V352" s="41"/>
      <c r="W352" s="56"/>
      <c r="X352" s="41"/>
      <c r="Y352" s="58"/>
      <c r="Z352" s="41"/>
      <c r="AA352" s="41"/>
      <c r="AB352" s="171" t="str" cm="1">
        <f t="array" ref="AB352">IFERROR(IF(COUNTA('Detailed Inventory'!$B352:$AA352)=0,"",IF(AND($B352="",$C352=""),"Error: Missing Response in Column B or C",IF(OR($E352="",$Q352=""),"Error: Missing Response in Column E or Q",INDEX(SL_Class[Entire SL Classification],MATCH(SUMIFS(SL_Class[Unique ID],SL_Class[UpSys SL Material],I352,SL_Class[UpSys Ever Previously Lead],H352,SL_Class[DownCus SL Material],T352),SL_Class[Unique ID],0),0)))),"Error: Invalid Column H, I, or T. Check spelling &amp; valid options (see dropdown)")</f>
        <v/>
      </c>
      <c r="AC352" s="32"/>
      <c r="AD352" s="31" t="b">
        <f t="shared" si="10"/>
        <v>0</v>
      </c>
      <c r="AE352" s="31" t="b">
        <f t="shared" si="11"/>
        <v>0</v>
      </c>
    </row>
    <row r="353" spans="1:31" ht="50.15" customHeight="1" x14ac:dyDescent="0.35">
      <c r="A353" s="100">
        <v>348</v>
      </c>
      <c r="B353" s="53"/>
      <c r="C353" s="41"/>
      <c r="D353" s="54"/>
      <c r="E353" s="53"/>
      <c r="F353" s="41"/>
      <c r="G353" s="41"/>
      <c r="H353" s="53"/>
      <c r="I353" s="55"/>
      <c r="J353" s="41"/>
      <c r="K353" s="41"/>
      <c r="L353" s="56"/>
      <c r="M353" s="41"/>
      <c r="N353" s="41"/>
      <c r="O353" s="41"/>
      <c r="P353" s="41"/>
      <c r="Q353" s="53"/>
      <c r="R353" s="41"/>
      <c r="S353" s="41"/>
      <c r="T353" s="57"/>
      <c r="U353" s="41"/>
      <c r="V353" s="41"/>
      <c r="W353" s="56"/>
      <c r="X353" s="41"/>
      <c r="Y353" s="58"/>
      <c r="Z353" s="41"/>
      <c r="AA353" s="41"/>
      <c r="AB353" s="171" t="str" cm="1">
        <f t="array" ref="AB353">IFERROR(IF(COUNTA('Detailed Inventory'!$B353:$AA353)=0,"",IF(AND($B353="",$C353=""),"Error: Missing Response in Column B or C",IF(OR($E353="",$Q353=""),"Error: Missing Response in Column E or Q",INDEX(SL_Class[Entire SL Classification],MATCH(SUMIFS(SL_Class[Unique ID],SL_Class[UpSys SL Material],I353,SL_Class[UpSys Ever Previously Lead],H353,SL_Class[DownCus SL Material],T353),SL_Class[Unique ID],0),0)))),"Error: Invalid Column H, I, or T. Check spelling &amp; valid options (see dropdown)")</f>
        <v/>
      </c>
      <c r="AC353" s="32"/>
      <c r="AD353" s="31" t="b">
        <f t="shared" si="10"/>
        <v>0</v>
      </c>
      <c r="AE353" s="31" t="b">
        <f t="shared" si="11"/>
        <v>0</v>
      </c>
    </row>
    <row r="354" spans="1:31" ht="50.15" customHeight="1" x14ac:dyDescent="0.35">
      <c r="A354" s="101">
        <v>349</v>
      </c>
      <c r="B354" s="53"/>
      <c r="C354" s="41"/>
      <c r="D354" s="54"/>
      <c r="E354" s="53"/>
      <c r="F354" s="41"/>
      <c r="G354" s="41"/>
      <c r="H354" s="53"/>
      <c r="I354" s="55"/>
      <c r="J354" s="41"/>
      <c r="K354" s="41"/>
      <c r="L354" s="56"/>
      <c r="M354" s="41"/>
      <c r="N354" s="41"/>
      <c r="O354" s="41"/>
      <c r="P354" s="41"/>
      <c r="Q354" s="53"/>
      <c r="R354" s="41"/>
      <c r="S354" s="41"/>
      <c r="T354" s="57"/>
      <c r="U354" s="41"/>
      <c r="V354" s="41"/>
      <c r="W354" s="56"/>
      <c r="X354" s="41"/>
      <c r="Y354" s="58"/>
      <c r="Z354" s="41"/>
      <c r="AA354" s="41"/>
      <c r="AB354" s="171" t="str" cm="1">
        <f t="array" ref="AB354">IFERROR(IF(COUNTA('Detailed Inventory'!$B354:$AA354)=0,"",IF(AND($B354="",$C354=""),"Error: Missing Response in Column B or C",IF(OR($E354="",$Q354=""),"Error: Missing Response in Column E or Q",INDEX(SL_Class[Entire SL Classification],MATCH(SUMIFS(SL_Class[Unique ID],SL_Class[UpSys SL Material],I354,SL_Class[UpSys Ever Previously Lead],H354,SL_Class[DownCus SL Material],T354),SL_Class[Unique ID],0),0)))),"Error: Invalid Column H, I, or T. Check spelling &amp; valid options (see dropdown)")</f>
        <v/>
      </c>
      <c r="AC354" s="32"/>
      <c r="AD354" s="31" t="b">
        <f t="shared" si="10"/>
        <v>0</v>
      </c>
      <c r="AE354" s="31" t="b">
        <f t="shared" si="11"/>
        <v>0</v>
      </c>
    </row>
    <row r="355" spans="1:31" ht="50.15" customHeight="1" x14ac:dyDescent="0.35">
      <c r="A355" s="100">
        <v>350</v>
      </c>
      <c r="B355" s="53"/>
      <c r="C355" s="41"/>
      <c r="D355" s="54"/>
      <c r="E355" s="53"/>
      <c r="F355" s="41"/>
      <c r="G355" s="41"/>
      <c r="H355" s="53"/>
      <c r="I355" s="55"/>
      <c r="J355" s="41"/>
      <c r="K355" s="41"/>
      <c r="L355" s="56"/>
      <c r="M355" s="41"/>
      <c r="N355" s="41"/>
      <c r="O355" s="41"/>
      <c r="P355" s="41"/>
      <c r="Q355" s="53"/>
      <c r="R355" s="41"/>
      <c r="S355" s="41"/>
      <c r="T355" s="57"/>
      <c r="U355" s="41"/>
      <c r="V355" s="41"/>
      <c r="W355" s="56"/>
      <c r="X355" s="41"/>
      <c r="Y355" s="58"/>
      <c r="Z355" s="41"/>
      <c r="AA355" s="41"/>
      <c r="AB355" s="171" t="str" cm="1">
        <f t="array" ref="AB355">IFERROR(IF(COUNTA('Detailed Inventory'!$B355:$AA355)=0,"",IF(AND($B355="",$C355=""),"Error: Missing Response in Column B or C",IF(OR($E355="",$Q355=""),"Error: Missing Response in Column E or Q",INDEX(SL_Class[Entire SL Classification],MATCH(SUMIFS(SL_Class[Unique ID],SL_Class[UpSys SL Material],I355,SL_Class[UpSys Ever Previously Lead],H355,SL_Class[DownCus SL Material],T355),SL_Class[Unique ID],0),0)))),"Error: Invalid Column H, I, or T. Check spelling &amp; valid options (see dropdown)")</f>
        <v/>
      </c>
      <c r="AC355" s="32"/>
      <c r="AD355" s="31" t="b">
        <f t="shared" si="10"/>
        <v>0</v>
      </c>
      <c r="AE355" s="31" t="b">
        <f t="shared" si="11"/>
        <v>0</v>
      </c>
    </row>
    <row r="356" spans="1:31" ht="50.15" customHeight="1" x14ac:dyDescent="0.35">
      <c r="A356" s="101">
        <v>351</v>
      </c>
      <c r="B356" s="53"/>
      <c r="C356" s="41"/>
      <c r="D356" s="54"/>
      <c r="E356" s="53"/>
      <c r="F356" s="41"/>
      <c r="G356" s="41"/>
      <c r="H356" s="53"/>
      <c r="I356" s="55"/>
      <c r="J356" s="41"/>
      <c r="K356" s="41"/>
      <c r="L356" s="56"/>
      <c r="M356" s="41"/>
      <c r="N356" s="41"/>
      <c r="O356" s="41"/>
      <c r="P356" s="41"/>
      <c r="Q356" s="53"/>
      <c r="R356" s="41"/>
      <c r="S356" s="41"/>
      <c r="T356" s="57"/>
      <c r="U356" s="41"/>
      <c r="V356" s="41"/>
      <c r="W356" s="56"/>
      <c r="X356" s="41"/>
      <c r="Y356" s="58"/>
      <c r="Z356" s="41"/>
      <c r="AA356" s="41"/>
      <c r="AB356" s="171" t="str" cm="1">
        <f t="array" ref="AB356">IFERROR(IF(COUNTA('Detailed Inventory'!$B356:$AA356)=0,"",IF(AND($B356="",$C356=""),"Error: Missing Response in Column B or C",IF(OR($E356="",$Q356=""),"Error: Missing Response in Column E or Q",INDEX(SL_Class[Entire SL Classification],MATCH(SUMIFS(SL_Class[Unique ID],SL_Class[UpSys SL Material],I356,SL_Class[UpSys Ever Previously Lead],H356,SL_Class[DownCus SL Material],T356),SL_Class[Unique ID],0),0)))),"Error: Invalid Column H, I, or T. Check spelling &amp; valid options (see dropdown)")</f>
        <v/>
      </c>
      <c r="AC356" s="32"/>
      <c r="AD356" s="31" t="b">
        <f t="shared" si="10"/>
        <v>0</v>
      </c>
      <c r="AE356" s="31" t="b">
        <f t="shared" si="11"/>
        <v>0</v>
      </c>
    </row>
    <row r="357" spans="1:31" ht="50.15" customHeight="1" x14ac:dyDescent="0.35">
      <c r="A357" s="100">
        <v>352</v>
      </c>
      <c r="B357" s="53"/>
      <c r="C357" s="41"/>
      <c r="D357" s="54"/>
      <c r="E357" s="53"/>
      <c r="F357" s="41"/>
      <c r="G357" s="41"/>
      <c r="H357" s="53"/>
      <c r="I357" s="55"/>
      <c r="J357" s="41"/>
      <c r="K357" s="41"/>
      <c r="L357" s="56"/>
      <c r="M357" s="41"/>
      <c r="N357" s="41"/>
      <c r="O357" s="41"/>
      <c r="P357" s="41"/>
      <c r="Q357" s="53"/>
      <c r="R357" s="41"/>
      <c r="S357" s="41"/>
      <c r="T357" s="57"/>
      <c r="U357" s="41"/>
      <c r="V357" s="41"/>
      <c r="W357" s="56"/>
      <c r="X357" s="41"/>
      <c r="Y357" s="58"/>
      <c r="Z357" s="41"/>
      <c r="AA357" s="41"/>
      <c r="AB357" s="171" t="str" cm="1">
        <f t="array" ref="AB357">IFERROR(IF(COUNTA('Detailed Inventory'!$B357:$AA357)=0,"",IF(AND($B357="",$C357=""),"Error: Missing Response in Column B or C",IF(OR($E357="",$Q357=""),"Error: Missing Response in Column E or Q",INDEX(SL_Class[Entire SL Classification],MATCH(SUMIFS(SL_Class[Unique ID],SL_Class[UpSys SL Material],I357,SL_Class[UpSys Ever Previously Lead],H357,SL_Class[DownCus SL Material],T357),SL_Class[Unique ID],0),0)))),"Error: Invalid Column H, I, or T. Check spelling &amp; valid options (see dropdown)")</f>
        <v/>
      </c>
      <c r="AC357" s="32"/>
      <c r="AD357" s="31" t="b">
        <f t="shared" si="10"/>
        <v>0</v>
      </c>
      <c r="AE357" s="31" t="b">
        <f t="shared" si="11"/>
        <v>0</v>
      </c>
    </row>
    <row r="358" spans="1:31" ht="50.15" customHeight="1" x14ac:dyDescent="0.35">
      <c r="A358" s="101">
        <v>353</v>
      </c>
      <c r="B358" s="53"/>
      <c r="C358" s="41"/>
      <c r="D358" s="54"/>
      <c r="E358" s="53"/>
      <c r="F358" s="41"/>
      <c r="G358" s="41"/>
      <c r="H358" s="53"/>
      <c r="I358" s="55"/>
      <c r="J358" s="41"/>
      <c r="K358" s="41"/>
      <c r="L358" s="56"/>
      <c r="M358" s="41"/>
      <c r="N358" s="41"/>
      <c r="O358" s="41"/>
      <c r="P358" s="41"/>
      <c r="Q358" s="53"/>
      <c r="R358" s="41"/>
      <c r="S358" s="41"/>
      <c r="T358" s="57"/>
      <c r="U358" s="41"/>
      <c r="V358" s="41"/>
      <c r="W358" s="56"/>
      <c r="X358" s="41"/>
      <c r="Y358" s="58"/>
      <c r="Z358" s="41"/>
      <c r="AA358" s="41"/>
      <c r="AB358" s="171" t="str" cm="1">
        <f t="array" ref="AB358">IFERROR(IF(COUNTA('Detailed Inventory'!$B358:$AA358)=0,"",IF(AND($B358="",$C358=""),"Error: Missing Response in Column B or C",IF(OR($E358="",$Q358=""),"Error: Missing Response in Column E or Q",INDEX(SL_Class[Entire SL Classification],MATCH(SUMIFS(SL_Class[Unique ID],SL_Class[UpSys SL Material],I358,SL_Class[UpSys Ever Previously Lead],H358,SL_Class[DownCus SL Material],T358),SL_Class[Unique ID],0),0)))),"Error: Invalid Column H, I, or T. Check spelling &amp; valid options (see dropdown)")</f>
        <v/>
      </c>
      <c r="AC358" s="32"/>
      <c r="AD358" s="31" t="b">
        <f t="shared" si="10"/>
        <v>0</v>
      </c>
      <c r="AE358" s="31" t="b">
        <f t="shared" si="11"/>
        <v>0</v>
      </c>
    </row>
    <row r="359" spans="1:31" ht="50.15" customHeight="1" x14ac:dyDescent="0.35">
      <c r="A359" s="100">
        <v>354</v>
      </c>
      <c r="B359" s="53"/>
      <c r="C359" s="41"/>
      <c r="D359" s="54"/>
      <c r="E359" s="53"/>
      <c r="F359" s="41"/>
      <c r="G359" s="41"/>
      <c r="H359" s="53"/>
      <c r="I359" s="55"/>
      <c r="J359" s="41"/>
      <c r="K359" s="41"/>
      <c r="L359" s="56"/>
      <c r="M359" s="41"/>
      <c r="N359" s="41"/>
      <c r="O359" s="41"/>
      <c r="P359" s="41"/>
      <c r="Q359" s="53"/>
      <c r="R359" s="41"/>
      <c r="S359" s="41"/>
      <c r="T359" s="57"/>
      <c r="U359" s="41"/>
      <c r="V359" s="41"/>
      <c r="W359" s="56"/>
      <c r="X359" s="41"/>
      <c r="Y359" s="58"/>
      <c r="Z359" s="41"/>
      <c r="AA359" s="41"/>
      <c r="AB359" s="171" t="str" cm="1">
        <f t="array" ref="AB359">IFERROR(IF(COUNTA('Detailed Inventory'!$B359:$AA359)=0,"",IF(AND($B359="",$C359=""),"Error: Missing Response in Column B or C",IF(OR($E359="",$Q359=""),"Error: Missing Response in Column E or Q",INDEX(SL_Class[Entire SL Classification],MATCH(SUMIFS(SL_Class[Unique ID],SL_Class[UpSys SL Material],I359,SL_Class[UpSys Ever Previously Lead],H359,SL_Class[DownCus SL Material],T359),SL_Class[Unique ID],0),0)))),"Error: Invalid Column H, I, or T. Check spelling &amp; valid options (see dropdown)")</f>
        <v/>
      </c>
      <c r="AC359" s="32"/>
      <c r="AD359" s="31" t="b">
        <f t="shared" si="10"/>
        <v>0</v>
      </c>
      <c r="AE359" s="31" t="b">
        <f t="shared" si="11"/>
        <v>0</v>
      </c>
    </row>
    <row r="360" spans="1:31" ht="50.15" customHeight="1" x14ac:dyDescent="0.35">
      <c r="A360" s="101">
        <v>355</v>
      </c>
      <c r="B360" s="53"/>
      <c r="C360" s="41"/>
      <c r="D360" s="54"/>
      <c r="E360" s="53"/>
      <c r="F360" s="41"/>
      <c r="G360" s="41"/>
      <c r="H360" s="53"/>
      <c r="I360" s="55"/>
      <c r="J360" s="41"/>
      <c r="K360" s="41"/>
      <c r="L360" s="56"/>
      <c r="M360" s="41"/>
      <c r="N360" s="41"/>
      <c r="O360" s="41"/>
      <c r="P360" s="41"/>
      <c r="Q360" s="53"/>
      <c r="R360" s="41"/>
      <c r="S360" s="41"/>
      <c r="T360" s="57"/>
      <c r="U360" s="41"/>
      <c r="V360" s="41"/>
      <c r="W360" s="56"/>
      <c r="X360" s="41"/>
      <c r="Y360" s="58"/>
      <c r="Z360" s="41"/>
      <c r="AA360" s="41"/>
      <c r="AB360" s="171" t="str" cm="1">
        <f t="array" ref="AB360">IFERROR(IF(COUNTA('Detailed Inventory'!$B360:$AA360)=0,"",IF(AND($B360="",$C360=""),"Error: Missing Response in Column B or C",IF(OR($E360="",$Q360=""),"Error: Missing Response in Column E or Q",INDEX(SL_Class[Entire SL Classification],MATCH(SUMIFS(SL_Class[Unique ID],SL_Class[UpSys SL Material],I360,SL_Class[UpSys Ever Previously Lead],H360,SL_Class[DownCus SL Material],T360),SL_Class[Unique ID],0),0)))),"Error: Invalid Column H, I, or T. Check spelling &amp; valid options (see dropdown)")</f>
        <v/>
      </c>
      <c r="AC360" s="32"/>
      <c r="AD360" s="31" t="b">
        <f t="shared" si="10"/>
        <v>0</v>
      </c>
      <c r="AE360" s="31" t="b">
        <f t="shared" si="11"/>
        <v>0</v>
      </c>
    </row>
    <row r="361" spans="1:31" ht="50.15" customHeight="1" x14ac:dyDescent="0.35">
      <c r="A361" s="100">
        <v>356</v>
      </c>
      <c r="B361" s="53"/>
      <c r="C361" s="41"/>
      <c r="D361" s="54"/>
      <c r="E361" s="53"/>
      <c r="F361" s="41"/>
      <c r="G361" s="41"/>
      <c r="H361" s="53"/>
      <c r="I361" s="55"/>
      <c r="J361" s="41"/>
      <c r="K361" s="41"/>
      <c r="L361" s="56"/>
      <c r="M361" s="41"/>
      <c r="N361" s="41"/>
      <c r="O361" s="41"/>
      <c r="P361" s="41"/>
      <c r="Q361" s="53"/>
      <c r="R361" s="41"/>
      <c r="S361" s="41"/>
      <c r="T361" s="57"/>
      <c r="U361" s="41"/>
      <c r="V361" s="41"/>
      <c r="W361" s="56"/>
      <c r="X361" s="41"/>
      <c r="Y361" s="58"/>
      <c r="Z361" s="41"/>
      <c r="AA361" s="41"/>
      <c r="AB361" s="171" t="str" cm="1">
        <f t="array" ref="AB361">IFERROR(IF(COUNTA('Detailed Inventory'!$B361:$AA361)=0,"",IF(AND($B361="",$C361=""),"Error: Missing Response in Column B or C",IF(OR($E361="",$Q361=""),"Error: Missing Response in Column E or Q",INDEX(SL_Class[Entire SL Classification],MATCH(SUMIFS(SL_Class[Unique ID],SL_Class[UpSys SL Material],I361,SL_Class[UpSys Ever Previously Lead],H361,SL_Class[DownCus SL Material],T361),SL_Class[Unique ID],0),0)))),"Error: Invalid Column H, I, or T. Check spelling &amp; valid options (see dropdown)")</f>
        <v/>
      </c>
      <c r="AC361" s="32"/>
      <c r="AD361" s="31" t="b">
        <f t="shared" si="10"/>
        <v>0</v>
      </c>
      <c r="AE361" s="31" t="b">
        <f t="shared" si="11"/>
        <v>0</v>
      </c>
    </row>
    <row r="362" spans="1:31" ht="50.15" customHeight="1" x14ac:dyDescent="0.35">
      <c r="A362" s="101">
        <v>357</v>
      </c>
      <c r="B362" s="53"/>
      <c r="C362" s="41"/>
      <c r="D362" s="54"/>
      <c r="E362" s="53"/>
      <c r="F362" s="41"/>
      <c r="G362" s="41"/>
      <c r="H362" s="53"/>
      <c r="I362" s="55"/>
      <c r="J362" s="41"/>
      <c r="K362" s="41"/>
      <c r="L362" s="56"/>
      <c r="M362" s="41"/>
      <c r="N362" s="41"/>
      <c r="O362" s="41"/>
      <c r="P362" s="41"/>
      <c r="Q362" s="53"/>
      <c r="R362" s="41"/>
      <c r="S362" s="41"/>
      <c r="T362" s="57"/>
      <c r="U362" s="41"/>
      <c r="V362" s="41"/>
      <c r="W362" s="56"/>
      <c r="X362" s="41"/>
      <c r="Y362" s="58"/>
      <c r="Z362" s="41"/>
      <c r="AA362" s="41"/>
      <c r="AB362" s="171" t="str" cm="1">
        <f t="array" ref="AB362">IFERROR(IF(COUNTA('Detailed Inventory'!$B362:$AA362)=0,"",IF(AND($B362="",$C362=""),"Error: Missing Response in Column B or C",IF(OR($E362="",$Q362=""),"Error: Missing Response in Column E or Q",INDEX(SL_Class[Entire SL Classification],MATCH(SUMIFS(SL_Class[Unique ID],SL_Class[UpSys SL Material],I362,SL_Class[UpSys Ever Previously Lead],H362,SL_Class[DownCus SL Material],T362),SL_Class[Unique ID],0),0)))),"Error: Invalid Column H, I, or T. Check spelling &amp; valid options (see dropdown)")</f>
        <v/>
      </c>
      <c r="AC362" s="32"/>
      <c r="AD362" s="31" t="b">
        <f t="shared" si="10"/>
        <v>0</v>
      </c>
      <c r="AE362" s="31" t="b">
        <f t="shared" si="11"/>
        <v>0</v>
      </c>
    </row>
    <row r="363" spans="1:31" ht="50.15" customHeight="1" x14ac:dyDescent="0.35">
      <c r="A363" s="100">
        <v>358</v>
      </c>
      <c r="B363" s="53"/>
      <c r="C363" s="41"/>
      <c r="D363" s="54"/>
      <c r="E363" s="53"/>
      <c r="F363" s="41"/>
      <c r="G363" s="41"/>
      <c r="H363" s="53"/>
      <c r="I363" s="55"/>
      <c r="J363" s="41"/>
      <c r="K363" s="41"/>
      <c r="L363" s="56"/>
      <c r="M363" s="41"/>
      <c r="N363" s="41"/>
      <c r="O363" s="41"/>
      <c r="P363" s="41"/>
      <c r="Q363" s="53"/>
      <c r="R363" s="41"/>
      <c r="S363" s="41"/>
      <c r="T363" s="57"/>
      <c r="U363" s="41"/>
      <c r="V363" s="41"/>
      <c r="W363" s="56"/>
      <c r="X363" s="41"/>
      <c r="Y363" s="58"/>
      <c r="Z363" s="41"/>
      <c r="AA363" s="41"/>
      <c r="AB363" s="171" t="str" cm="1">
        <f t="array" ref="AB363">IFERROR(IF(COUNTA('Detailed Inventory'!$B363:$AA363)=0,"",IF(AND($B363="",$C363=""),"Error: Missing Response in Column B or C",IF(OR($E363="",$Q363=""),"Error: Missing Response in Column E or Q",INDEX(SL_Class[Entire SL Classification],MATCH(SUMIFS(SL_Class[Unique ID],SL_Class[UpSys SL Material],I363,SL_Class[UpSys Ever Previously Lead],H363,SL_Class[DownCus SL Material],T363),SL_Class[Unique ID],0),0)))),"Error: Invalid Column H, I, or T. Check spelling &amp; valid options (see dropdown)")</f>
        <v/>
      </c>
      <c r="AC363" s="32"/>
      <c r="AD363" s="31" t="b">
        <f t="shared" si="10"/>
        <v>0</v>
      </c>
      <c r="AE363" s="31" t="b">
        <f t="shared" si="11"/>
        <v>0</v>
      </c>
    </row>
    <row r="364" spans="1:31" ht="50.15" customHeight="1" x14ac:dyDescent="0.35">
      <c r="A364" s="101">
        <v>359</v>
      </c>
      <c r="B364" s="53"/>
      <c r="C364" s="41"/>
      <c r="D364" s="54"/>
      <c r="E364" s="53"/>
      <c r="F364" s="41"/>
      <c r="G364" s="41"/>
      <c r="H364" s="53"/>
      <c r="I364" s="55"/>
      <c r="J364" s="41"/>
      <c r="K364" s="41"/>
      <c r="L364" s="56"/>
      <c r="M364" s="41"/>
      <c r="N364" s="41"/>
      <c r="O364" s="41"/>
      <c r="P364" s="41"/>
      <c r="Q364" s="53"/>
      <c r="R364" s="41"/>
      <c r="S364" s="41"/>
      <c r="T364" s="57"/>
      <c r="U364" s="41"/>
      <c r="V364" s="41"/>
      <c r="W364" s="56"/>
      <c r="X364" s="41"/>
      <c r="Y364" s="58"/>
      <c r="Z364" s="41"/>
      <c r="AA364" s="41"/>
      <c r="AB364" s="171" t="str" cm="1">
        <f t="array" ref="AB364">IFERROR(IF(COUNTA('Detailed Inventory'!$B364:$AA364)=0,"",IF(AND($B364="",$C364=""),"Error: Missing Response in Column B or C",IF(OR($E364="",$Q364=""),"Error: Missing Response in Column E or Q",INDEX(SL_Class[Entire SL Classification],MATCH(SUMIFS(SL_Class[Unique ID],SL_Class[UpSys SL Material],I364,SL_Class[UpSys Ever Previously Lead],H364,SL_Class[DownCus SL Material],T364),SL_Class[Unique ID],0),0)))),"Error: Invalid Column H, I, or T. Check spelling &amp; valid options (see dropdown)")</f>
        <v/>
      </c>
      <c r="AC364" s="32"/>
      <c r="AD364" s="31" t="b">
        <f t="shared" si="10"/>
        <v>0</v>
      </c>
      <c r="AE364" s="31" t="b">
        <f t="shared" si="11"/>
        <v>0</v>
      </c>
    </row>
    <row r="365" spans="1:31" ht="50.15" customHeight="1" x14ac:dyDescent="0.35">
      <c r="A365" s="100">
        <v>360</v>
      </c>
      <c r="B365" s="53"/>
      <c r="C365" s="41"/>
      <c r="D365" s="54"/>
      <c r="E365" s="53"/>
      <c r="F365" s="41"/>
      <c r="G365" s="41"/>
      <c r="H365" s="53"/>
      <c r="I365" s="55"/>
      <c r="J365" s="41"/>
      <c r="K365" s="41"/>
      <c r="L365" s="56"/>
      <c r="M365" s="41"/>
      <c r="N365" s="41"/>
      <c r="O365" s="41"/>
      <c r="P365" s="41"/>
      <c r="Q365" s="53"/>
      <c r="R365" s="41"/>
      <c r="S365" s="41"/>
      <c r="T365" s="57"/>
      <c r="U365" s="41"/>
      <c r="V365" s="41"/>
      <c r="W365" s="56"/>
      <c r="X365" s="41"/>
      <c r="Y365" s="58"/>
      <c r="Z365" s="41"/>
      <c r="AA365" s="41"/>
      <c r="AB365" s="171" t="str" cm="1">
        <f t="array" ref="AB365">IFERROR(IF(COUNTA('Detailed Inventory'!$B365:$AA365)=0,"",IF(AND($B365="",$C365=""),"Error: Missing Response in Column B or C",IF(OR($E365="",$Q365=""),"Error: Missing Response in Column E or Q",INDEX(SL_Class[Entire SL Classification],MATCH(SUMIFS(SL_Class[Unique ID],SL_Class[UpSys SL Material],I365,SL_Class[UpSys Ever Previously Lead],H365,SL_Class[DownCus SL Material],T365),SL_Class[Unique ID],0),0)))),"Error: Invalid Column H, I, or T. Check spelling &amp; valid options (see dropdown)")</f>
        <v/>
      </c>
      <c r="AC365" s="32"/>
      <c r="AD365" s="31" t="b">
        <f t="shared" si="10"/>
        <v>0</v>
      </c>
      <c r="AE365" s="31" t="b">
        <f t="shared" si="11"/>
        <v>0</v>
      </c>
    </row>
    <row r="366" spans="1:31" ht="50.15" customHeight="1" x14ac:dyDescent="0.35">
      <c r="A366" s="101">
        <v>361</v>
      </c>
      <c r="B366" s="53"/>
      <c r="C366" s="41"/>
      <c r="D366" s="54"/>
      <c r="E366" s="53"/>
      <c r="F366" s="41"/>
      <c r="G366" s="41"/>
      <c r="H366" s="53"/>
      <c r="I366" s="55"/>
      <c r="J366" s="41"/>
      <c r="K366" s="41"/>
      <c r="L366" s="56"/>
      <c r="M366" s="41"/>
      <c r="N366" s="41"/>
      <c r="O366" s="41"/>
      <c r="P366" s="41"/>
      <c r="Q366" s="53"/>
      <c r="R366" s="41"/>
      <c r="S366" s="41"/>
      <c r="T366" s="57"/>
      <c r="U366" s="41"/>
      <c r="V366" s="41"/>
      <c r="W366" s="56"/>
      <c r="X366" s="41"/>
      <c r="Y366" s="58"/>
      <c r="Z366" s="41"/>
      <c r="AA366" s="41"/>
      <c r="AB366" s="171" t="str" cm="1">
        <f t="array" ref="AB366">IFERROR(IF(COUNTA('Detailed Inventory'!$B366:$AA366)=0,"",IF(AND($B366="",$C366=""),"Error: Missing Response in Column B or C",IF(OR($E366="",$Q366=""),"Error: Missing Response in Column E or Q",INDEX(SL_Class[Entire SL Classification],MATCH(SUMIFS(SL_Class[Unique ID],SL_Class[UpSys SL Material],I366,SL_Class[UpSys Ever Previously Lead],H366,SL_Class[DownCus SL Material],T366),SL_Class[Unique ID],0),0)))),"Error: Invalid Column H, I, or T. Check spelling &amp; valid options (see dropdown)")</f>
        <v/>
      </c>
      <c r="AC366" s="32"/>
      <c r="AD366" s="31" t="b">
        <f t="shared" si="10"/>
        <v>0</v>
      </c>
      <c r="AE366" s="31" t="b">
        <f t="shared" si="11"/>
        <v>0</v>
      </c>
    </row>
    <row r="367" spans="1:31" ht="50.15" customHeight="1" x14ac:dyDescent="0.35">
      <c r="A367" s="100">
        <v>362</v>
      </c>
      <c r="B367" s="53"/>
      <c r="C367" s="41"/>
      <c r="D367" s="54"/>
      <c r="E367" s="53"/>
      <c r="F367" s="41"/>
      <c r="G367" s="41"/>
      <c r="H367" s="53"/>
      <c r="I367" s="55"/>
      <c r="J367" s="41"/>
      <c r="K367" s="41"/>
      <c r="L367" s="56"/>
      <c r="M367" s="41"/>
      <c r="N367" s="41"/>
      <c r="O367" s="41"/>
      <c r="P367" s="41"/>
      <c r="Q367" s="53"/>
      <c r="R367" s="41"/>
      <c r="S367" s="41"/>
      <c r="T367" s="57"/>
      <c r="U367" s="41"/>
      <c r="V367" s="41"/>
      <c r="W367" s="56"/>
      <c r="X367" s="41"/>
      <c r="Y367" s="58"/>
      <c r="Z367" s="41"/>
      <c r="AA367" s="41"/>
      <c r="AB367" s="171" t="str" cm="1">
        <f t="array" ref="AB367">IFERROR(IF(COUNTA('Detailed Inventory'!$B367:$AA367)=0,"",IF(AND($B367="",$C367=""),"Error: Missing Response in Column B or C",IF(OR($E367="",$Q367=""),"Error: Missing Response in Column E or Q",INDEX(SL_Class[Entire SL Classification],MATCH(SUMIFS(SL_Class[Unique ID],SL_Class[UpSys SL Material],I367,SL_Class[UpSys Ever Previously Lead],H367,SL_Class[DownCus SL Material],T367),SL_Class[Unique ID],0),0)))),"Error: Invalid Column H, I, or T. Check spelling &amp; valid options (see dropdown)")</f>
        <v/>
      </c>
      <c r="AC367" s="32"/>
      <c r="AD367" s="31" t="b">
        <f t="shared" si="10"/>
        <v>0</v>
      </c>
      <c r="AE367" s="31" t="b">
        <f t="shared" si="11"/>
        <v>0</v>
      </c>
    </row>
    <row r="368" spans="1:31" ht="50.15" customHeight="1" x14ac:dyDescent="0.35">
      <c r="A368" s="101">
        <v>363</v>
      </c>
      <c r="B368" s="53"/>
      <c r="C368" s="41"/>
      <c r="D368" s="54"/>
      <c r="E368" s="53"/>
      <c r="F368" s="41"/>
      <c r="G368" s="41"/>
      <c r="H368" s="53"/>
      <c r="I368" s="55"/>
      <c r="J368" s="41"/>
      <c r="K368" s="41"/>
      <c r="L368" s="56"/>
      <c r="M368" s="41"/>
      <c r="N368" s="41"/>
      <c r="O368" s="41"/>
      <c r="P368" s="41"/>
      <c r="Q368" s="53"/>
      <c r="R368" s="41"/>
      <c r="S368" s="41"/>
      <c r="T368" s="57"/>
      <c r="U368" s="41"/>
      <c r="V368" s="41"/>
      <c r="W368" s="56"/>
      <c r="X368" s="41"/>
      <c r="Y368" s="58"/>
      <c r="Z368" s="41"/>
      <c r="AA368" s="41"/>
      <c r="AB368" s="171" t="str" cm="1">
        <f t="array" ref="AB368">IFERROR(IF(COUNTA('Detailed Inventory'!$B368:$AA368)=0,"",IF(AND($B368="",$C368=""),"Error: Missing Response in Column B or C",IF(OR($E368="",$Q368=""),"Error: Missing Response in Column E or Q",INDEX(SL_Class[Entire SL Classification],MATCH(SUMIFS(SL_Class[Unique ID],SL_Class[UpSys SL Material],I368,SL_Class[UpSys Ever Previously Lead],H368,SL_Class[DownCus SL Material],T368),SL_Class[Unique ID],0),0)))),"Error: Invalid Column H, I, or T. Check spelling &amp; valid options (see dropdown)")</f>
        <v/>
      </c>
      <c r="AC368" s="32"/>
      <c r="AD368" s="31" t="b">
        <f t="shared" si="10"/>
        <v>0</v>
      </c>
      <c r="AE368" s="31" t="b">
        <f t="shared" si="11"/>
        <v>0</v>
      </c>
    </row>
    <row r="369" spans="1:31" ht="50.15" customHeight="1" x14ac:dyDescent="0.35">
      <c r="A369" s="100">
        <v>364</v>
      </c>
      <c r="B369" s="53"/>
      <c r="C369" s="41"/>
      <c r="D369" s="54"/>
      <c r="E369" s="53"/>
      <c r="F369" s="41"/>
      <c r="G369" s="41"/>
      <c r="H369" s="53"/>
      <c r="I369" s="55"/>
      <c r="J369" s="41"/>
      <c r="K369" s="41"/>
      <c r="L369" s="56"/>
      <c r="M369" s="41"/>
      <c r="N369" s="41"/>
      <c r="O369" s="41"/>
      <c r="P369" s="41"/>
      <c r="Q369" s="53"/>
      <c r="R369" s="41"/>
      <c r="S369" s="41"/>
      <c r="T369" s="57"/>
      <c r="U369" s="41"/>
      <c r="V369" s="41"/>
      <c r="W369" s="56"/>
      <c r="X369" s="41"/>
      <c r="Y369" s="58"/>
      <c r="Z369" s="41"/>
      <c r="AA369" s="41"/>
      <c r="AB369" s="171" t="str" cm="1">
        <f t="array" ref="AB369">IFERROR(IF(COUNTA('Detailed Inventory'!$B369:$AA369)=0,"",IF(AND($B369="",$C369=""),"Error: Missing Response in Column B or C",IF(OR($E369="",$Q369=""),"Error: Missing Response in Column E or Q",INDEX(SL_Class[Entire SL Classification],MATCH(SUMIFS(SL_Class[Unique ID],SL_Class[UpSys SL Material],I369,SL_Class[UpSys Ever Previously Lead],H369,SL_Class[DownCus SL Material],T369),SL_Class[Unique ID],0),0)))),"Error: Invalid Column H, I, or T. Check spelling &amp; valid options (see dropdown)")</f>
        <v/>
      </c>
      <c r="AC369" s="32"/>
      <c r="AD369" s="31" t="b">
        <f t="shared" si="10"/>
        <v>0</v>
      </c>
      <c r="AE369" s="31" t="b">
        <f t="shared" si="11"/>
        <v>0</v>
      </c>
    </row>
    <row r="370" spans="1:31" ht="50.15" customHeight="1" x14ac:dyDescent="0.35">
      <c r="A370" s="101">
        <v>365</v>
      </c>
      <c r="B370" s="53"/>
      <c r="C370" s="41"/>
      <c r="D370" s="54"/>
      <c r="E370" s="53"/>
      <c r="F370" s="41"/>
      <c r="G370" s="41"/>
      <c r="H370" s="53"/>
      <c r="I370" s="55"/>
      <c r="J370" s="41"/>
      <c r="K370" s="41"/>
      <c r="L370" s="56"/>
      <c r="M370" s="41"/>
      <c r="N370" s="41"/>
      <c r="O370" s="41"/>
      <c r="P370" s="41"/>
      <c r="Q370" s="53"/>
      <c r="R370" s="41"/>
      <c r="S370" s="41"/>
      <c r="T370" s="57"/>
      <c r="U370" s="41"/>
      <c r="V370" s="41"/>
      <c r="W370" s="56"/>
      <c r="X370" s="41"/>
      <c r="Y370" s="58"/>
      <c r="Z370" s="41"/>
      <c r="AA370" s="41"/>
      <c r="AB370" s="171" t="str" cm="1">
        <f t="array" ref="AB370">IFERROR(IF(COUNTA('Detailed Inventory'!$B370:$AA370)=0,"",IF(AND($B370="",$C370=""),"Error: Missing Response in Column B or C",IF(OR($E370="",$Q370=""),"Error: Missing Response in Column E or Q",INDEX(SL_Class[Entire SL Classification],MATCH(SUMIFS(SL_Class[Unique ID],SL_Class[UpSys SL Material],I370,SL_Class[UpSys Ever Previously Lead],H370,SL_Class[DownCus SL Material],T370),SL_Class[Unique ID],0),0)))),"Error: Invalid Column H, I, or T. Check spelling &amp; valid options (see dropdown)")</f>
        <v/>
      </c>
      <c r="AC370" s="32"/>
      <c r="AD370" s="31" t="b">
        <f t="shared" si="10"/>
        <v>0</v>
      </c>
      <c r="AE370" s="31" t="b">
        <f t="shared" si="11"/>
        <v>0</v>
      </c>
    </row>
    <row r="371" spans="1:31" ht="50.15" customHeight="1" x14ac:dyDescent="0.35">
      <c r="A371" s="100">
        <v>366</v>
      </c>
      <c r="B371" s="53"/>
      <c r="C371" s="41"/>
      <c r="D371" s="54"/>
      <c r="E371" s="53"/>
      <c r="F371" s="41"/>
      <c r="G371" s="41"/>
      <c r="H371" s="53"/>
      <c r="I371" s="55"/>
      <c r="J371" s="41"/>
      <c r="K371" s="41"/>
      <c r="L371" s="56"/>
      <c r="M371" s="41"/>
      <c r="N371" s="41"/>
      <c r="O371" s="41"/>
      <c r="P371" s="41"/>
      <c r="Q371" s="53"/>
      <c r="R371" s="41"/>
      <c r="S371" s="41"/>
      <c r="T371" s="57"/>
      <c r="U371" s="41"/>
      <c r="V371" s="41"/>
      <c r="W371" s="56"/>
      <c r="X371" s="41"/>
      <c r="Y371" s="58"/>
      <c r="Z371" s="41"/>
      <c r="AA371" s="41"/>
      <c r="AB371" s="171" t="str" cm="1">
        <f t="array" ref="AB371">IFERROR(IF(COUNTA('Detailed Inventory'!$B371:$AA371)=0,"",IF(AND($B371="",$C371=""),"Error: Missing Response in Column B or C",IF(OR($E371="",$Q371=""),"Error: Missing Response in Column E or Q",INDEX(SL_Class[Entire SL Classification],MATCH(SUMIFS(SL_Class[Unique ID],SL_Class[UpSys SL Material],I371,SL_Class[UpSys Ever Previously Lead],H371,SL_Class[DownCus SL Material],T371),SL_Class[Unique ID],0),0)))),"Error: Invalid Column H, I, or T. Check spelling &amp; valid options (see dropdown)")</f>
        <v/>
      </c>
      <c r="AC371" s="32"/>
      <c r="AD371" s="31" t="b">
        <f t="shared" si="10"/>
        <v>0</v>
      </c>
      <c r="AE371" s="31" t="b">
        <f t="shared" si="11"/>
        <v>0</v>
      </c>
    </row>
    <row r="372" spans="1:31" ht="50.15" customHeight="1" x14ac:dyDescent="0.35">
      <c r="A372" s="101">
        <v>367</v>
      </c>
      <c r="B372" s="53"/>
      <c r="C372" s="41"/>
      <c r="D372" s="54"/>
      <c r="E372" s="53"/>
      <c r="F372" s="41"/>
      <c r="G372" s="41"/>
      <c r="H372" s="53"/>
      <c r="I372" s="55"/>
      <c r="J372" s="41"/>
      <c r="K372" s="41"/>
      <c r="L372" s="56"/>
      <c r="M372" s="41"/>
      <c r="N372" s="41"/>
      <c r="O372" s="41"/>
      <c r="P372" s="41"/>
      <c r="Q372" s="53"/>
      <c r="R372" s="41"/>
      <c r="S372" s="41"/>
      <c r="T372" s="57"/>
      <c r="U372" s="41"/>
      <c r="V372" s="41"/>
      <c r="W372" s="56"/>
      <c r="X372" s="41"/>
      <c r="Y372" s="58"/>
      <c r="Z372" s="41"/>
      <c r="AA372" s="41"/>
      <c r="AB372" s="171" t="str" cm="1">
        <f t="array" ref="AB372">IFERROR(IF(COUNTA('Detailed Inventory'!$B372:$AA372)=0,"",IF(AND($B372="",$C372=""),"Error: Missing Response in Column B or C",IF(OR($E372="",$Q372=""),"Error: Missing Response in Column E or Q",INDEX(SL_Class[Entire SL Classification],MATCH(SUMIFS(SL_Class[Unique ID],SL_Class[UpSys SL Material],I372,SL_Class[UpSys Ever Previously Lead],H372,SL_Class[DownCus SL Material],T372),SL_Class[Unique ID],0),0)))),"Error: Invalid Column H, I, or T. Check spelling &amp; valid options (see dropdown)")</f>
        <v/>
      </c>
      <c r="AC372" s="32"/>
      <c r="AD372" s="31" t="b">
        <f t="shared" si="10"/>
        <v>0</v>
      </c>
      <c r="AE372" s="31" t="b">
        <f t="shared" si="11"/>
        <v>0</v>
      </c>
    </row>
    <row r="373" spans="1:31" ht="50.15" customHeight="1" x14ac:dyDescent="0.35">
      <c r="A373" s="100">
        <v>368</v>
      </c>
      <c r="B373" s="53"/>
      <c r="C373" s="41"/>
      <c r="D373" s="54"/>
      <c r="E373" s="53"/>
      <c r="F373" s="41"/>
      <c r="G373" s="41"/>
      <c r="H373" s="53"/>
      <c r="I373" s="55"/>
      <c r="J373" s="41"/>
      <c r="K373" s="41"/>
      <c r="L373" s="56"/>
      <c r="M373" s="41"/>
      <c r="N373" s="41"/>
      <c r="O373" s="41"/>
      <c r="P373" s="41"/>
      <c r="Q373" s="53"/>
      <c r="R373" s="41"/>
      <c r="S373" s="41"/>
      <c r="T373" s="57"/>
      <c r="U373" s="41"/>
      <c r="V373" s="41"/>
      <c r="W373" s="56"/>
      <c r="X373" s="41"/>
      <c r="Y373" s="58"/>
      <c r="Z373" s="41"/>
      <c r="AA373" s="41"/>
      <c r="AB373" s="171" t="str" cm="1">
        <f t="array" ref="AB373">IFERROR(IF(COUNTA('Detailed Inventory'!$B373:$AA373)=0,"",IF(AND($B373="",$C373=""),"Error: Missing Response in Column B or C",IF(OR($E373="",$Q373=""),"Error: Missing Response in Column E or Q",INDEX(SL_Class[Entire SL Classification],MATCH(SUMIFS(SL_Class[Unique ID],SL_Class[UpSys SL Material],I373,SL_Class[UpSys Ever Previously Lead],H373,SL_Class[DownCus SL Material],T373),SL_Class[Unique ID],0),0)))),"Error: Invalid Column H, I, or T. Check spelling &amp; valid options (see dropdown)")</f>
        <v/>
      </c>
      <c r="AC373" s="32"/>
      <c r="AD373" s="31" t="b">
        <f t="shared" si="10"/>
        <v>0</v>
      </c>
      <c r="AE373" s="31" t="b">
        <f t="shared" si="11"/>
        <v>0</v>
      </c>
    </row>
    <row r="374" spans="1:31" ht="50.15" customHeight="1" x14ac:dyDescent="0.35">
      <c r="A374" s="101">
        <v>369</v>
      </c>
      <c r="B374" s="53"/>
      <c r="C374" s="41"/>
      <c r="D374" s="54"/>
      <c r="E374" s="53"/>
      <c r="F374" s="41"/>
      <c r="G374" s="41"/>
      <c r="H374" s="53"/>
      <c r="I374" s="55"/>
      <c r="J374" s="41"/>
      <c r="K374" s="41"/>
      <c r="L374" s="56"/>
      <c r="M374" s="41"/>
      <c r="N374" s="41"/>
      <c r="O374" s="41"/>
      <c r="P374" s="41"/>
      <c r="Q374" s="53"/>
      <c r="R374" s="41"/>
      <c r="S374" s="41"/>
      <c r="T374" s="57"/>
      <c r="U374" s="41"/>
      <c r="V374" s="41"/>
      <c r="W374" s="56"/>
      <c r="X374" s="41"/>
      <c r="Y374" s="58"/>
      <c r="Z374" s="41"/>
      <c r="AA374" s="41"/>
      <c r="AB374" s="171" t="str" cm="1">
        <f t="array" ref="AB374">IFERROR(IF(COUNTA('Detailed Inventory'!$B374:$AA374)=0,"",IF(AND($B374="",$C374=""),"Error: Missing Response in Column B or C",IF(OR($E374="",$Q374=""),"Error: Missing Response in Column E or Q",INDEX(SL_Class[Entire SL Classification],MATCH(SUMIFS(SL_Class[Unique ID],SL_Class[UpSys SL Material],I374,SL_Class[UpSys Ever Previously Lead],H374,SL_Class[DownCus SL Material],T374),SL_Class[Unique ID],0),0)))),"Error: Invalid Column H, I, or T. Check spelling &amp; valid options (see dropdown)")</f>
        <v/>
      </c>
      <c r="AC374" s="32"/>
      <c r="AD374" s="31" t="b">
        <f t="shared" si="10"/>
        <v>0</v>
      </c>
      <c r="AE374" s="31" t="b">
        <f t="shared" si="11"/>
        <v>0</v>
      </c>
    </row>
    <row r="375" spans="1:31" ht="50.15" customHeight="1" x14ac:dyDescent="0.35">
      <c r="A375" s="100">
        <v>370</v>
      </c>
      <c r="B375" s="53"/>
      <c r="C375" s="41"/>
      <c r="D375" s="54"/>
      <c r="E375" s="53"/>
      <c r="F375" s="41"/>
      <c r="G375" s="41"/>
      <c r="H375" s="53"/>
      <c r="I375" s="55"/>
      <c r="J375" s="41"/>
      <c r="K375" s="41"/>
      <c r="L375" s="56"/>
      <c r="M375" s="41"/>
      <c r="N375" s="41"/>
      <c r="O375" s="41"/>
      <c r="P375" s="41"/>
      <c r="Q375" s="53"/>
      <c r="R375" s="41"/>
      <c r="S375" s="41"/>
      <c r="T375" s="57"/>
      <c r="U375" s="41"/>
      <c r="V375" s="41"/>
      <c r="W375" s="56"/>
      <c r="X375" s="41"/>
      <c r="Y375" s="58"/>
      <c r="Z375" s="41"/>
      <c r="AA375" s="41"/>
      <c r="AB375" s="171" t="str" cm="1">
        <f t="array" ref="AB375">IFERROR(IF(COUNTA('Detailed Inventory'!$B375:$AA375)=0,"",IF(AND($B375="",$C375=""),"Error: Missing Response in Column B or C",IF(OR($E375="",$Q375=""),"Error: Missing Response in Column E or Q",INDEX(SL_Class[Entire SL Classification],MATCH(SUMIFS(SL_Class[Unique ID],SL_Class[UpSys SL Material],I375,SL_Class[UpSys Ever Previously Lead],H375,SL_Class[DownCus SL Material],T375),SL_Class[Unique ID],0),0)))),"Error: Invalid Column H, I, or T. Check spelling &amp; valid options (see dropdown)")</f>
        <v/>
      </c>
      <c r="AC375" s="32"/>
      <c r="AD375" s="31" t="b">
        <f t="shared" si="10"/>
        <v>0</v>
      </c>
      <c r="AE375" s="31" t="b">
        <f t="shared" si="11"/>
        <v>0</v>
      </c>
    </row>
    <row r="376" spans="1:31" ht="50.15" customHeight="1" x14ac:dyDescent="0.35">
      <c r="A376" s="101">
        <v>371</v>
      </c>
      <c r="B376" s="53"/>
      <c r="C376" s="41"/>
      <c r="D376" s="54"/>
      <c r="E376" s="53"/>
      <c r="F376" s="41"/>
      <c r="G376" s="41"/>
      <c r="H376" s="53"/>
      <c r="I376" s="55"/>
      <c r="J376" s="41"/>
      <c r="K376" s="41"/>
      <c r="L376" s="56"/>
      <c r="M376" s="41"/>
      <c r="N376" s="41"/>
      <c r="O376" s="41"/>
      <c r="P376" s="41"/>
      <c r="Q376" s="53"/>
      <c r="R376" s="41"/>
      <c r="S376" s="41"/>
      <c r="T376" s="57"/>
      <c r="U376" s="41"/>
      <c r="V376" s="41"/>
      <c r="W376" s="56"/>
      <c r="X376" s="41"/>
      <c r="Y376" s="58"/>
      <c r="Z376" s="41"/>
      <c r="AA376" s="41"/>
      <c r="AB376" s="171" t="str" cm="1">
        <f t="array" ref="AB376">IFERROR(IF(COUNTA('Detailed Inventory'!$B376:$AA376)=0,"",IF(AND($B376="",$C376=""),"Error: Missing Response in Column B or C",IF(OR($E376="",$Q376=""),"Error: Missing Response in Column E or Q",INDEX(SL_Class[Entire SL Classification],MATCH(SUMIFS(SL_Class[Unique ID],SL_Class[UpSys SL Material],I376,SL_Class[UpSys Ever Previously Lead],H376,SL_Class[DownCus SL Material],T376),SL_Class[Unique ID],0),0)))),"Error: Invalid Column H, I, or T. Check spelling &amp; valid options (see dropdown)")</f>
        <v/>
      </c>
      <c r="AC376" s="32"/>
      <c r="AD376" s="31" t="b">
        <f t="shared" si="10"/>
        <v>0</v>
      </c>
      <c r="AE376" s="31" t="b">
        <f t="shared" si="11"/>
        <v>0</v>
      </c>
    </row>
    <row r="377" spans="1:31" ht="50.15" customHeight="1" x14ac:dyDescent="0.35">
      <c r="A377" s="100">
        <v>372</v>
      </c>
      <c r="B377" s="53"/>
      <c r="C377" s="41"/>
      <c r="D377" s="54"/>
      <c r="E377" s="53"/>
      <c r="F377" s="41"/>
      <c r="G377" s="41"/>
      <c r="H377" s="53"/>
      <c r="I377" s="55"/>
      <c r="J377" s="41"/>
      <c r="K377" s="41"/>
      <c r="L377" s="56"/>
      <c r="M377" s="41"/>
      <c r="N377" s="41"/>
      <c r="O377" s="41"/>
      <c r="P377" s="41"/>
      <c r="Q377" s="53"/>
      <c r="R377" s="41"/>
      <c r="S377" s="41"/>
      <c r="T377" s="57"/>
      <c r="U377" s="41"/>
      <c r="V377" s="41"/>
      <c r="W377" s="56"/>
      <c r="X377" s="41"/>
      <c r="Y377" s="58"/>
      <c r="Z377" s="41"/>
      <c r="AA377" s="41"/>
      <c r="AB377" s="171" t="str" cm="1">
        <f t="array" ref="AB377">IFERROR(IF(COUNTA('Detailed Inventory'!$B377:$AA377)=0,"",IF(AND($B377="",$C377=""),"Error: Missing Response in Column B or C",IF(OR($E377="",$Q377=""),"Error: Missing Response in Column E or Q",INDEX(SL_Class[Entire SL Classification],MATCH(SUMIFS(SL_Class[Unique ID],SL_Class[UpSys SL Material],I377,SL_Class[UpSys Ever Previously Lead],H377,SL_Class[DownCus SL Material],T377),SL_Class[Unique ID],0),0)))),"Error: Invalid Column H, I, or T. Check spelling &amp; valid options (see dropdown)")</f>
        <v/>
      </c>
      <c r="AC377" s="32"/>
      <c r="AD377" s="31" t="b">
        <f t="shared" si="10"/>
        <v>0</v>
      </c>
      <c r="AE377" s="31" t="b">
        <f t="shared" si="11"/>
        <v>0</v>
      </c>
    </row>
    <row r="378" spans="1:31" ht="50.15" customHeight="1" x14ac:dyDescent="0.35">
      <c r="A378" s="101">
        <v>373</v>
      </c>
      <c r="B378" s="53"/>
      <c r="C378" s="41"/>
      <c r="D378" s="54"/>
      <c r="E378" s="53"/>
      <c r="F378" s="41"/>
      <c r="G378" s="41"/>
      <c r="H378" s="53"/>
      <c r="I378" s="55"/>
      <c r="J378" s="41"/>
      <c r="K378" s="41"/>
      <c r="L378" s="56"/>
      <c r="M378" s="41"/>
      <c r="N378" s="41"/>
      <c r="O378" s="41"/>
      <c r="P378" s="41"/>
      <c r="Q378" s="53"/>
      <c r="R378" s="41"/>
      <c r="S378" s="41"/>
      <c r="T378" s="57"/>
      <c r="U378" s="41"/>
      <c r="V378" s="41"/>
      <c r="W378" s="56"/>
      <c r="X378" s="41"/>
      <c r="Y378" s="58"/>
      <c r="Z378" s="41"/>
      <c r="AA378" s="41"/>
      <c r="AB378" s="171" t="str" cm="1">
        <f t="array" ref="AB378">IFERROR(IF(COUNTA('Detailed Inventory'!$B378:$AA378)=0,"",IF(AND($B378="",$C378=""),"Error: Missing Response in Column B or C",IF(OR($E378="",$Q378=""),"Error: Missing Response in Column E or Q",INDEX(SL_Class[Entire SL Classification],MATCH(SUMIFS(SL_Class[Unique ID],SL_Class[UpSys SL Material],I378,SL_Class[UpSys Ever Previously Lead],H378,SL_Class[DownCus SL Material],T378),SL_Class[Unique ID],0),0)))),"Error: Invalid Column H, I, or T. Check spelling &amp; valid options (see dropdown)")</f>
        <v/>
      </c>
      <c r="AC378" s="32"/>
      <c r="AD378" s="31" t="b">
        <f t="shared" si="10"/>
        <v>0</v>
      </c>
      <c r="AE378" s="31" t="b">
        <f t="shared" si="11"/>
        <v>0</v>
      </c>
    </row>
    <row r="379" spans="1:31" ht="50.15" customHeight="1" x14ac:dyDescent="0.35">
      <c r="A379" s="100">
        <v>374</v>
      </c>
      <c r="B379" s="53"/>
      <c r="C379" s="41"/>
      <c r="D379" s="54"/>
      <c r="E379" s="53"/>
      <c r="F379" s="41"/>
      <c r="G379" s="41"/>
      <c r="H379" s="53"/>
      <c r="I379" s="55"/>
      <c r="J379" s="41"/>
      <c r="K379" s="41"/>
      <c r="L379" s="56"/>
      <c r="M379" s="41"/>
      <c r="N379" s="41"/>
      <c r="O379" s="41"/>
      <c r="P379" s="41"/>
      <c r="Q379" s="53"/>
      <c r="R379" s="41"/>
      <c r="S379" s="41"/>
      <c r="T379" s="57"/>
      <c r="U379" s="41"/>
      <c r="V379" s="41"/>
      <c r="W379" s="56"/>
      <c r="X379" s="41"/>
      <c r="Y379" s="58"/>
      <c r="Z379" s="41"/>
      <c r="AA379" s="41"/>
      <c r="AB379" s="171" t="str" cm="1">
        <f t="array" ref="AB379">IFERROR(IF(COUNTA('Detailed Inventory'!$B379:$AA379)=0,"",IF(AND($B379="",$C379=""),"Error: Missing Response in Column B or C",IF(OR($E379="",$Q379=""),"Error: Missing Response in Column E or Q",INDEX(SL_Class[Entire SL Classification],MATCH(SUMIFS(SL_Class[Unique ID],SL_Class[UpSys SL Material],I379,SL_Class[UpSys Ever Previously Lead],H379,SL_Class[DownCus SL Material],T379),SL_Class[Unique ID],0),0)))),"Error: Invalid Column H, I, or T. Check spelling &amp; valid options (see dropdown)")</f>
        <v/>
      </c>
      <c r="AC379" s="32"/>
      <c r="AD379" s="31" t="b">
        <f t="shared" si="10"/>
        <v>0</v>
      </c>
      <c r="AE379" s="31" t="b">
        <f t="shared" si="11"/>
        <v>0</v>
      </c>
    </row>
    <row r="380" spans="1:31" ht="50.15" customHeight="1" x14ac:dyDescent="0.35">
      <c r="A380" s="101">
        <v>375</v>
      </c>
      <c r="B380" s="53"/>
      <c r="C380" s="41"/>
      <c r="D380" s="54"/>
      <c r="E380" s="53"/>
      <c r="F380" s="41"/>
      <c r="G380" s="41"/>
      <c r="H380" s="53"/>
      <c r="I380" s="55"/>
      <c r="J380" s="41"/>
      <c r="K380" s="41"/>
      <c r="L380" s="56"/>
      <c r="M380" s="41"/>
      <c r="N380" s="41"/>
      <c r="O380" s="41"/>
      <c r="P380" s="41"/>
      <c r="Q380" s="53"/>
      <c r="R380" s="41"/>
      <c r="S380" s="41"/>
      <c r="T380" s="57"/>
      <c r="U380" s="41"/>
      <c r="V380" s="41"/>
      <c r="W380" s="56"/>
      <c r="X380" s="41"/>
      <c r="Y380" s="58"/>
      <c r="Z380" s="41"/>
      <c r="AA380" s="41"/>
      <c r="AB380" s="171" t="str" cm="1">
        <f t="array" ref="AB380">IFERROR(IF(COUNTA('Detailed Inventory'!$B380:$AA380)=0,"",IF(AND($B380="",$C380=""),"Error: Missing Response in Column B or C",IF(OR($E380="",$Q380=""),"Error: Missing Response in Column E or Q",INDEX(SL_Class[Entire SL Classification],MATCH(SUMIFS(SL_Class[Unique ID],SL_Class[UpSys SL Material],I380,SL_Class[UpSys Ever Previously Lead],H380,SL_Class[DownCus SL Material],T380),SL_Class[Unique ID],0),0)))),"Error: Invalid Column H, I, or T. Check spelling &amp; valid options (see dropdown)")</f>
        <v/>
      </c>
      <c r="AC380" s="32"/>
      <c r="AD380" s="31" t="b">
        <f t="shared" si="10"/>
        <v>0</v>
      </c>
      <c r="AE380" s="31" t="b">
        <f t="shared" si="11"/>
        <v>0</v>
      </c>
    </row>
    <row r="381" spans="1:31" ht="50.15" customHeight="1" x14ac:dyDescent="0.35">
      <c r="A381" s="100">
        <v>376</v>
      </c>
      <c r="B381" s="53"/>
      <c r="C381" s="41"/>
      <c r="D381" s="54"/>
      <c r="E381" s="53"/>
      <c r="F381" s="41"/>
      <c r="G381" s="41"/>
      <c r="H381" s="53"/>
      <c r="I381" s="55"/>
      <c r="J381" s="41"/>
      <c r="K381" s="41"/>
      <c r="L381" s="56"/>
      <c r="M381" s="41"/>
      <c r="N381" s="41"/>
      <c r="O381" s="41"/>
      <c r="P381" s="41"/>
      <c r="Q381" s="53"/>
      <c r="R381" s="41"/>
      <c r="S381" s="41"/>
      <c r="T381" s="57"/>
      <c r="U381" s="41"/>
      <c r="V381" s="41"/>
      <c r="W381" s="56"/>
      <c r="X381" s="41"/>
      <c r="Y381" s="58"/>
      <c r="Z381" s="41"/>
      <c r="AA381" s="41"/>
      <c r="AB381" s="171" t="str" cm="1">
        <f t="array" ref="AB381">IFERROR(IF(COUNTA('Detailed Inventory'!$B381:$AA381)=0,"",IF(AND($B381="",$C381=""),"Error: Missing Response in Column B or C",IF(OR($E381="",$Q381=""),"Error: Missing Response in Column E or Q",INDEX(SL_Class[Entire SL Classification],MATCH(SUMIFS(SL_Class[Unique ID],SL_Class[UpSys SL Material],I381,SL_Class[UpSys Ever Previously Lead],H381,SL_Class[DownCus SL Material],T381),SL_Class[Unique ID],0),0)))),"Error: Invalid Column H, I, or T. Check spelling &amp; valid options (see dropdown)")</f>
        <v/>
      </c>
      <c r="AC381" s="32"/>
      <c r="AD381" s="31" t="b">
        <f t="shared" si="10"/>
        <v>0</v>
      </c>
      <c r="AE381" s="31" t="b">
        <f t="shared" si="11"/>
        <v>0</v>
      </c>
    </row>
    <row r="382" spans="1:31" ht="50.15" customHeight="1" x14ac:dyDescent="0.35">
      <c r="A382" s="101">
        <v>377</v>
      </c>
      <c r="B382" s="53"/>
      <c r="C382" s="41"/>
      <c r="D382" s="54"/>
      <c r="E382" s="53"/>
      <c r="F382" s="41"/>
      <c r="G382" s="41"/>
      <c r="H382" s="53"/>
      <c r="I382" s="55"/>
      <c r="J382" s="41"/>
      <c r="K382" s="41"/>
      <c r="L382" s="56"/>
      <c r="M382" s="41"/>
      <c r="N382" s="41"/>
      <c r="O382" s="41"/>
      <c r="P382" s="41"/>
      <c r="Q382" s="53"/>
      <c r="R382" s="41"/>
      <c r="S382" s="41"/>
      <c r="T382" s="57"/>
      <c r="U382" s="41"/>
      <c r="V382" s="41"/>
      <c r="W382" s="56"/>
      <c r="X382" s="41"/>
      <c r="Y382" s="58"/>
      <c r="Z382" s="41"/>
      <c r="AA382" s="41"/>
      <c r="AB382" s="171" t="str" cm="1">
        <f t="array" ref="AB382">IFERROR(IF(COUNTA('Detailed Inventory'!$B382:$AA382)=0,"",IF(AND($B382="",$C382=""),"Error: Missing Response in Column B or C",IF(OR($E382="",$Q382=""),"Error: Missing Response in Column E or Q",INDEX(SL_Class[Entire SL Classification],MATCH(SUMIFS(SL_Class[Unique ID],SL_Class[UpSys SL Material],I382,SL_Class[UpSys Ever Previously Lead],H382,SL_Class[DownCus SL Material],T382),SL_Class[Unique ID],0),0)))),"Error: Invalid Column H, I, or T. Check spelling &amp; valid options (see dropdown)")</f>
        <v/>
      </c>
      <c r="AC382" s="32"/>
      <c r="AD382" s="31" t="b">
        <f t="shared" si="10"/>
        <v>0</v>
      </c>
      <c r="AE382" s="31" t="b">
        <f t="shared" si="11"/>
        <v>0</v>
      </c>
    </row>
    <row r="383" spans="1:31" ht="50.15" customHeight="1" x14ac:dyDescent="0.35">
      <c r="A383" s="100">
        <v>378</v>
      </c>
      <c r="B383" s="53"/>
      <c r="C383" s="41"/>
      <c r="D383" s="54"/>
      <c r="E383" s="53"/>
      <c r="F383" s="41"/>
      <c r="G383" s="41"/>
      <c r="H383" s="53"/>
      <c r="I383" s="55"/>
      <c r="J383" s="41"/>
      <c r="K383" s="41"/>
      <c r="L383" s="56"/>
      <c r="M383" s="41"/>
      <c r="N383" s="41"/>
      <c r="O383" s="41"/>
      <c r="P383" s="41"/>
      <c r="Q383" s="53"/>
      <c r="R383" s="41"/>
      <c r="S383" s="41"/>
      <c r="T383" s="57"/>
      <c r="U383" s="41"/>
      <c r="V383" s="41"/>
      <c r="W383" s="56"/>
      <c r="X383" s="41"/>
      <c r="Y383" s="58"/>
      <c r="Z383" s="41"/>
      <c r="AA383" s="41"/>
      <c r="AB383" s="171" t="str" cm="1">
        <f t="array" ref="AB383">IFERROR(IF(COUNTA('Detailed Inventory'!$B383:$AA383)=0,"",IF(AND($B383="",$C383=""),"Error: Missing Response in Column B or C",IF(OR($E383="",$Q383=""),"Error: Missing Response in Column E or Q",INDEX(SL_Class[Entire SL Classification],MATCH(SUMIFS(SL_Class[Unique ID],SL_Class[UpSys SL Material],I383,SL_Class[UpSys Ever Previously Lead],H383,SL_Class[DownCus SL Material],T383),SL_Class[Unique ID],0),0)))),"Error: Invalid Column H, I, or T. Check spelling &amp; valid options (see dropdown)")</f>
        <v/>
      </c>
      <c r="AC383" s="32"/>
      <c r="AD383" s="31" t="b">
        <f t="shared" si="10"/>
        <v>0</v>
      </c>
      <c r="AE383" s="31" t="b">
        <f t="shared" si="11"/>
        <v>0</v>
      </c>
    </row>
    <row r="384" spans="1:31" ht="50.15" customHeight="1" x14ac:dyDescent="0.35">
      <c r="A384" s="101">
        <v>379</v>
      </c>
      <c r="B384" s="53"/>
      <c r="C384" s="41"/>
      <c r="D384" s="54"/>
      <c r="E384" s="53"/>
      <c r="F384" s="41"/>
      <c r="G384" s="41"/>
      <c r="H384" s="53"/>
      <c r="I384" s="55"/>
      <c r="J384" s="41"/>
      <c r="K384" s="41"/>
      <c r="L384" s="56"/>
      <c r="M384" s="41"/>
      <c r="N384" s="41"/>
      <c r="O384" s="41"/>
      <c r="P384" s="41"/>
      <c r="Q384" s="53"/>
      <c r="R384" s="41"/>
      <c r="S384" s="41"/>
      <c r="T384" s="57"/>
      <c r="U384" s="41"/>
      <c r="V384" s="41"/>
      <c r="W384" s="56"/>
      <c r="X384" s="41"/>
      <c r="Y384" s="58"/>
      <c r="Z384" s="41"/>
      <c r="AA384" s="41"/>
      <c r="AB384" s="171" t="str" cm="1">
        <f t="array" ref="AB384">IFERROR(IF(COUNTA('Detailed Inventory'!$B384:$AA384)=0,"",IF(AND($B384="",$C384=""),"Error: Missing Response in Column B or C",IF(OR($E384="",$Q384=""),"Error: Missing Response in Column E or Q",INDEX(SL_Class[Entire SL Classification],MATCH(SUMIFS(SL_Class[Unique ID],SL_Class[UpSys SL Material],I384,SL_Class[UpSys Ever Previously Lead],H384,SL_Class[DownCus SL Material],T384),SL_Class[Unique ID],0),0)))),"Error: Invalid Column H, I, or T. Check spelling &amp; valid options (see dropdown)")</f>
        <v/>
      </c>
      <c r="AC384" s="32"/>
      <c r="AD384" s="31" t="b">
        <f t="shared" si="10"/>
        <v>0</v>
      </c>
      <c r="AE384" s="31" t="b">
        <f t="shared" si="11"/>
        <v>0</v>
      </c>
    </row>
    <row r="385" spans="1:31" ht="50.15" customHeight="1" x14ac:dyDescent="0.35">
      <c r="A385" s="100">
        <v>380</v>
      </c>
      <c r="B385" s="53"/>
      <c r="C385" s="41"/>
      <c r="D385" s="54"/>
      <c r="E385" s="53"/>
      <c r="F385" s="41"/>
      <c r="G385" s="41"/>
      <c r="H385" s="53"/>
      <c r="I385" s="55"/>
      <c r="J385" s="41"/>
      <c r="K385" s="41"/>
      <c r="L385" s="56"/>
      <c r="M385" s="41"/>
      <c r="N385" s="41"/>
      <c r="O385" s="41"/>
      <c r="P385" s="41"/>
      <c r="Q385" s="53"/>
      <c r="R385" s="41"/>
      <c r="S385" s="41"/>
      <c r="T385" s="57"/>
      <c r="U385" s="41"/>
      <c r="V385" s="41"/>
      <c r="W385" s="56"/>
      <c r="X385" s="41"/>
      <c r="Y385" s="58"/>
      <c r="Z385" s="41"/>
      <c r="AA385" s="41"/>
      <c r="AB385" s="171" t="str" cm="1">
        <f t="array" ref="AB385">IFERROR(IF(COUNTA('Detailed Inventory'!$B385:$AA385)=0,"",IF(AND($B385="",$C385=""),"Error: Missing Response in Column B or C",IF(OR($E385="",$Q385=""),"Error: Missing Response in Column E or Q",INDEX(SL_Class[Entire SL Classification],MATCH(SUMIFS(SL_Class[Unique ID],SL_Class[UpSys SL Material],I385,SL_Class[UpSys Ever Previously Lead],H385,SL_Class[DownCus SL Material],T385),SL_Class[Unique ID],0),0)))),"Error: Invalid Column H, I, or T. Check spelling &amp; valid options (see dropdown)")</f>
        <v/>
      </c>
      <c r="AC385" s="32"/>
      <c r="AD385" s="31" t="b">
        <f t="shared" si="10"/>
        <v>0</v>
      </c>
      <c r="AE385" s="31" t="b">
        <f t="shared" si="11"/>
        <v>0</v>
      </c>
    </row>
    <row r="386" spans="1:31" ht="50.15" customHeight="1" x14ac:dyDescent="0.35">
      <c r="A386" s="101">
        <v>381</v>
      </c>
      <c r="B386" s="53"/>
      <c r="C386" s="41"/>
      <c r="D386" s="54"/>
      <c r="E386" s="53"/>
      <c r="F386" s="41"/>
      <c r="G386" s="41"/>
      <c r="H386" s="53"/>
      <c r="I386" s="55"/>
      <c r="J386" s="41"/>
      <c r="K386" s="41"/>
      <c r="L386" s="56"/>
      <c r="M386" s="41"/>
      <c r="N386" s="41"/>
      <c r="O386" s="41"/>
      <c r="P386" s="41"/>
      <c r="Q386" s="53"/>
      <c r="R386" s="41"/>
      <c r="S386" s="41"/>
      <c r="T386" s="57"/>
      <c r="U386" s="41"/>
      <c r="V386" s="41"/>
      <c r="W386" s="56"/>
      <c r="X386" s="41"/>
      <c r="Y386" s="58"/>
      <c r="Z386" s="41"/>
      <c r="AA386" s="41"/>
      <c r="AB386" s="171" t="str" cm="1">
        <f t="array" ref="AB386">IFERROR(IF(COUNTA('Detailed Inventory'!$B386:$AA386)=0,"",IF(AND($B386="",$C386=""),"Error: Missing Response in Column B or C",IF(OR($E386="",$Q386=""),"Error: Missing Response in Column E or Q",INDEX(SL_Class[Entire SL Classification],MATCH(SUMIFS(SL_Class[Unique ID],SL_Class[UpSys SL Material],I386,SL_Class[UpSys Ever Previously Lead],H386,SL_Class[DownCus SL Material],T386),SL_Class[Unique ID],0),0)))),"Error: Invalid Column H, I, or T. Check spelling &amp; valid options (see dropdown)")</f>
        <v/>
      </c>
      <c r="AC386" s="32"/>
      <c r="AD386" s="31" t="b">
        <f t="shared" si="10"/>
        <v>0</v>
      </c>
      <c r="AE386" s="31" t="b">
        <f t="shared" si="11"/>
        <v>0</v>
      </c>
    </row>
    <row r="387" spans="1:31" ht="50.15" customHeight="1" x14ac:dyDescent="0.35">
      <c r="A387" s="100">
        <v>382</v>
      </c>
      <c r="B387" s="53"/>
      <c r="C387" s="41"/>
      <c r="D387" s="54"/>
      <c r="E387" s="53"/>
      <c r="F387" s="41"/>
      <c r="G387" s="41"/>
      <c r="H387" s="53"/>
      <c r="I387" s="55"/>
      <c r="J387" s="41"/>
      <c r="K387" s="41"/>
      <c r="L387" s="56"/>
      <c r="M387" s="41"/>
      <c r="N387" s="41"/>
      <c r="O387" s="41"/>
      <c r="P387" s="41"/>
      <c r="Q387" s="53"/>
      <c r="R387" s="41"/>
      <c r="S387" s="41"/>
      <c r="T387" s="57"/>
      <c r="U387" s="41"/>
      <c r="V387" s="41"/>
      <c r="W387" s="56"/>
      <c r="X387" s="41"/>
      <c r="Y387" s="58"/>
      <c r="Z387" s="41"/>
      <c r="AA387" s="41"/>
      <c r="AB387" s="171" t="str" cm="1">
        <f t="array" ref="AB387">IFERROR(IF(COUNTA('Detailed Inventory'!$B387:$AA387)=0,"",IF(AND($B387="",$C387=""),"Error: Missing Response in Column B or C",IF(OR($E387="",$Q387=""),"Error: Missing Response in Column E or Q",INDEX(SL_Class[Entire SL Classification],MATCH(SUMIFS(SL_Class[Unique ID],SL_Class[UpSys SL Material],I387,SL_Class[UpSys Ever Previously Lead],H387,SL_Class[DownCus SL Material],T387),SL_Class[Unique ID],0),0)))),"Error: Invalid Column H, I, or T. Check spelling &amp; valid options (see dropdown)")</f>
        <v/>
      </c>
      <c r="AC387" s="32"/>
      <c r="AD387" s="31" t="b">
        <f t="shared" si="10"/>
        <v>0</v>
      </c>
      <c r="AE387" s="31" t="b">
        <f t="shared" si="11"/>
        <v>0</v>
      </c>
    </row>
    <row r="388" spans="1:31" ht="50.15" customHeight="1" x14ac:dyDescent="0.35">
      <c r="A388" s="101">
        <v>383</v>
      </c>
      <c r="B388" s="53"/>
      <c r="C388" s="41"/>
      <c r="D388" s="54"/>
      <c r="E388" s="53"/>
      <c r="F388" s="41"/>
      <c r="G388" s="41"/>
      <c r="H388" s="53"/>
      <c r="I388" s="55"/>
      <c r="J388" s="41"/>
      <c r="K388" s="41"/>
      <c r="L388" s="56"/>
      <c r="M388" s="41"/>
      <c r="N388" s="41"/>
      <c r="O388" s="41"/>
      <c r="P388" s="41"/>
      <c r="Q388" s="53"/>
      <c r="R388" s="41"/>
      <c r="S388" s="41"/>
      <c r="T388" s="57"/>
      <c r="U388" s="41"/>
      <c r="V388" s="41"/>
      <c r="W388" s="56"/>
      <c r="X388" s="41"/>
      <c r="Y388" s="58"/>
      <c r="Z388" s="41"/>
      <c r="AA388" s="41"/>
      <c r="AB388" s="171" t="str" cm="1">
        <f t="array" ref="AB388">IFERROR(IF(COUNTA('Detailed Inventory'!$B388:$AA388)=0,"",IF(AND($B388="",$C388=""),"Error: Missing Response in Column B or C",IF(OR($E388="",$Q388=""),"Error: Missing Response in Column E or Q",INDEX(SL_Class[Entire SL Classification],MATCH(SUMIFS(SL_Class[Unique ID],SL_Class[UpSys SL Material],I388,SL_Class[UpSys Ever Previously Lead],H388,SL_Class[DownCus SL Material],T388),SL_Class[Unique ID],0),0)))),"Error: Invalid Column H, I, or T. Check spelling &amp; valid options (see dropdown)")</f>
        <v/>
      </c>
      <c r="AC388" s="32"/>
      <c r="AD388" s="31" t="b">
        <f t="shared" si="10"/>
        <v>0</v>
      </c>
      <c r="AE388" s="31" t="b">
        <f t="shared" si="11"/>
        <v>0</v>
      </c>
    </row>
    <row r="389" spans="1:31" ht="50.15" customHeight="1" x14ac:dyDescent="0.35">
      <c r="A389" s="100">
        <v>384</v>
      </c>
      <c r="B389" s="53"/>
      <c r="C389" s="41"/>
      <c r="D389" s="54"/>
      <c r="E389" s="53"/>
      <c r="F389" s="41"/>
      <c r="G389" s="41"/>
      <c r="H389" s="53"/>
      <c r="I389" s="55"/>
      <c r="J389" s="41"/>
      <c r="K389" s="41"/>
      <c r="L389" s="56"/>
      <c r="M389" s="41"/>
      <c r="N389" s="41"/>
      <c r="O389" s="41"/>
      <c r="P389" s="41"/>
      <c r="Q389" s="53"/>
      <c r="R389" s="41"/>
      <c r="S389" s="41"/>
      <c r="T389" s="57"/>
      <c r="U389" s="41"/>
      <c r="V389" s="41"/>
      <c r="W389" s="56"/>
      <c r="X389" s="41"/>
      <c r="Y389" s="58"/>
      <c r="Z389" s="41"/>
      <c r="AA389" s="41"/>
      <c r="AB389" s="171" t="str" cm="1">
        <f t="array" ref="AB389">IFERROR(IF(COUNTA('Detailed Inventory'!$B389:$AA389)=0,"",IF(AND($B389="",$C389=""),"Error: Missing Response in Column B or C",IF(OR($E389="",$Q389=""),"Error: Missing Response in Column E or Q",INDEX(SL_Class[Entire SL Classification],MATCH(SUMIFS(SL_Class[Unique ID],SL_Class[UpSys SL Material],I389,SL_Class[UpSys Ever Previously Lead],H389,SL_Class[DownCus SL Material],T389),SL_Class[Unique ID],0),0)))),"Error: Invalid Column H, I, or T. Check spelling &amp; valid options (see dropdown)")</f>
        <v/>
      </c>
      <c r="AC389" s="32"/>
      <c r="AD389" s="31" t="b">
        <f t="shared" si="10"/>
        <v>0</v>
      </c>
      <c r="AE389" s="31" t="b">
        <f t="shared" si="11"/>
        <v>0</v>
      </c>
    </row>
    <row r="390" spans="1:31" ht="50.15" customHeight="1" x14ac:dyDescent="0.35">
      <c r="A390" s="101">
        <v>385</v>
      </c>
      <c r="B390" s="53"/>
      <c r="C390" s="41"/>
      <c r="D390" s="54"/>
      <c r="E390" s="53"/>
      <c r="F390" s="41"/>
      <c r="G390" s="41"/>
      <c r="H390" s="53"/>
      <c r="I390" s="55"/>
      <c r="J390" s="41"/>
      <c r="K390" s="41"/>
      <c r="L390" s="56"/>
      <c r="M390" s="41"/>
      <c r="N390" s="41"/>
      <c r="O390" s="41"/>
      <c r="P390" s="41"/>
      <c r="Q390" s="53"/>
      <c r="R390" s="41"/>
      <c r="S390" s="41"/>
      <c r="T390" s="57"/>
      <c r="U390" s="41"/>
      <c r="V390" s="41"/>
      <c r="W390" s="56"/>
      <c r="X390" s="41"/>
      <c r="Y390" s="58"/>
      <c r="Z390" s="41"/>
      <c r="AA390" s="41"/>
      <c r="AB390" s="171" t="str" cm="1">
        <f t="array" ref="AB390">IFERROR(IF(COUNTA('Detailed Inventory'!$B390:$AA390)=0,"",IF(AND($B390="",$C390=""),"Error: Missing Response in Column B or C",IF(OR($E390="",$Q390=""),"Error: Missing Response in Column E or Q",INDEX(SL_Class[Entire SL Classification],MATCH(SUMIFS(SL_Class[Unique ID],SL_Class[UpSys SL Material],I390,SL_Class[UpSys Ever Previously Lead],H390,SL_Class[DownCus SL Material],T390),SL_Class[Unique ID],0),0)))),"Error: Invalid Column H, I, or T. Check spelling &amp; valid options (see dropdown)")</f>
        <v/>
      </c>
      <c r="AC390" s="32"/>
      <c r="AD390" s="31" t="b">
        <f t="shared" ref="AD390:AD453" si="12">COUNTIFS($B$6:$B$505,"&lt;&gt;0",$B$6:$B$505,"&lt;&gt;",$B$6:$B$505,B390)&gt;1</f>
        <v>0</v>
      </c>
      <c r="AE390" s="31" t="b">
        <f t="shared" ref="AE390:AE453" si="13">COUNTIFS($C$6:$C$505,"&lt;&gt;0",$C$6:$C$505,"&lt;&gt;",$C$6:$C$505,C390)&gt;1</f>
        <v>0</v>
      </c>
    </row>
    <row r="391" spans="1:31" ht="50.15" customHeight="1" x14ac:dyDescent="0.35">
      <c r="A391" s="100">
        <v>386</v>
      </c>
      <c r="B391" s="53"/>
      <c r="C391" s="41"/>
      <c r="D391" s="54"/>
      <c r="E391" s="53"/>
      <c r="F391" s="41"/>
      <c r="G391" s="41"/>
      <c r="H391" s="53"/>
      <c r="I391" s="55"/>
      <c r="J391" s="41"/>
      <c r="K391" s="41"/>
      <c r="L391" s="56"/>
      <c r="M391" s="41"/>
      <c r="N391" s="41"/>
      <c r="O391" s="41"/>
      <c r="P391" s="41"/>
      <c r="Q391" s="53"/>
      <c r="R391" s="41"/>
      <c r="S391" s="41"/>
      <c r="T391" s="57"/>
      <c r="U391" s="41"/>
      <c r="V391" s="41"/>
      <c r="W391" s="56"/>
      <c r="X391" s="41"/>
      <c r="Y391" s="58"/>
      <c r="Z391" s="41"/>
      <c r="AA391" s="41"/>
      <c r="AB391" s="171" t="str" cm="1">
        <f t="array" ref="AB391">IFERROR(IF(COUNTA('Detailed Inventory'!$B391:$AA391)=0,"",IF(AND($B391="",$C391=""),"Error: Missing Response in Column B or C",IF(OR($E391="",$Q391=""),"Error: Missing Response in Column E or Q",INDEX(SL_Class[Entire SL Classification],MATCH(SUMIFS(SL_Class[Unique ID],SL_Class[UpSys SL Material],I391,SL_Class[UpSys Ever Previously Lead],H391,SL_Class[DownCus SL Material],T391),SL_Class[Unique ID],0),0)))),"Error: Invalid Column H, I, or T. Check spelling &amp; valid options (see dropdown)")</f>
        <v/>
      </c>
      <c r="AC391" s="32"/>
      <c r="AD391" s="31" t="b">
        <f t="shared" si="12"/>
        <v>0</v>
      </c>
      <c r="AE391" s="31" t="b">
        <f t="shared" si="13"/>
        <v>0</v>
      </c>
    </row>
    <row r="392" spans="1:31" ht="50.15" customHeight="1" x14ac:dyDescent="0.35">
      <c r="A392" s="101">
        <v>387</v>
      </c>
      <c r="B392" s="53"/>
      <c r="C392" s="41"/>
      <c r="D392" s="54"/>
      <c r="E392" s="53"/>
      <c r="F392" s="41"/>
      <c r="G392" s="41"/>
      <c r="H392" s="53"/>
      <c r="I392" s="55"/>
      <c r="J392" s="41"/>
      <c r="K392" s="41"/>
      <c r="L392" s="56"/>
      <c r="M392" s="41"/>
      <c r="N392" s="41"/>
      <c r="O392" s="41"/>
      <c r="P392" s="41"/>
      <c r="Q392" s="53"/>
      <c r="R392" s="41"/>
      <c r="S392" s="41"/>
      <c r="T392" s="57"/>
      <c r="U392" s="41"/>
      <c r="V392" s="41"/>
      <c r="W392" s="56"/>
      <c r="X392" s="41"/>
      <c r="Y392" s="58"/>
      <c r="Z392" s="41"/>
      <c r="AA392" s="41"/>
      <c r="AB392" s="171" t="str" cm="1">
        <f t="array" ref="AB392">IFERROR(IF(COUNTA('Detailed Inventory'!$B392:$AA392)=0,"",IF(AND($B392="",$C392=""),"Error: Missing Response in Column B or C",IF(OR($E392="",$Q392=""),"Error: Missing Response in Column E or Q",INDEX(SL_Class[Entire SL Classification],MATCH(SUMIFS(SL_Class[Unique ID],SL_Class[UpSys SL Material],I392,SL_Class[UpSys Ever Previously Lead],H392,SL_Class[DownCus SL Material],T392),SL_Class[Unique ID],0),0)))),"Error: Invalid Column H, I, or T. Check spelling &amp; valid options (see dropdown)")</f>
        <v/>
      </c>
      <c r="AC392" s="32"/>
      <c r="AD392" s="31" t="b">
        <f t="shared" si="12"/>
        <v>0</v>
      </c>
      <c r="AE392" s="31" t="b">
        <f t="shared" si="13"/>
        <v>0</v>
      </c>
    </row>
    <row r="393" spans="1:31" ht="50.15" customHeight="1" x14ac:dyDescent="0.35">
      <c r="A393" s="100">
        <v>388</v>
      </c>
      <c r="B393" s="53"/>
      <c r="C393" s="41"/>
      <c r="D393" s="54"/>
      <c r="E393" s="53"/>
      <c r="F393" s="41"/>
      <c r="G393" s="41"/>
      <c r="H393" s="53"/>
      <c r="I393" s="55"/>
      <c r="J393" s="41"/>
      <c r="K393" s="41"/>
      <c r="L393" s="56"/>
      <c r="M393" s="41"/>
      <c r="N393" s="41"/>
      <c r="O393" s="41"/>
      <c r="P393" s="41"/>
      <c r="Q393" s="53"/>
      <c r="R393" s="41"/>
      <c r="S393" s="41"/>
      <c r="T393" s="57"/>
      <c r="U393" s="41"/>
      <c r="V393" s="41"/>
      <c r="W393" s="56"/>
      <c r="X393" s="41"/>
      <c r="Y393" s="58"/>
      <c r="Z393" s="41"/>
      <c r="AA393" s="41"/>
      <c r="AB393" s="171" t="str" cm="1">
        <f t="array" ref="AB393">IFERROR(IF(COUNTA('Detailed Inventory'!$B393:$AA393)=0,"",IF(AND($B393="",$C393=""),"Error: Missing Response in Column B or C",IF(OR($E393="",$Q393=""),"Error: Missing Response in Column E or Q",INDEX(SL_Class[Entire SL Classification],MATCH(SUMIFS(SL_Class[Unique ID],SL_Class[UpSys SL Material],I393,SL_Class[UpSys Ever Previously Lead],H393,SL_Class[DownCus SL Material],T393),SL_Class[Unique ID],0),0)))),"Error: Invalid Column H, I, or T. Check spelling &amp; valid options (see dropdown)")</f>
        <v/>
      </c>
      <c r="AC393" s="32"/>
      <c r="AD393" s="31" t="b">
        <f t="shared" si="12"/>
        <v>0</v>
      </c>
      <c r="AE393" s="31" t="b">
        <f t="shared" si="13"/>
        <v>0</v>
      </c>
    </row>
    <row r="394" spans="1:31" ht="50.15" customHeight="1" x14ac:dyDescent="0.35">
      <c r="A394" s="101">
        <v>389</v>
      </c>
      <c r="B394" s="53"/>
      <c r="C394" s="41"/>
      <c r="D394" s="54"/>
      <c r="E394" s="53"/>
      <c r="F394" s="41"/>
      <c r="G394" s="41"/>
      <c r="H394" s="53"/>
      <c r="I394" s="55"/>
      <c r="J394" s="41"/>
      <c r="K394" s="41"/>
      <c r="L394" s="56"/>
      <c r="M394" s="41"/>
      <c r="N394" s="41"/>
      <c r="O394" s="41"/>
      <c r="P394" s="41"/>
      <c r="Q394" s="53"/>
      <c r="R394" s="41"/>
      <c r="S394" s="41"/>
      <c r="T394" s="57"/>
      <c r="U394" s="41"/>
      <c r="V394" s="41"/>
      <c r="W394" s="56"/>
      <c r="X394" s="41"/>
      <c r="Y394" s="58"/>
      <c r="Z394" s="41"/>
      <c r="AA394" s="41"/>
      <c r="AB394" s="171" t="str" cm="1">
        <f t="array" ref="AB394">IFERROR(IF(COUNTA('Detailed Inventory'!$B394:$AA394)=0,"",IF(AND($B394="",$C394=""),"Error: Missing Response in Column B or C",IF(OR($E394="",$Q394=""),"Error: Missing Response in Column E or Q",INDEX(SL_Class[Entire SL Classification],MATCH(SUMIFS(SL_Class[Unique ID],SL_Class[UpSys SL Material],I394,SL_Class[UpSys Ever Previously Lead],H394,SL_Class[DownCus SL Material],T394),SL_Class[Unique ID],0),0)))),"Error: Invalid Column H, I, or T. Check spelling &amp; valid options (see dropdown)")</f>
        <v/>
      </c>
      <c r="AC394" s="32"/>
      <c r="AD394" s="31" t="b">
        <f t="shared" si="12"/>
        <v>0</v>
      </c>
      <c r="AE394" s="31" t="b">
        <f t="shared" si="13"/>
        <v>0</v>
      </c>
    </row>
    <row r="395" spans="1:31" ht="50.15" customHeight="1" x14ac:dyDescent="0.35">
      <c r="A395" s="100">
        <v>390</v>
      </c>
      <c r="B395" s="53"/>
      <c r="C395" s="41"/>
      <c r="D395" s="54"/>
      <c r="E395" s="53"/>
      <c r="F395" s="41"/>
      <c r="G395" s="41"/>
      <c r="H395" s="53"/>
      <c r="I395" s="55"/>
      <c r="J395" s="41"/>
      <c r="K395" s="41"/>
      <c r="L395" s="56"/>
      <c r="M395" s="41"/>
      <c r="N395" s="41"/>
      <c r="O395" s="41"/>
      <c r="P395" s="41"/>
      <c r="Q395" s="53"/>
      <c r="R395" s="41"/>
      <c r="S395" s="41"/>
      <c r="T395" s="57"/>
      <c r="U395" s="41"/>
      <c r="V395" s="41"/>
      <c r="W395" s="56"/>
      <c r="X395" s="41"/>
      <c r="Y395" s="58"/>
      <c r="Z395" s="41"/>
      <c r="AA395" s="41"/>
      <c r="AB395" s="171" t="str" cm="1">
        <f t="array" ref="AB395">IFERROR(IF(COUNTA('Detailed Inventory'!$B395:$AA395)=0,"",IF(AND($B395="",$C395=""),"Error: Missing Response in Column B or C",IF(OR($E395="",$Q395=""),"Error: Missing Response in Column E or Q",INDEX(SL_Class[Entire SL Classification],MATCH(SUMIFS(SL_Class[Unique ID],SL_Class[UpSys SL Material],I395,SL_Class[UpSys Ever Previously Lead],H395,SL_Class[DownCus SL Material],T395),SL_Class[Unique ID],0),0)))),"Error: Invalid Column H, I, or T. Check spelling &amp; valid options (see dropdown)")</f>
        <v/>
      </c>
      <c r="AC395" s="32"/>
      <c r="AD395" s="31" t="b">
        <f t="shared" si="12"/>
        <v>0</v>
      </c>
      <c r="AE395" s="31" t="b">
        <f t="shared" si="13"/>
        <v>0</v>
      </c>
    </row>
    <row r="396" spans="1:31" ht="50.15" customHeight="1" x14ac:dyDescent="0.35">
      <c r="A396" s="101">
        <v>391</v>
      </c>
      <c r="B396" s="53"/>
      <c r="C396" s="41"/>
      <c r="D396" s="54"/>
      <c r="E396" s="53"/>
      <c r="F396" s="41"/>
      <c r="G396" s="41"/>
      <c r="H396" s="53"/>
      <c r="I396" s="55"/>
      <c r="J396" s="41"/>
      <c r="K396" s="41"/>
      <c r="L396" s="56"/>
      <c r="M396" s="41"/>
      <c r="N396" s="41"/>
      <c r="O396" s="41"/>
      <c r="P396" s="41"/>
      <c r="Q396" s="53"/>
      <c r="R396" s="41"/>
      <c r="S396" s="41"/>
      <c r="T396" s="57"/>
      <c r="U396" s="41"/>
      <c r="V396" s="41"/>
      <c r="W396" s="56"/>
      <c r="X396" s="41"/>
      <c r="Y396" s="58"/>
      <c r="Z396" s="41"/>
      <c r="AA396" s="41"/>
      <c r="AB396" s="171" t="str" cm="1">
        <f t="array" ref="AB396">IFERROR(IF(COUNTA('Detailed Inventory'!$B396:$AA396)=0,"",IF(AND($B396="",$C396=""),"Error: Missing Response in Column B or C",IF(OR($E396="",$Q396=""),"Error: Missing Response in Column E or Q",INDEX(SL_Class[Entire SL Classification],MATCH(SUMIFS(SL_Class[Unique ID],SL_Class[UpSys SL Material],I396,SL_Class[UpSys Ever Previously Lead],H396,SL_Class[DownCus SL Material],T396),SL_Class[Unique ID],0),0)))),"Error: Invalid Column H, I, or T. Check spelling &amp; valid options (see dropdown)")</f>
        <v/>
      </c>
      <c r="AC396" s="32"/>
      <c r="AD396" s="31" t="b">
        <f t="shared" si="12"/>
        <v>0</v>
      </c>
      <c r="AE396" s="31" t="b">
        <f t="shared" si="13"/>
        <v>0</v>
      </c>
    </row>
    <row r="397" spans="1:31" ht="50.15" customHeight="1" x14ac:dyDescent="0.35">
      <c r="A397" s="100">
        <v>392</v>
      </c>
      <c r="B397" s="53"/>
      <c r="C397" s="41"/>
      <c r="D397" s="54"/>
      <c r="E397" s="53"/>
      <c r="F397" s="41"/>
      <c r="G397" s="41"/>
      <c r="H397" s="53"/>
      <c r="I397" s="55"/>
      <c r="J397" s="41"/>
      <c r="K397" s="41"/>
      <c r="L397" s="56"/>
      <c r="M397" s="41"/>
      <c r="N397" s="41"/>
      <c r="O397" s="41"/>
      <c r="P397" s="41"/>
      <c r="Q397" s="53"/>
      <c r="R397" s="41"/>
      <c r="S397" s="41"/>
      <c r="T397" s="57"/>
      <c r="U397" s="41"/>
      <c r="V397" s="41"/>
      <c r="W397" s="56"/>
      <c r="X397" s="41"/>
      <c r="Y397" s="58"/>
      <c r="Z397" s="41"/>
      <c r="AA397" s="41"/>
      <c r="AB397" s="171" t="str" cm="1">
        <f t="array" ref="AB397">IFERROR(IF(COUNTA('Detailed Inventory'!$B397:$AA397)=0,"",IF(AND($B397="",$C397=""),"Error: Missing Response in Column B or C",IF(OR($E397="",$Q397=""),"Error: Missing Response in Column E or Q",INDEX(SL_Class[Entire SL Classification],MATCH(SUMIFS(SL_Class[Unique ID],SL_Class[UpSys SL Material],I397,SL_Class[UpSys Ever Previously Lead],H397,SL_Class[DownCus SL Material],T397),SL_Class[Unique ID],0),0)))),"Error: Invalid Column H, I, or T. Check spelling &amp; valid options (see dropdown)")</f>
        <v/>
      </c>
      <c r="AC397" s="32"/>
      <c r="AD397" s="31" t="b">
        <f t="shared" si="12"/>
        <v>0</v>
      </c>
      <c r="AE397" s="31" t="b">
        <f t="shared" si="13"/>
        <v>0</v>
      </c>
    </row>
    <row r="398" spans="1:31" ht="50.15" customHeight="1" x14ac:dyDescent="0.35">
      <c r="A398" s="101">
        <v>393</v>
      </c>
      <c r="B398" s="53"/>
      <c r="C398" s="41"/>
      <c r="D398" s="54"/>
      <c r="E398" s="53"/>
      <c r="F398" s="41"/>
      <c r="G398" s="41"/>
      <c r="H398" s="53"/>
      <c r="I398" s="55"/>
      <c r="J398" s="41"/>
      <c r="K398" s="41"/>
      <c r="L398" s="56"/>
      <c r="M398" s="41"/>
      <c r="N398" s="41"/>
      <c r="O398" s="41"/>
      <c r="P398" s="41"/>
      <c r="Q398" s="53"/>
      <c r="R398" s="41"/>
      <c r="S398" s="41"/>
      <c r="T398" s="57"/>
      <c r="U398" s="41"/>
      <c r="V398" s="41"/>
      <c r="W398" s="56"/>
      <c r="X398" s="41"/>
      <c r="Y398" s="58"/>
      <c r="Z398" s="41"/>
      <c r="AA398" s="41"/>
      <c r="AB398" s="171" t="str" cm="1">
        <f t="array" ref="AB398">IFERROR(IF(COUNTA('Detailed Inventory'!$B398:$AA398)=0,"",IF(AND($B398="",$C398=""),"Error: Missing Response in Column B or C",IF(OR($E398="",$Q398=""),"Error: Missing Response in Column E or Q",INDEX(SL_Class[Entire SL Classification],MATCH(SUMIFS(SL_Class[Unique ID],SL_Class[UpSys SL Material],I398,SL_Class[UpSys Ever Previously Lead],H398,SL_Class[DownCus SL Material],T398),SL_Class[Unique ID],0),0)))),"Error: Invalid Column H, I, or T. Check spelling &amp; valid options (see dropdown)")</f>
        <v/>
      </c>
      <c r="AC398" s="32"/>
      <c r="AD398" s="31" t="b">
        <f t="shared" si="12"/>
        <v>0</v>
      </c>
      <c r="AE398" s="31" t="b">
        <f t="shared" si="13"/>
        <v>0</v>
      </c>
    </row>
    <row r="399" spans="1:31" ht="50.15" customHeight="1" x14ac:dyDescent="0.35">
      <c r="A399" s="100">
        <v>394</v>
      </c>
      <c r="B399" s="53"/>
      <c r="C399" s="41"/>
      <c r="D399" s="54"/>
      <c r="E399" s="53"/>
      <c r="F399" s="41"/>
      <c r="G399" s="41"/>
      <c r="H399" s="53"/>
      <c r="I399" s="55"/>
      <c r="J399" s="41"/>
      <c r="K399" s="41"/>
      <c r="L399" s="56"/>
      <c r="M399" s="41"/>
      <c r="N399" s="41"/>
      <c r="O399" s="41"/>
      <c r="P399" s="41"/>
      <c r="Q399" s="53"/>
      <c r="R399" s="41"/>
      <c r="S399" s="41"/>
      <c r="T399" s="57"/>
      <c r="U399" s="41"/>
      <c r="V399" s="41"/>
      <c r="W399" s="56"/>
      <c r="X399" s="41"/>
      <c r="Y399" s="58"/>
      <c r="Z399" s="41"/>
      <c r="AA399" s="41"/>
      <c r="AB399" s="171" t="str" cm="1">
        <f t="array" ref="AB399">IFERROR(IF(COUNTA('Detailed Inventory'!$B399:$AA399)=0,"",IF(AND($B399="",$C399=""),"Error: Missing Response in Column B or C",IF(OR($E399="",$Q399=""),"Error: Missing Response in Column E or Q",INDEX(SL_Class[Entire SL Classification],MATCH(SUMIFS(SL_Class[Unique ID],SL_Class[UpSys SL Material],I399,SL_Class[UpSys Ever Previously Lead],H399,SL_Class[DownCus SL Material],T399),SL_Class[Unique ID],0),0)))),"Error: Invalid Column H, I, or T. Check spelling &amp; valid options (see dropdown)")</f>
        <v/>
      </c>
      <c r="AC399" s="32"/>
      <c r="AD399" s="31" t="b">
        <f t="shared" si="12"/>
        <v>0</v>
      </c>
      <c r="AE399" s="31" t="b">
        <f t="shared" si="13"/>
        <v>0</v>
      </c>
    </row>
    <row r="400" spans="1:31" ht="50.15" customHeight="1" x14ac:dyDescent="0.35">
      <c r="A400" s="101">
        <v>395</v>
      </c>
      <c r="B400" s="53"/>
      <c r="C400" s="41"/>
      <c r="D400" s="54"/>
      <c r="E400" s="53"/>
      <c r="F400" s="41"/>
      <c r="G400" s="41"/>
      <c r="H400" s="53"/>
      <c r="I400" s="55"/>
      <c r="J400" s="41"/>
      <c r="K400" s="41"/>
      <c r="L400" s="56"/>
      <c r="M400" s="41"/>
      <c r="N400" s="41"/>
      <c r="O400" s="41"/>
      <c r="P400" s="41"/>
      <c r="Q400" s="53"/>
      <c r="R400" s="41"/>
      <c r="S400" s="41"/>
      <c r="T400" s="57"/>
      <c r="U400" s="41"/>
      <c r="V400" s="41"/>
      <c r="W400" s="56"/>
      <c r="X400" s="41"/>
      <c r="Y400" s="58"/>
      <c r="Z400" s="41"/>
      <c r="AA400" s="41"/>
      <c r="AB400" s="171" t="str" cm="1">
        <f t="array" ref="AB400">IFERROR(IF(COUNTA('Detailed Inventory'!$B400:$AA400)=0,"",IF(AND($B400="",$C400=""),"Error: Missing Response in Column B or C",IF(OR($E400="",$Q400=""),"Error: Missing Response in Column E or Q",INDEX(SL_Class[Entire SL Classification],MATCH(SUMIFS(SL_Class[Unique ID],SL_Class[UpSys SL Material],I400,SL_Class[UpSys Ever Previously Lead],H400,SL_Class[DownCus SL Material],T400),SL_Class[Unique ID],0),0)))),"Error: Invalid Column H, I, or T. Check spelling &amp; valid options (see dropdown)")</f>
        <v/>
      </c>
      <c r="AC400" s="32"/>
      <c r="AD400" s="31" t="b">
        <f t="shared" si="12"/>
        <v>0</v>
      </c>
      <c r="AE400" s="31" t="b">
        <f t="shared" si="13"/>
        <v>0</v>
      </c>
    </row>
    <row r="401" spans="1:31" ht="50.15" customHeight="1" x14ac:dyDescent="0.35">
      <c r="A401" s="100">
        <v>396</v>
      </c>
      <c r="B401" s="53"/>
      <c r="C401" s="41"/>
      <c r="D401" s="54"/>
      <c r="E401" s="53"/>
      <c r="F401" s="41"/>
      <c r="G401" s="41"/>
      <c r="H401" s="53"/>
      <c r="I401" s="55"/>
      <c r="J401" s="41"/>
      <c r="K401" s="41"/>
      <c r="L401" s="56"/>
      <c r="M401" s="41"/>
      <c r="N401" s="41"/>
      <c r="O401" s="41"/>
      <c r="P401" s="41"/>
      <c r="Q401" s="53"/>
      <c r="R401" s="41"/>
      <c r="S401" s="41"/>
      <c r="T401" s="57"/>
      <c r="U401" s="41"/>
      <c r="V401" s="41"/>
      <c r="W401" s="56"/>
      <c r="X401" s="41"/>
      <c r="Y401" s="58"/>
      <c r="Z401" s="41"/>
      <c r="AA401" s="41"/>
      <c r="AB401" s="171" t="str" cm="1">
        <f t="array" ref="AB401">IFERROR(IF(COUNTA('Detailed Inventory'!$B401:$AA401)=0,"",IF(AND($B401="",$C401=""),"Error: Missing Response in Column B or C",IF(OR($E401="",$Q401=""),"Error: Missing Response in Column E or Q",INDEX(SL_Class[Entire SL Classification],MATCH(SUMIFS(SL_Class[Unique ID],SL_Class[UpSys SL Material],I401,SL_Class[UpSys Ever Previously Lead],H401,SL_Class[DownCus SL Material],T401),SL_Class[Unique ID],0),0)))),"Error: Invalid Column H, I, or T. Check spelling &amp; valid options (see dropdown)")</f>
        <v/>
      </c>
      <c r="AC401" s="32"/>
      <c r="AD401" s="31" t="b">
        <f t="shared" si="12"/>
        <v>0</v>
      </c>
      <c r="AE401" s="31" t="b">
        <f t="shared" si="13"/>
        <v>0</v>
      </c>
    </row>
    <row r="402" spans="1:31" ht="50.15" customHeight="1" x14ac:dyDescent="0.35">
      <c r="A402" s="101">
        <v>397</v>
      </c>
      <c r="B402" s="53"/>
      <c r="C402" s="41"/>
      <c r="D402" s="54"/>
      <c r="E402" s="53"/>
      <c r="F402" s="41"/>
      <c r="G402" s="41"/>
      <c r="H402" s="53"/>
      <c r="I402" s="55"/>
      <c r="J402" s="41"/>
      <c r="K402" s="41"/>
      <c r="L402" s="56"/>
      <c r="M402" s="41"/>
      <c r="N402" s="41"/>
      <c r="O402" s="41"/>
      <c r="P402" s="41"/>
      <c r="Q402" s="53"/>
      <c r="R402" s="41"/>
      <c r="S402" s="41"/>
      <c r="T402" s="57"/>
      <c r="U402" s="41"/>
      <c r="V402" s="41"/>
      <c r="W402" s="56"/>
      <c r="X402" s="41"/>
      <c r="Y402" s="58"/>
      <c r="Z402" s="41"/>
      <c r="AA402" s="41"/>
      <c r="AB402" s="171" t="str" cm="1">
        <f t="array" ref="AB402">IFERROR(IF(COUNTA('Detailed Inventory'!$B402:$AA402)=0,"",IF(AND($B402="",$C402=""),"Error: Missing Response in Column B or C",IF(OR($E402="",$Q402=""),"Error: Missing Response in Column E or Q",INDEX(SL_Class[Entire SL Classification],MATCH(SUMIFS(SL_Class[Unique ID],SL_Class[UpSys SL Material],I402,SL_Class[UpSys Ever Previously Lead],H402,SL_Class[DownCus SL Material],T402),SL_Class[Unique ID],0),0)))),"Error: Invalid Column H, I, or T. Check spelling &amp; valid options (see dropdown)")</f>
        <v/>
      </c>
      <c r="AC402" s="32"/>
      <c r="AD402" s="31" t="b">
        <f t="shared" si="12"/>
        <v>0</v>
      </c>
      <c r="AE402" s="31" t="b">
        <f t="shared" si="13"/>
        <v>0</v>
      </c>
    </row>
    <row r="403" spans="1:31" ht="50.15" customHeight="1" x14ac:dyDescent="0.35">
      <c r="A403" s="100">
        <v>398</v>
      </c>
      <c r="B403" s="53"/>
      <c r="C403" s="41"/>
      <c r="D403" s="54"/>
      <c r="E403" s="53"/>
      <c r="F403" s="41"/>
      <c r="G403" s="41"/>
      <c r="H403" s="53"/>
      <c r="I403" s="55"/>
      <c r="J403" s="41"/>
      <c r="K403" s="41"/>
      <c r="L403" s="56"/>
      <c r="M403" s="41"/>
      <c r="N403" s="41"/>
      <c r="O403" s="41"/>
      <c r="P403" s="41"/>
      <c r="Q403" s="53"/>
      <c r="R403" s="41"/>
      <c r="S403" s="41"/>
      <c r="T403" s="57"/>
      <c r="U403" s="41"/>
      <c r="V403" s="41"/>
      <c r="W403" s="56"/>
      <c r="X403" s="41"/>
      <c r="Y403" s="58"/>
      <c r="Z403" s="41"/>
      <c r="AA403" s="41"/>
      <c r="AB403" s="171" t="str" cm="1">
        <f t="array" ref="AB403">IFERROR(IF(COUNTA('Detailed Inventory'!$B403:$AA403)=0,"",IF(AND($B403="",$C403=""),"Error: Missing Response in Column B or C",IF(OR($E403="",$Q403=""),"Error: Missing Response in Column E or Q",INDEX(SL_Class[Entire SL Classification],MATCH(SUMIFS(SL_Class[Unique ID],SL_Class[UpSys SL Material],I403,SL_Class[UpSys Ever Previously Lead],H403,SL_Class[DownCus SL Material],T403),SL_Class[Unique ID],0),0)))),"Error: Invalid Column H, I, or T. Check spelling &amp; valid options (see dropdown)")</f>
        <v/>
      </c>
      <c r="AC403" s="32"/>
      <c r="AD403" s="31" t="b">
        <f t="shared" si="12"/>
        <v>0</v>
      </c>
      <c r="AE403" s="31" t="b">
        <f t="shared" si="13"/>
        <v>0</v>
      </c>
    </row>
    <row r="404" spans="1:31" ht="50.15" customHeight="1" x14ac:dyDescent="0.35">
      <c r="A404" s="101">
        <v>399</v>
      </c>
      <c r="B404" s="53"/>
      <c r="C404" s="41"/>
      <c r="D404" s="54"/>
      <c r="E404" s="53"/>
      <c r="F404" s="41"/>
      <c r="G404" s="41"/>
      <c r="H404" s="53"/>
      <c r="I404" s="55"/>
      <c r="J404" s="41"/>
      <c r="K404" s="41"/>
      <c r="L404" s="56"/>
      <c r="M404" s="41"/>
      <c r="N404" s="41"/>
      <c r="O404" s="41"/>
      <c r="P404" s="41"/>
      <c r="Q404" s="53"/>
      <c r="R404" s="41"/>
      <c r="S404" s="41"/>
      <c r="T404" s="57"/>
      <c r="U404" s="41"/>
      <c r="V404" s="41"/>
      <c r="W404" s="56"/>
      <c r="X404" s="41"/>
      <c r="Y404" s="58"/>
      <c r="Z404" s="41"/>
      <c r="AA404" s="41"/>
      <c r="AB404" s="171" t="str" cm="1">
        <f t="array" ref="AB404">IFERROR(IF(COUNTA('Detailed Inventory'!$B404:$AA404)=0,"",IF(AND($B404="",$C404=""),"Error: Missing Response in Column B or C",IF(OR($E404="",$Q404=""),"Error: Missing Response in Column E or Q",INDEX(SL_Class[Entire SL Classification],MATCH(SUMIFS(SL_Class[Unique ID],SL_Class[UpSys SL Material],I404,SL_Class[UpSys Ever Previously Lead],H404,SL_Class[DownCus SL Material],T404),SL_Class[Unique ID],0),0)))),"Error: Invalid Column H, I, or T. Check spelling &amp; valid options (see dropdown)")</f>
        <v/>
      </c>
      <c r="AC404" s="32"/>
      <c r="AD404" s="31" t="b">
        <f t="shared" si="12"/>
        <v>0</v>
      </c>
      <c r="AE404" s="31" t="b">
        <f t="shared" si="13"/>
        <v>0</v>
      </c>
    </row>
    <row r="405" spans="1:31" ht="50.15" customHeight="1" x14ac:dyDescent="0.35">
      <c r="A405" s="100">
        <v>400</v>
      </c>
      <c r="B405" s="53"/>
      <c r="C405" s="41"/>
      <c r="D405" s="54"/>
      <c r="E405" s="53"/>
      <c r="F405" s="41"/>
      <c r="G405" s="41"/>
      <c r="H405" s="53"/>
      <c r="I405" s="55"/>
      <c r="J405" s="41"/>
      <c r="K405" s="41"/>
      <c r="L405" s="56"/>
      <c r="M405" s="41"/>
      <c r="N405" s="41"/>
      <c r="O405" s="41"/>
      <c r="P405" s="41"/>
      <c r="Q405" s="53"/>
      <c r="R405" s="41"/>
      <c r="S405" s="41"/>
      <c r="T405" s="57"/>
      <c r="U405" s="41"/>
      <c r="V405" s="41"/>
      <c r="W405" s="56"/>
      <c r="X405" s="41"/>
      <c r="Y405" s="58"/>
      <c r="Z405" s="41"/>
      <c r="AA405" s="41"/>
      <c r="AB405" s="171" t="str" cm="1">
        <f t="array" ref="AB405">IFERROR(IF(COUNTA('Detailed Inventory'!$B405:$AA405)=0,"",IF(AND($B405="",$C405=""),"Error: Missing Response in Column B or C",IF(OR($E405="",$Q405=""),"Error: Missing Response in Column E or Q",INDEX(SL_Class[Entire SL Classification],MATCH(SUMIFS(SL_Class[Unique ID],SL_Class[UpSys SL Material],I405,SL_Class[UpSys Ever Previously Lead],H405,SL_Class[DownCus SL Material],T405),SL_Class[Unique ID],0),0)))),"Error: Invalid Column H, I, or T. Check spelling &amp; valid options (see dropdown)")</f>
        <v/>
      </c>
      <c r="AC405" s="32"/>
      <c r="AD405" s="31" t="b">
        <f t="shared" si="12"/>
        <v>0</v>
      </c>
      <c r="AE405" s="31" t="b">
        <f t="shared" si="13"/>
        <v>0</v>
      </c>
    </row>
    <row r="406" spans="1:31" ht="50.15" customHeight="1" x14ac:dyDescent="0.35">
      <c r="A406" s="101">
        <v>401</v>
      </c>
      <c r="B406" s="53"/>
      <c r="C406" s="41"/>
      <c r="D406" s="54"/>
      <c r="E406" s="53"/>
      <c r="F406" s="41"/>
      <c r="G406" s="41"/>
      <c r="H406" s="53"/>
      <c r="I406" s="55"/>
      <c r="J406" s="41"/>
      <c r="K406" s="41"/>
      <c r="L406" s="56"/>
      <c r="M406" s="41"/>
      <c r="N406" s="41"/>
      <c r="O406" s="41"/>
      <c r="P406" s="41"/>
      <c r="Q406" s="53"/>
      <c r="R406" s="41"/>
      <c r="S406" s="41"/>
      <c r="T406" s="57"/>
      <c r="U406" s="41"/>
      <c r="V406" s="41"/>
      <c r="W406" s="56"/>
      <c r="X406" s="41"/>
      <c r="Y406" s="58"/>
      <c r="Z406" s="41"/>
      <c r="AA406" s="41"/>
      <c r="AB406" s="171" t="str" cm="1">
        <f t="array" ref="AB406">IFERROR(IF(COUNTA('Detailed Inventory'!$B406:$AA406)=0,"",IF(AND($B406="",$C406=""),"Error: Missing Response in Column B or C",IF(OR($E406="",$Q406=""),"Error: Missing Response in Column E or Q",INDEX(SL_Class[Entire SL Classification],MATCH(SUMIFS(SL_Class[Unique ID],SL_Class[UpSys SL Material],I406,SL_Class[UpSys Ever Previously Lead],H406,SL_Class[DownCus SL Material],T406),SL_Class[Unique ID],0),0)))),"Error: Invalid Column H, I, or T. Check spelling &amp; valid options (see dropdown)")</f>
        <v/>
      </c>
      <c r="AC406" s="32"/>
      <c r="AD406" s="31" t="b">
        <f t="shared" si="12"/>
        <v>0</v>
      </c>
      <c r="AE406" s="31" t="b">
        <f t="shared" si="13"/>
        <v>0</v>
      </c>
    </row>
    <row r="407" spans="1:31" ht="50.15" customHeight="1" x14ac:dyDescent="0.35">
      <c r="A407" s="100">
        <v>402</v>
      </c>
      <c r="B407" s="53"/>
      <c r="C407" s="41"/>
      <c r="D407" s="54"/>
      <c r="E407" s="53"/>
      <c r="F407" s="41"/>
      <c r="G407" s="41"/>
      <c r="H407" s="53"/>
      <c r="I407" s="55"/>
      <c r="J407" s="41"/>
      <c r="K407" s="41"/>
      <c r="L407" s="56"/>
      <c r="M407" s="41"/>
      <c r="N407" s="41"/>
      <c r="O407" s="41"/>
      <c r="P407" s="41"/>
      <c r="Q407" s="53"/>
      <c r="R407" s="41"/>
      <c r="S407" s="41"/>
      <c r="T407" s="57"/>
      <c r="U407" s="41"/>
      <c r="V407" s="41"/>
      <c r="W407" s="56"/>
      <c r="X407" s="41"/>
      <c r="Y407" s="58"/>
      <c r="Z407" s="41"/>
      <c r="AA407" s="41"/>
      <c r="AB407" s="171" t="str" cm="1">
        <f t="array" ref="AB407">IFERROR(IF(COUNTA('Detailed Inventory'!$B407:$AA407)=0,"",IF(AND($B407="",$C407=""),"Error: Missing Response in Column B or C",IF(OR($E407="",$Q407=""),"Error: Missing Response in Column E or Q",INDEX(SL_Class[Entire SL Classification],MATCH(SUMIFS(SL_Class[Unique ID],SL_Class[UpSys SL Material],I407,SL_Class[UpSys Ever Previously Lead],H407,SL_Class[DownCus SL Material],T407),SL_Class[Unique ID],0),0)))),"Error: Invalid Column H, I, or T. Check spelling &amp; valid options (see dropdown)")</f>
        <v/>
      </c>
      <c r="AC407" s="32"/>
      <c r="AD407" s="31" t="b">
        <f t="shared" si="12"/>
        <v>0</v>
      </c>
      <c r="AE407" s="31" t="b">
        <f t="shared" si="13"/>
        <v>0</v>
      </c>
    </row>
    <row r="408" spans="1:31" ht="50.15" customHeight="1" x14ac:dyDescent="0.35">
      <c r="A408" s="101">
        <v>403</v>
      </c>
      <c r="B408" s="53"/>
      <c r="C408" s="41"/>
      <c r="D408" s="54"/>
      <c r="E408" s="53"/>
      <c r="F408" s="41"/>
      <c r="G408" s="41"/>
      <c r="H408" s="53"/>
      <c r="I408" s="55"/>
      <c r="J408" s="41"/>
      <c r="K408" s="41"/>
      <c r="L408" s="56"/>
      <c r="M408" s="41"/>
      <c r="N408" s="41"/>
      <c r="O408" s="41"/>
      <c r="P408" s="41"/>
      <c r="Q408" s="53"/>
      <c r="R408" s="41"/>
      <c r="S408" s="41"/>
      <c r="T408" s="57"/>
      <c r="U408" s="41"/>
      <c r="V408" s="41"/>
      <c r="W408" s="56"/>
      <c r="X408" s="41"/>
      <c r="Y408" s="58"/>
      <c r="Z408" s="41"/>
      <c r="AA408" s="41"/>
      <c r="AB408" s="171" t="str" cm="1">
        <f t="array" ref="AB408">IFERROR(IF(COUNTA('Detailed Inventory'!$B408:$AA408)=0,"",IF(AND($B408="",$C408=""),"Error: Missing Response in Column B or C",IF(OR($E408="",$Q408=""),"Error: Missing Response in Column E or Q",INDEX(SL_Class[Entire SL Classification],MATCH(SUMIFS(SL_Class[Unique ID],SL_Class[UpSys SL Material],I408,SL_Class[UpSys Ever Previously Lead],H408,SL_Class[DownCus SL Material],T408),SL_Class[Unique ID],0),0)))),"Error: Invalid Column H, I, or T. Check spelling &amp; valid options (see dropdown)")</f>
        <v/>
      </c>
      <c r="AC408" s="32"/>
      <c r="AD408" s="31" t="b">
        <f t="shared" si="12"/>
        <v>0</v>
      </c>
      <c r="AE408" s="31" t="b">
        <f t="shared" si="13"/>
        <v>0</v>
      </c>
    </row>
    <row r="409" spans="1:31" ht="50.15" customHeight="1" x14ac:dyDescent="0.35">
      <c r="A409" s="100">
        <v>404</v>
      </c>
      <c r="B409" s="53"/>
      <c r="C409" s="41"/>
      <c r="D409" s="54"/>
      <c r="E409" s="53"/>
      <c r="F409" s="41"/>
      <c r="G409" s="41"/>
      <c r="H409" s="53"/>
      <c r="I409" s="55"/>
      <c r="J409" s="41"/>
      <c r="K409" s="41"/>
      <c r="L409" s="56"/>
      <c r="M409" s="41"/>
      <c r="N409" s="41"/>
      <c r="O409" s="41"/>
      <c r="P409" s="41"/>
      <c r="Q409" s="53"/>
      <c r="R409" s="41"/>
      <c r="S409" s="41"/>
      <c r="T409" s="57"/>
      <c r="U409" s="41"/>
      <c r="V409" s="41"/>
      <c r="W409" s="56"/>
      <c r="X409" s="41"/>
      <c r="Y409" s="58"/>
      <c r="Z409" s="41"/>
      <c r="AA409" s="41"/>
      <c r="AB409" s="171" t="str" cm="1">
        <f t="array" ref="AB409">IFERROR(IF(COUNTA('Detailed Inventory'!$B409:$AA409)=0,"",IF(AND($B409="",$C409=""),"Error: Missing Response in Column B or C",IF(OR($E409="",$Q409=""),"Error: Missing Response in Column E or Q",INDEX(SL_Class[Entire SL Classification],MATCH(SUMIFS(SL_Class[Unique ID],SL_Class[UpSys SL Material],I409,SL_Class[UpSys Ever Previously Lead],H409,SL_Class[DownCus SL Material],T409),SL_Class[Unique ID],0),0)))),"Error: Invalid Column H, I, or T. Check spelling &amp; valid options (see dropdown)")</f>
        <v/>
      </c>
      <c r="AC409" s="32"/>
      <c r="AD409" s="31" t="b">
        <f t="shared" si="12"/>
        <v>0</v>
      </c>
      <c r="AE409" s="31" t="b">
        <f t="shared" si="13"/>
        <v>0</v>
      </c>
    </row>
    <row r="410" spans="1:31" ht="50.15" customHeight="1" x14ac:dyDescent="0.35">
      <c r="A410" s="101">
        <v>405</v>
      </c>
      <c r="B410" s="53"/>
      <c r="C410" s="41"/>
      <c r="D410" s="54"/>
      <c r="E410" s="53"/>
      <c r="F410" s="41"/>
      <c r="G410" s="41"/>
      <c r="H410" s="53"/>
      <c r="I410" s="55"/>
      <c r="J410" s="41"/>
      <c r="K410" s="41"/>
      <c r="L410" s="56"/>
      <c r="M410" s="41"/>
      <c r="N410" s="41"/>
      <c r="O410" s="41"/>
      <c r="P410" s="41"/>
      <c r="Q410" s="53"/>
      <c r="R410" s="41"/>
      <c r="S410" s="41"/>
      <c r="T410" s="57"/>
      <c r="U410" s="41"/>
      <c r="V410" s="41"/>
      <c r="W410" s="56"/>
      <c r="X410" s="41"/>
      <c r="Y410" s="58"/>
      <c r="Z410" s="41"/>
      <c r="AA410" s="41"/>
      <c r="AB410" s="171" t="str" cm="1">
        <f t="array" ref="AB410">IFERROR(IF(COUNTA('Detailed Inventory'!$B410:$AA410)=0,"",IF(AND($B410="",$C410=""),"Error: Missing Response in Column B or C",IF(OR($E410="",$Q410=""),"Error: Missing Response in Column E or Q",INDEX(SL_Class[Entire SL Classification],MATCH(SUMIFS(SL_Class[Unique ID],SL_Class[UpSys SL Material],I410,SL_Class[UpSys Ever Previously Lead],H410,SL_Class[DownCus SL Material],T410),SL_Class[Unique ID],0),0)))),"Error: Invalid Column H, I, or T. Check spelling &amp; valid options (see dropdown)")</f>
        <v/>
      </c>
      <c r="AC410" s="32"/>
      <c r="AD410" s="31" t="b">
        <f t="shared" si="12"/>
        <v>0</v>
      </c>
      <c r="AE410" s="31" t="b">
        <f t="shared" si="13"/>
        <v>0</v>
      </c>
    </row>
    <row r="411" spans="1:31" ht="50.15" customHeight="1" x14ac:dyDescent="0.35">
      <c r="A411" s="100">
        <v>406</v>
      </c>
      <c r="B411" s="53"/>
      <c r="C411" s="41"/>
      <c r="D411" s="54"/>
      <c r="E411" s="53"/>
      <c r="F411" s="41"/>
      <c r="G411" s="41"/>
      <c r="H411" s="53"/>
      <c r="I411" s="55"/>
      <c r="J411" s="41"/>
      <c r="K411" s="41"/>
      <c r="L411" s="56"/>
      <c r="M411" s="41"/>
      <c r="N411" s="41"/>
      <c r="O411" s="41"/>
      <c r="P411" s="41"/>
      <c r="Q411" s="53"/>
      <c r="R411" s="41"/>
      <c r="S411" s="41"/>
      <c r="T411" s="57"/>
      <c r="U411" s="41"/>
      <c r="V411" s="41"/>
      <c r="W411" s="56"/>
      <c r="X411" s="41"/>
      <c r="Y411" s="58"/>
      <c r="Z411" s="41"/>
      <c r="AA411" s="41"/>
      <c r="AB411" s="171" t="str" cm="1">
        <f t="array" ref="AB411">IFERROR(IF(COUNTA('Detailed Inventory'!$B411:$AA411)=0,"",IF(AND($B411="",$C411=""),"Error: Missing Response in Column B or C",IF(OR($E411="",$Q411=""),"Error: Missing Response in Column E or Q",INDEX(SL_Class[Entire SL Classification],MATCH(SUMIFS(SL_Class[Unique ID],SL_Class[UpSys SL Material],I411,SL_Class[UpSys Ever Previously Lead],H411,SL_Class[DownCus SL Material],T411),SL_Class[Unique ID],0),0)))),"Error: Invalid Column H, I, or T. Check spelling &amp; valid options (see dropdown)")</f>
        <v/>
      </c>
      <c r="AC411" s="32"/>
      <c r="AD411" s="31" t="b">
        <f t="shared" si="12"/>
        <v>0</v>
      </c>
      <c r="AE411" s="31" t="b">
        <f t="shared" si="13"/>
        <v>0</v>
      </c>
    </row>
    <row r="412" spans="1:31" ht="50.15" customHeight="1" x14ac:dyDescent="0.35">
      <c r="A412" s="101">
        <v>407</v>
      </c>
      <c r="B412" s="53"/>
      <c r="C412" s="41"/>
      <c r="D412" s="54"/>
      <c r="E412" s="53"/>
      <c r="F412" s="41"/>
      <c r="G412" s="41"/>
      <c r="H412" s="53"/>
      <c r="I412" s="55"/>
      <c r="J412" s="41"/>
      <c r="K412" s="41"/>
      <c r="L412" s="56"/>
      <c r="M412" s="41"/>
      <c r="N412" s="41"/>
      <c r="O412" s="41"/>
      <c r="P412" s="41"/>
      <c r="Q412" s="53"/>
      <c r="R412" s="41"/>
      <c r="S412" s="41"/>
      <c r="T412" s="57"/>
      <c r="U412" s="41"/>
      <c r="V412" s="41"/>
      <c r="W412" s="56"/>
      <c r="X412" s="41"/>
      <c r="Y412" s="58"/>
      <c r="Z412" s="41"/>
      <c r="AA412" s="41"/>
      <c r="AB412" s="171" t="str" cm="1">
        <f t="array" ref="AB412">IFERROR(IF(COUNTA('Detailed Inventory'!$B412:$AA412)=0,"",IF(AND($B412="",$C412=""),"Error: Missing Response in Column B or C",IF(OR($E412="",$Q412=""),"Error: Missing Response in Column E or Q",INDEX(SL_Class[Entire SL Classification],MATCH(SUMIFS(SL_Class[Unique ID],SL_Class[UpSys SL Material],I412,SL_Class[UpSys Ever Previously Lead],H412,SL_Class[DownCus SL Material],T412),SL_Class[Unique ID],0),0)))),"Error: Invalid Column H, I, or T. Check spelling &amp; valid options (see dropdown)")</f>
        <v/>
      </c>
      <c r="AC412" s="32"/>
      <c r="AD412" s="31" t="b">
        <f t="shared" si="12"/>
        <v>0</v>
      </c>
      <c r="AE412" s="31" t="b">
        <f t="shared" si="13"/>
        <v>0</v>
      </c>
    </row>
    <row r="413" spans="1:31" ht="50.15" customHeight="1" x14ac:dyDescent="0.35">
      <c r="A413" s="100">
        <v>408</v>
      </c>
      <c r="B413" s="53"/>
      <c r="C413" s="41"/>
      <c r="D413" s="54"/>
      <c r="E413" s="53"/>
      <c r="F413" s="41"/>
      <c r="G413" s="41"/>
      <c r="H413" s="53"/>
      <c r="I413" s="55"/>
      <c r="J413" s="41"/>
      <c r="K413" s="41"/>
      <c r="L413" s="56"/>
      <c r="M413" s="41"/>
      <c r="N413" s="41"/>
      <c r="O413" s="41"/>
      <c r="P413" s="41"/>
      <c r="Q413" s="53"/>
      <c r="R413" s="41"/>
      <c r="S413" s="41"/>
      <c r="T413" s="57"/>
      <c r="U413" s="41"/>
      <c r="V413" s="41"/>
      <c r="W413" s="56"/>
      <c r="X413" s="41"/>
      <c r="Y413" s="58"/>
      <c r="Z413" s="41"/>
      <c r="AA413" s="41"/>
      <c r="AB413" s="171" t="str" cm="1">
        <f t="array" ref="AB413">IFERROR(IF(COUNTA('Detailed Inventory'!$B413:$AA413)=0,"",IF(AND($B413="",$C413=""),"Error: Missing Response in Column B or C",IF(OR($E413="",$Q413=""),"Error: Missing Response in Column E or Q",INDEX(SL_Class[Entire SL Classification],MATCH(SUMIFS(SL_Class[Unique ID],SL_Class[UpSys SL Material],I413,SL_Class[UpSys Ever Previously Lead],H413,SL_Class[DownCus SL Material],T413),SL_Class[Unique ID],0),0)))),"Error: Invalid Column H, I, or T. Check spelling &amp; valid options (see dropdown)")</f>
        <v/>
      </c>
      <c r="AC413" s="32"/>
      <c r="AD413" s="31" t="b">
        <f t="shared" si="12"/>
        <v>0</v>
      </c>
      <c r="AE413" s="31" t="b">
        <f t="shared" si="13"/>
        <v>0</v>
      </c>
    </row>
    <row r="414" spans="1:31" ht="50.15" customHeight="1" x14ac:dyDescent="0.35">
      <c r="A414" s="101">
        <v>409</v>
      </c>
      <c r="B414" s="53"/>
      <c r="C414" s="41"/>
      <c r="D414" s="54"/>
      <c r="E414" s="53"/>
      <c r="F414" s="41"/>
      <c r="G414" s="41"/>
      <c r="H414" s="53"/>
      <c r="I414" s="55"/>
      <c r="J414" s="41"/>
      <c r="K414" s="41"/>
      <c r="L414" s="56"/>
      <c r="M414" s="41"/>
      <c r="N414" s="41"/>
      <c r="O414" s="41"/>
      <c r="P414" s="41"/>
      <c r="Q414" s="53"/>
      <c r="R414" s="41"/>
      <c r="S414" s="41"/>
      <c r="T414" s="57"/>
      <c r="U414" s="41"/>
      <c r="V414" s="41"/>
      <c r="W414" s="56"/>
      <c r="X414" s="41"/>
      <c r="Y414" s="58"/>
      <c r="Z414" s="41"/>
      <c r="AA414" s="41"/>
      <c r="AB414" s="171" t="str" cm="1">
        <f t="array" ref="AB414">IFERROR(IF(COUNTA('Detailed Inventory'!$B414:$AA414)=0,"",IF(AND($B414="",$C414=""),"Error: Missing Response in Column B or C",IF(OR($E414="",$Q414=""),"Error: Missing Response in Column E or Q",INDEX(SL_Class[Entire SL Classification],MATCH(SUMIFS(SL_Class[Unique ID],SL_Class[UpSys SL Material],I414,SL_Class[UpSys Ever Previously Lead],H414,SL_Class[DownCus SL Material],T414),SL_Class[Unique ID],0),0)))),"Error: Invalid Column H, I, or T. Check spelling &amp; valid options (see dropdown)")</f>
        <v/>
      </c>
      <c r="AC414" s="32"/>
      <c r="AD414" s="31" t="b">
        <f t="shared" si="12"/>
        <v>0</v>
      </c>
      <c r="AE414" s="31" t="b">
        <f t="shared" si="13"/>
        <v>0</v>
      </c>
    </row>
    <row r="415" spans="1:31" ht="50.15" customHeight="1" x14ac:dyDescent="0.35">
      <c r="A415" s="100">
        <v>410</v>
      </c>
      <c r="B415" s="53"/>
      <c r="C415" s="41"/>
      <c r="D415" s="54"/>
      <c r="E415" s="53"/>
      <c r="F415" s="41"/>
      <c r="G415" s="41"/>
      <c r="H415" s="53"/>
      <c r="I415" s="55"/>
      <c r="J415" s="41"/>
      <c r="K415" s="41"/>
      <c r="L415" s="56"/>
      <c r="M415" s="41"/>
      <c r="N415" s="41"/>
      <c r="O415" s="41"/>
      <c r="P415" s="41"/>
      <c r="Q415" s="53"/>
      <c r="R415" s="41"/>
      <c r="S415" s="41"/>
      <c r="T415" s="57"/>
      <c r="U415" s="41"/>
      <c r="V415" s="41"/>
      <c r="W415" s="56"/>
      <c r="X415" s="41"/>
      <c r="Y415" s="58"/>
      <c r="Z415" s="41"/>
      <c r="AA415" s="41"/>
      <c r="AB415" s="171" t="str" cm="1">
        <f t="array" ref="AB415">IFERROR(IF(COUNTA('Detailed Inventory'!$B415:$AA415)=0,"",IF(AND($B415="",$C415=""),"Error: Missing Response in Column B or C",IF(OR($E415="",$Q415=""),"Error: Missing Response in Column E or Q",INDEX(SL_Class[Entire SL Classification],MATCH(SUMIFS(SL_Class[Unique ID],SL_Class[UpSys SL Material],I415,SL_Class[UpSys Ever Previously Lead],H415,SL_Class[DownCus SL Material],T415),SL_Class[Unique ID],0),0)))),"Error: Invalid Column H, I, or T. Check spelling &amp; valid options (see dropdown)")</f>
        <v/>
      </c>
      <c r="AC415" s="32"/>
      <c r="AD415" s="31" t="b">
        <f t="shared" si="12"/>
        <v>0</v>
      </c>
      <c r="AE415" s="31" t="b">
        <f t="shared" si="13"/>
        <v>0</v>
      </c>
    </row>
    <row r="416" spans="1:31" ht="50.15" customHeight="1" x14ac:dyDescent="0.35">
      <c r="A416" s="101">
        <v>411</v>
      </c>
      <c r="B416" s="53"/>
      <c r="C416" s="41"/>
      <c r="D416" s="54"/>
      <c r="E416" s="53"/>
      <c r="F416" s="41"/>
      <c r="G416" s="41"/>
      <c r="H416" s="53"/>
      <c r="I416" s="55"/>
      <c r="J416" s="41"/>
      <c r="K416" s="41"/>
      <c r="L416" s="56"/>
      <c r="M416" s="41"/>
      <c r="N416" s="41"/>
      <c r="O416" s="41"/>
      <c r="P416" s="41"/>
      <c r="Q416" s="53"/>
      <c r="R416" s="41"/>
      <c r="S416" s="41"/>
      <c r="T416" s="57"/>
      <c r="U416" s="41"/>
      <c r="V416" s="41"/>
      <c r="W416" s="56"/>
      <c r="X416" s="41"/>
      <c r="Y416" s="58"/>
      <c r="Z416" s="41"/>
      <c r="AA416" s="41"/>
      <c r="AB416" s="171" t="str" cm="1">
        <f t="array" ref="AB416">IFERROR(IF(COUNTA('Detailed Inventory'!$B416:$AA416)=0,"",IF(AND($B416="",$C416=""),"Error: Missing Response in Column B or C",IF(OR($E416="",$Q416=""),"Error: Missing Response in Column E or Q",INDEX(SL_Class[Entire SL Classification],MATCH(SUMIFS(SL_Class[Unique ID],SL_Class[UpSys SL Material],I416,SL_Class[UpSys Ever Previously Lead],H416,SL_Class[DownCus SL Material],T416),SL_Class[Unique ID],0),0)))),"Error: Invalid Column H, I, or T. Check spelling &amp; valid options (see dropdown)")</f>
        <v/>
      </c>
      <c r="AC416" s="32"/>
      <c r="AD416" s="31" t="b">
        <f t="shared" si="12"/>
        <v>0</v>
      </c>
      <c r="AE416" s="31" t="b">
        <f t="shared" si="13"/>
        <v>0</v>
      </c>
    </row>
    <row r="417" spans="1:31" ht="50.15" customHeight="1" x14ac:dyDescent="0.35">
      <c r="A417" s="100">
        <v>412</v>
      </c>
      <c r="B417" s="53"/>
      <c r="C417" s="41"/>
      <c r="D417" s="54"/>
      <c r="E417" s="53"/>
      <c r="F417" s="41"/>
      <c r="G417" s="41"/>
      <c r="H417" s="53"/>
      <c r="I417" s="55"/>
      <c r="J417" s="41"/>
      <c r="K417" s="41"/>
      <c r="L417" s="56"/>
      <c r="M417" s="41"/>
      <c r="N417" s="41"/>
      <c r="O417" s="41"/>
      <c r="P417" s="41"/>
      <c r="Q417" s="53"/>
      <c r="R417" s="41"/>
      <c r="S417" s="41"/>
      <c r="T417" s="57"/>
      <c r="U417" s="41"/>
      <c r="V417" s="41"/>
      <c r="W417" s="56"/>
      <c r="X417" s="41"/>
      <c r="Y417" s="58"/>
      <c r="Z417" s="41"/>
      <c r="AA417" s="41"/>
      <c r="AB417" s="171" t="str" cm="1">
        <f t="array" ref="AB417">IFERROR(IF(COUNTA('Detailed Inventory'!$B417:$AA417)=0,"",IF(AND($B417="",$C417=""),"Error: Missing Response in Column B or C",IF(OR($E417="",$Q417=""),"Error: Missing Response in Column E or Q",INDEX(SL_Class[Entire SL Classification],MATCH(SUMIFS(SL_Class[Unique ID],SL_Class[UpSys SL Material],I417,SL_Class[UpSys Ever Previously Lead],H417,SL_Class[DownCus SL Material],T417),SL_Class[Unique ID],0),0)))),"Error: Invalid Column H, I, or T. Check spelling &amp; valid options (see dropdown)")</f>
        <v/>
      </c>
      <c r="AC417" s="32"/>
      <c r="AD417" s="31" t="b">
        <f t="shared" si="12"/>
        <v>0</v>
      </c>
      <c r="AE417" s="31" t="b">
        <f t="shared" si="13"/>
        <v>0</v>
      </c>
    </row>
    <row r="418" spans="1:31" ht="50.15" customHeight="1" x14ac:dyDescent="0.35">
      <c r="A418" s="101">
        <v>413</v>
      </c>
      <c r="B418" s="53"/>
      <c r="C418" s="41"/>
      <c r="D418" s="54"/>
      <c r="E418" s="53"/>
      <c r="F418" s="41"/>
      <c r="G418" s="41"/>
      <c r="H418" s="53"/>
      <c r="I418" s="55"/>
      <c r="J418" s="41"/>
      <c r="K418" s="41"/>
      <c r="L418" s="56"/>
      <c r="M418" s="41"/>
      <c r="N418" s="41"/>
      <c r="O418" s="41"/>
      <c r="P418" s="41"/>
      <c r="Q418" s="53"/>
      <c r="R418" s="41"/>
      <c r="S418" s="41"/>
      <c r="T418" s="57"/>
      <c r="U418" s="41"/>
      <c r="V418" s="41"/>
      <c r="W418" s="56"/>
      <c r="X418" s="41"/>
      <c r="Y418" s="58"/>
      <c r="Z418" s="41"/>
      <c r="AA418" s="41"/>
      <c r="AB418" s="171" t="str" cm="1">
        <f t="array" ref="AB418">IFERROR(IF(COUNTA('Detailed Inventory'!$B418:$AA418)=0,"",IF(AND($B418="",$C418=""),"Error: Missing Response in Column B or C",IF(OR($E418="",$Q418=""),"Error: Missing Response in Column E or Q",INDEX(SL_Class[Entire SL Classification],MATCH(SUMIFS(SL_Class[Unique ID],SL_Class[UpSys SL Material],I418,SL_Class[UpSys Ever Previously Lead],H418,SL_Class[DownCus SL Material],T418),SL_Class[Unique ID],0),0)))),"Error: Invalid Column H, I, or T. Check spelling &amp; valid options (see dropdown)")</f>
        <v/>
      </c>
      <c r="AC418" s="32"/>
      <c r="AD418" s="31" t="b">
        <f t="shared" si="12"/>
        <v>0</v>
      </c>
      <c r="AE418" s="31" t="b">
        <f t="shared" si="13"/>
        <v>0</v>
      </c>
    </row>
    <row r="419" spans="1:31" ht="50.15" customHeight="1" x14ac:dyDescent="0.35">
      <c r="A419" s="100">
        <v>414</v>
      </c>
      <c r="B419" s="53"/>
      <c r="C419" s="41"/>
      <c r="D419" s="54"/>
      <c r="E419" s="53"/>
      <c r="F419" s="41"/>
      <c r="G419" s="41"/>
      <c r="H419" s="53"/>
      <c r="I419" s="55"/>
      <c r="J419" s="41"/>
      <c r="K419" s="41"/>
      <c r="L419" s="56"/>
      <c r="M419" s="41"/>
      <c r="N419" s="41"/>
      <c r="O419" s="41"/>
      <c r="P419" s="41"/>
      <c r="Q419" s="53"/>
      <c r="R419" s="41"/>
      <c r="S419" s="41"/>
      <c r="T419" s="57"/>
      <c r="U419" s="41"/>
      <c r="V419" s="41"/>
      <c r="W419" s="56"/>
      <c r="X419" s="41"/>
      <c r="Y419" s="58"/>
      <c r="Z419" s="41"/>
      <c r="AA419" s="41"/>
      <c r="AB419" s="171" t="str" cm="1">
        <f t="array" ref="AB419">IFERROR(IF(COUNTA('Detailed Inventory'!$B419:$AA419)=0,"",IF(AND($B419="",$C419=""),"Error: Missing Response in Column B or C",IF(OR($E419="",$Q419=""),"Error: Missing Response in Column E or Q",INDEX(SL_Class[Entire SL Classification],MATCH(SUMIFS(SL_Class[Unique ID],SL_Class[UpSys SL Material],I419,SL_Class[UpSys Ever Previously Lead],H419,SL_Class[DownCus SL Material],T419),SL_Class[Unique ID],0),0)))),"Error: Invalid Column H, I, or T. Check spelling &amp; valid options (see dropdown)")</f>
        <v/>
      </c>
      <c r="AC419" s="32"/>
      <c r="AD419" s="31" t="b">
        <f t="shared" si="12"/>
        <v>0</v>
      </c>
      <c r="AE419" s="31" t="b">
        <f t="shared" si="13"/>
        <v>0</v>
      </c>
    </row>
    <row r="420" spans="1:31" ht="50.15" customHeight="1" x14ac:dyDescent="0.35">
      <c r="A420" s="101">
        <v>415</v>
      </c>
      <c r="B420" s="53"/>
      <c r="C420" s="41"/>
      <c r="D420" s="54"/>
      <c r="E420" s="53"/>
      <c r="F420" s="41"/>
      <c r="G420" s="41"/>
      <c r="H420" s="53"/>
      <c r="I420" s="55"/>
      <c r="J420" s="41"/>
      <c r="K420" s="41"/>
      <c r="L420" s="56"/>
      <c r="M420" s="41"/>
      <c r="N420" s="41"/>
      <c r="O420" s="41"/>
      <c r="P420" s="41"/>
      <c r="Q420" s="53"/>
      <c r="R420" s="41"/>
      <c r="S420" s="41"/>
      <c r="T420" s="57"/>
      <c r="U420" s="41"/>
      <c r="V420" s="41"/>
      <c r="W420" s="56"/>
      <c r="X420" s="41"/>
      <c r="Y420" s="58"/>
      <c r="Z420" s="41"/>
      <c r="AA420" s="41"/>
      <c r="AB420" s="171" t="str" cm="1">
        <f t="array" ref="AB420">IFERROR(IF(COUNTA('Detailed Inventory'!$B420:$AA420)=0,"",IF(AND($B420="",$C420=""),"Error: Missing Response in Column B or C",IF(OR($E420="",$Q420=""),"Error: Missing Response in Column E or Q",INDEX(SL_Class[Entire SL Classification],MATCH(SUMIFS(SL_Class[Unique ID],SL_Class[UpSys SL Material],I420,SL_Class[UpSys Ever Previously Lead],H420,SL_Class[DownCus SL Material],T420),SL_Class[Unique ID],0),0)))),"Error: Invalid Column H, I, or T. Check spelling &amp; valid options (see dropdown)")</f>
        <v/>
      </c>
      <c r="AC420" s="32"/>
      <c r="AD420" s="31" t="b">
        <f t="shared" si="12"/>
        <v>0</v>
      </c>
      <c r="AE420" s="31" t="b">
        <f t="shared" si="13"/>
        <v>0</v>
      </c>
    </row>
    <row r="421" spans="1:31" ht="50.15" customHeight="1" x14ac:dyDescent="0.35">
      <c r="A421" s="100">
        <v>416</v>
      </c>
      <c r="B421" s="53"/>
      <c r="C421" s="41"/>
      <c r="D421" s="54"/>
      <c r="E421" s="53"/>
      <c r="F421" s="41"/>
      <c r="G421" s="41"/>
      <c r="H421" s="53"/>
      <c r="I421" s="55"/>
      <c r="J421" s="41"/>
      <c r="K421" s="41"/>
      <c r="L421" s="56"/>
      <c r="M421" s="41"/>
      <c r="N421" s="41"/>
      <c r="O421" s="41"/>
      <c r="P421" s="41"/>
      <c r="Q421" s="53"/>
      <c r="R421" s="41"/>
      <c r="S421" s="41"/>
      <c r="T421" s="57"/>
      <c r="U421" s="41"/>
      <c r="V421" s="41"/>
      <c r="W421" s="56"/>
      <c r="X421" s="41"/>
      <c r="Y421" s="58"/>
      <c r="Z421" s="41"/>
      <c r="AA421" s="41"/>
      <c r="AB421" s="171" t="str" cm="1">
        <f t="array" ref="AB421">IFERROR(IF(COUNTA('Detailed Inventory'!$B421:$AA421)=0,"",IF(AND($B421="",$C421=""),"Error: Missing Response in Column B or C",IF(OR($E421="",$Q421=""),"Error: Missing Response in Column E or Q",INDEX(SL_Class[Entire SL Classification],MATCH(SUMIFS(SL_Class[Unique ID],SL_Class[UpSys SL Material],I421,SL_Class[UpSys Ever Previously Lead],H421,SL_Class[DownCus SL Material],T421),SL_Class[Unique ID],0),0)))),"Error: Invalid Column H, I, or T. Check spelling &amp; valid options (see dropdown)")</f>
        <v/>
      </c>
      <c r="AC421" s="32"/>
      <c r="AD421" s="31" t="b">
        <f t="shared" si="12"/>
        <v>0</v>
      </c>
      <c r="AE421" s="31" t="b">
        <f t="shared" si="13"/>
        <v>0</v>
      </c>
    </row>
    <row r="422" spans="1:31" ht="50.15" customHeight="1" x14ac:dyDescent="0.35">
      <c r="A422" s="101">
        <v>417</v>
      </c>
      <c r="B422" s="53"/>
      <c r="C422" s="41"/>
      <c r="D422" s="54"/>
      <c r="E422" s="53"/>
      <c r="F422" s="41"/>
      <c r="G422" s="41"/>
      <c r="H422" s="53"/>
      <c r="I422" s="55"/>
      <c r="J422" s="41"/>
      <c r="K422" s="41"/>
      <c r="L422" s="56"/>
      <c r="M422" s="41"/>
      <c r="N422" s="41"/>
      <c r="O422" s="41"/>
      <c r="P422" s="41"/>
      <c r="Q422" s="53"/>
      <c r="R422" s="41"/>
      <c r="S422" s="41"/>
      <c r="T422" s="57"/>
      <c r="U422" s="41"/>
      <c r="V422" s="41"/>
      <c r="W422" s="56"/>
      <c r="X422" s="41"/>
      <c r="Y422" s="58"/>
      <c r="Z422" s="41"/>
      <c r="AA422" s="41"/>
      <c r="AB422" s="171" t="str" cm="1">
        <f t="array" ref="AB422">IFERROR(IF(COUNTA('Detailed Inventory'!$B422:$AA422)=0,"",IF(AND($B422="",$C422=""),"Error: Missing Response in Column B or C",IF(OR($E422="",$Q422=""),"Error: Missing Response in Column E or Q",INDEX(SL_Class[Entire SL Classification],MATCH(SUMIFS(SL_Class[Unique ID],SL_Class[UpSys SL Material],I422,SL_Class[UpSys Ever Previously Lead],H422,SL_Class[DownCus SL Material],T422),SL_Class[Unique ID],0),0)))),"Error: Invalid Column H, I, or T. Check spelling &amp; valid options (see dropdown)")</f>
        <v/>
      </c>
      <c r="AC422" s="32"/>
      <c r="AD422" s="31" t="b">
        <f t="shared" si="12"/>
        <v>0</v>
      </c>
      <c r="AE422" s="31" t="b">
        <f t="shared" si="13"/>
        <v>0</v>
      </c>
    </row>
    <row r="423" spans="1:31" ht="50.15" customHeight="1" x14ac:dyDescent="0.35">
      <c r="A423" s="100">
        <v>418</v>
      </c>
      <c r="B423" s="53"/>
      <c r="C423" s="41"/>
      <c r="D423" s="54"/>
      <c r="E423" s="53"/>
      <c r="F423" s="41"/>
      <c r="G423" s="41"/>
      <c r="H423" s="53"/>
      <c r="I423" s="55"/>
      <c r="J423" s="41"/>
      <c r="K423" s="41"/>
      <c r="L423" s="56"/>
      <c r="M423" s="41"/>
      <c r="N423" s="41"/>
      <c r="O423" s="41"/>
      <c r="P423" s="41"/>
      <c r="Q423" s="53"/>
      <c r="R423" s="41"/>
      <c r="S423" s="41"/>
      <c r="T423" s="57"/>
      <c r="U423" s="41"/>
      <c r="V423" s="41"/>
      <c r="W423" s="56"/>
      <c r="X423" s="41"/>
      <c r="Y423" s="58"/>
      <c r="Z423" s="41"/>
      <c r="AA423" s="41"/>
      <c r="AB423" s="171" t="str" cm="1">
        <f t="array" ref="AB423">IFERROR(IF(COUNTA('Detailed Inventory'!$B423:$AA423)=0,"",IF(AND($B423="",$C423=""),"Error: Missing Response in Column B or C",IF(OR($E423="",$Q423=""),"Error: Missing Response in Column E or Q",INDEX(SL_Class[Entire SL Classification],MATCH(SUMIFS(SL_Class[Unique ID],SL_Class[UpSys SL Material],I423,SL_Class[UpSys Ever Previously Lead],H423,SL_Class[DownCus SL Material],T423),SL_Class[Unique ID],0),0)))),"Error: Invalid Column H, I, or T. Check spelling &amp; valid options (see dropdown)")</f>
        <v/>
      </c>
      <c r="AC423" s="32"/>
      <c r="AD423" s="31" t="b">
        <f t="shared" si="12"/>
        <v>0</v>
      </c>
      <c r="AE423" s="31" t="b">
        <f t="shared" si="13"/>
        <v>0</v>
      </c>
    </row>
    <row r="424" spans="1:31" ht="50.15" customHeight="1" x14ac:dyDescent="0.35">
      <c r="A424" s="101">
        <v>419</v>
      </c>
      <c r="B424" s="53"/>
      <c r="C424" s="41"/>
      <c r="D424" s="54"/>
      <c r="E424" s="53"/>
      <c r="F424" s="41"/>
      <c r="G424" s="41"/>
      <c r="H424" s="53"/>
      <c r="I424" s="55"/>
      <c r="J424" s="41"/>
      <c r="K424" s="41"/>
      <c r="L424" s="56"/>
      <c r="M424" s="41"/>
      <c r="N424" s="41"/>
      <c r="O424" s="41"/>
      <c r="P424" s="41"/>
      <c r="Q424" s="53"/>
      <c r="R424" s="41"/>
      <c r="S424" s="41"/>
      <c r="T424" s="57"/>
      <c r="U424" s="41"/>
      <c r="V424" s="41"/>
      <c r="W424" s="56"/>
      <c r="X424" s="41"/>
      <c r="Y424" s="58"/>
      <c r="Z424" s="41"/>
      <c r="AA424" s="41"/>
      <c r="AB424" s="171" t="str" cm="1">
        <f t="array" ref="AB424">IFERROR(IF(COUNTA('Detailed Inventory'!$B424:$AA424)=0,"",IF(AND($B424="",$C424=""),"Error: Missing Response in Column B or C",IF(OR($E424="",$Q424=""),"Error: Missing Response in Column E or Q",INDEX(SL_Class[Entire SL Classification],MATCH(SUMIFS(SL_Class[Unique ID],SL_Class[UpSys SL Material],I424,SL_Class[UpSys Ever Previously Lead],H424,SL_Class[DownCus SL Material],T424),SL_Class[Unique ID],0),0)))),"Error: Invalid Column H, I, or T. Check spelling &amp; valid options (see dropdown)")</f>
        <v/>
      </c>
      <c r="AC424" s="32"/>
      <c r="AD424" s="31" t="b">
        <f t="shared" si="12"/>
        <v>0</v>
      </c>
      <c r="AE424" s="31" t="b">
        <f t="shared" si="13"/>
        <v>0</v>
      </c>
    </row>
    <row r="425" spans="1:31" ht="50.15" customHeight="1" x14ac:dyDescent="0.35">
      <c r="A425" s="100">
        <v>420</v>
      </c>
      <c r="B425" s="53"/>
      <c r="C425" s="41"/>
      <c r="D425" s="54"/>
      <c r="E425" s="53"/>
      <c r="F425" s="41"/>
      <c r="G425" s="41"/>
      <c r="H425" s="53"/>
      <c r="I425" s="55"/>
      <c r="J425" s="41"/>
      <c r="K425" s="41"/>
      <c r="L425" s="56"/>
      <c r="M425" s="41"/>
      <c r="N425" s="41"/>
      <c r="O425" s="41"/>
      <c r="P425" s="41"/>
      <c r="Q425" s="53"/>
      <c r="R425" s="41"/>
      <c r="S425" s="41"/>
      <c r="T425" s="57"/>
      <c r="U425" s="41"/>
      <c r="V425" s="41"/>
      <c r="W425" s="56"/>
      <c r="X425" s="41"/>
      <c r="Y425" s="58"/>
      <c r="Z425" s="41"/>
      <c r="AA425" s="41"/>
      <c r="AB425" s="171" t="str" cm="1">
        <f t="array" ref="AB425">IFERROR(IF(COUNTA('Detailed Inventory'!$B425:$AA425)=0,"",IF(AND($B425="",$C425=""),"Error: Missing Response in Column B or C",IF(OR($E425="",$Q425=""),"Error: Missing Response in Column E or Q",INDEX(SL_Class[Entire SL Classification],MATCH(SUMIFS(SL_Class[Unique ID],SL_Class[UpSys SL Material],I425,SL_Class[UpSys Ever Previously Lead],H425,SL_Class[DownCus SL Material],T425),SL_Class[Unique ID],0),0)))),"Error: Invalid Column H, I, or T. Check spelling &amp; valid options (see dropdown)")</f>
        <v/>
      </c>
      <c r="AC425" s="32"/>
      <c r="AD425" s="31" t="b">
        <f t="shared" si="12"/>
        <v>0</v>
      </c>
      <c r="AE425" s="31" t="b">
        <f t="shared" si="13"/>
        <v>0</v>
      </c>
    </row>
    <row r="426" spans="1:31" ht="50.15" customHeight="1" x14ac:dyDescent="0.35">
      <c r="A426" s="101">
        <v>421</v>
      </c>
      <c r="B426" s="53"/>
      <c r="C426" s="41"/>
      <c r="D426" s="54"/>
      <c r="E426" s="53"/>
      <c r="F426" s="41"/>
      <c r="G426" s="41"/>
      <c r="H426" s="53"/>
      <c r="I426" s="55"/>
      <c r="J426" s="41"/>
      <c r="K426" s="41"/>
      <c r="L426" s="56"/>
      <c r="M426" s="41"/>
      <c r="N426" s="41"/>
      <c r="O426" s="41"/>
      <c r="P426" s="41"/>
      <c r="Q426" s="53"/>
      <c r="R426" s="41"/>
      <c r="S426" s="41"/>
      <c r="T426" s="57"/>
      <c r="U426" s="41"/>
      <c r="V426" s="41"/>
      <c r="W426" s="56"/>
      <c r="X426" s="41"/>
      <c r="Y426" s="58"/>
      <c r="Z426" s="41"/>
      <c r="AA426" s="41"/>
      <c r="AB426" s="171" t="str" cm="1">
        <f t="array" ref="AB426">IFERROR(IF(COUNTA('Detailed Inventory'!$B426:$AA426)=0,"",IF(AND($B426="",$C426=""),"Error: Missing Response in Column B or C",IF(OR($E426="",$Q426=""),"Error: Missing Response in Column E or Q",INDEX(SL_Class[Entire SL Classification],MATCH(SUMIFS(SL_Class[Unique ID],SL_Class[UpSys SL Material],I426,SL_Class[UpSys Ever Previously Lead],H426,SL_Class[DownCus SL Material],T426),SL_Class[Unique ID],0),0)))),"Error: Invalid Column H, I, or T. Check spelling &amp; valid options (see dropdown)")</f>
        <v/>
      </c>
      <c r="AC426" s="32"/>
      <c r="AD426" s="31" t="b">
        <f t="shared" si="12"/>
        <v>0</v>
      </c>
      <c r="AE426" s="31" t="b">
        <f t="shared" si="13"/>
        <v>0</v>
      </c>
    </row>
    <row r="427" spans="1:31" ht="50.15" customHeight="1" x14ac:dyDescent="0.35">
      <c r="A427" s="100">
        <v>422</v>
      </c>
      <c r="B427" s="53"/>
      <c r="C427" s="41"/>
      <c r="D427" s="54"/>
      <c r="E427" s="53"/>
      <c r="F427" s="41"/>
      <c r="G427" s="41"/>
      <c r="H427" s="53"/>
      <c r="I427" s="55"/>
      <c r="J427" s="41"/>
      <c r="K427" s="41"/>
      <c r="L427" s="56"/>
      <c r="M427" s="41"/>
      <c r="N427" s="41"/>
      <c r="O427" s="41"/>
      <c r="P427" s="41"/>
      <c r="Q427" s="53"/>
      <c r="R427" s="41"/>
      <c r="S427" s="41"/>
      <c r="T427" s="57"/>
      <c r="U427" s="41"/>
      <c r="V427" s="41"/>
      <c r="W427" s="56"/>
      <c r="X427" s="41"/>
      <c r="Y427" s="58"/>
      <c r="Z427" s="41"/>
      <c r="AA427" s="41"/>
      <c r="AB427" s="171" t="str" cm="1">
        <f t="array" ref="AB427">IFERROR(IF(COUNTA('Detailed Inventory'!$B427:$AA427)=0,"",IF(AND($B427="",$C427=""),"Error: Missing Response in Column B or C",IF(OR($E427="",$Q427=""),"Error: Missing Response in Column E or Q",INDEX(SL_Class[Entire SL Classification],MATCH(SUMIFS(SL_Class[Unique ID],SL_Class[UpSys SL Material],I427,SL_Class[UpSys Ever Previously Lead],H427,SL_Class[DownCus SL Material],T427),SL_Class[Unique ID],0),0)))),"Error: Invalid Column H, I, or T. Check spelling &amp; valid options (see dropdown)")</f>
        <v/>
      </c>
      <c r="AC427" s="32"/>
      <c r="AD427" s="31" t="b">
        <f t="shared" si="12"/>
        <v>0</v>
      </c>
      <c r="AE427" s="31" t="b">
        <f t="shared" si="13"/>
        <v>0</v>
      </c>
    </row>
    <row r="428" spans="1:31" ht="50.15" customHeight="1" x14ac:dyDescent="0.35">
      <c r="A428" s="101">
        <v>423</v>
      </c>
      <c r="B428" s="53"/>
      <c r="C428" s="41"/>
      <c r="D428" s="54"/>
      <c r="E428" s="53"/>
      <c r="F428" s="41"/>
      <c r="G428" s="41"/>
      <c r="H428" s="53"/>
      <c r="I428" s="55"/>
      <c r="J428" s="41"/>
      <c r="K428" s="41"/>
      <c r="L428" s="56"/>
      <c r="M428" s="41"/>
      <c r="N428" s="41"/>
      <c r="O428" s="41"/>
      <c r="P428" s="41"/>
      <c r="Q428" s="53"/>
      <c r="R428" s="41"/>
      <c r="S428" s="41"/>
      <c r="T428" s="57"/>
      <c r="U428" s="41"/>
      <c r="V428" s="41"/>
      <c r="W428" s="56"/>
      <c r="X428" s="41"/>
      <c r="Y428" s="58"/>
      <c r="Z428" s="41"/>
      <c r="AA428" s="41"/>
      <c r="AB428" s="171" t="str" cm="1">
        <f t="array" ref="AB428">IFERROR(IF(COUNTA('Detailed Inventory'!$B428:$AA428)=0,"",IF(AND($B428="",$C428=""),"Error: Missing Response in Column B or C",IF(OR($E428="",$Q428=""),"Error: Missing Response in Column E or Q",INDEX(SL_Class[Entire SL Classification],MATCH(SUMIFS(SL_Class[Unique ID],SL_Class[UpSys SL Material],I428,SL_Class[UpSys Ever Previously Lead],H428,SL_Class[DownCus SL Material],T428),SL_Class[Unique ID],0),0)))),"Error: Invalid Column H, I, or T. Check spelling &amp; valid options (see dropdown)")</f>
        <v/>
      </c>
      <c r="AC428" s="32"/>
      <c r="AD428" s="31" t="b">
        <f t="shared" si="12"/>
        <v>0</v>
      </c>
      <c r="AE428" s="31" t="b">
        <f t="shared" si="13"/>
        <v>0</v>
      </c>
    </row>
    <row r="429" spans="1:31" ht="50.15" customHeight="1" x14ac:dyDescent="0.35">
      <c r="A429" s="100">
        <v>424</v>
      </c>
      <c r="B429" s="53"/>
      <c r="C429" s="41"/>
      <c r="D429" s="54"/>
      <c r="E429" s="53"/>
      <c r="F429" s="41"/>
      <c r="G429" s="41"/>
      <c r="H429" s="53"/>
      <c r="I429" s="55"/>
      <c r="J429" s="41"/>
      <c r="K429" s="41"/>
      <c r="L429" s="56"/>
      <c r="M429" s="41"/>
      <c r="N429" s="41"/>
      <c r="O429" s="41"/>
      <c r="P429" s="41"/>
      <c r="Q429" s="53"/>
      <c r="R429" s="41"/>
      <c r="S429" s="41"/>
      <c r="T429" s="57"/>
      <c r="U429" s="41"/>
      <c r="V429" s="41"/>
      <c r="W429" s="56"/>
      <c r="X429" s="41"/>
      <c r="Y429" s="58"/>
      <c r="Z429" s="41"/>
      <c r="AA429" s="41"/>
      <c r="AB429" s="171" t="str" cm="1">
        <f t="array" ref="AB429">IFERROR(IF(COUNTA('Detailed Inventory'!$B429:$AA429)=0,"",IF(AND($B429="",$C429=""),"Error: Missing Response in Column B or C",IF(OR($E429="",$Q429=""),"Error: Missing Response in Column E or Q",INDEX(SL_Class[Entire SL Classification],MATCH(SUMIFS(SL_Class[Unique ID],SL_Class[UpSys SL Material],I429,SL_Class[UpSys Ever Previously Lead],H429,SL_Class[DownCus SL Material],T429),SL_Class[Unique ID],0),0)))),"Error: Invalid Column H, I, or T. Check spelling &amp; valid options (see dropdown)")</f>
        <v/>
      </c>
      <c r="AC429" s="32"/>
      <c r="AD429" s="31" t="b">
        <f t="shared" si="12"/>
        <v>0</v>
      </c>
      <c r="AE429" s="31" t="b">
        <f t="shared" si="13"/>
        <v>0</v>
      </c>
    </row>
    <row r="430" spans="1:31" ht="50.15" customHeight="1" x14ac:dyDescent="0.35">
      <c r="A430" s="101">
        <v>425</v>
      </c>
      <c r="B430" s="53"/>
      <c r="C430" s="41"/>
      <c r="D430" s="54"/>
      <c r="E430" s="53"/>
      <c r="F430" s="41"/>
      <c r="G430" s="41"/>
      <c r="H430" s="53"/>
      <c r="I430" s="55"/>
      <c r="J430" s="41"/>
      <c r="K430" s="41"/>
      <c r="L430" s="56"/>
      <c r="M430" s="41"/>
      <c r="N430" s="41"/>
      <c r="O430" s="41"/>
      <c r="P430" s="41"/>
      <c r="Q430" s="53"/>
      <c r="R430" s="41"/>
      <c r="S430" s="41"/>
      <c r="T430" s="57"/>
      <c r="U430" s="41"/>
      <c r="V430" s="41"/>
      <c r="W430" s="56"/>
      <c r="X430" s="41"/>
      <c r="Y430" s="58"/>
      <c r="Z430" s="41"/>
      <c r="AA430" s="41"/>
      <c r="AB430" s="171" t="str" cm="1">
        <f t="array" ref="AB430">IFERROR(IF(COUNTA('Detailed Inventory'!$B430:$AA430)=0,"",IF(AND($B430="",$C430=""),"Error: Missing Response in Column B or C",IF(OR($E430="",$Q430=""),"Error: Missing Response in Column E or Q",INDEX(SL_Class[Entire SL Classification],MATCH(SUMIFS(SL_Class[Unique ID],SL_Class[UpSys SL Material],I430,SL_Class[UpSys Ever Previously Lead],H430,SL_Class[DownCus SL Material],T430),SL_Class[Unique ID],0),0)))),"Error: Invalid Column H, I, or T. Check spelling &amp; valid options (see dropdown)")</f>
        <v/>
      </c>
      <c r="AC430" s="32"/>
      <c r="AD430" s="31" t="b">
        <f t="shared" si="12"/>
        <v>0</v>
      </c>
      <c r="AE430" s="31" t="b">
        <f t="shared" si="13"/>
        <v>0</v>
      </c>
    </row>
    <row r="431" spans="1:31" ht="50.15" customHeight="1" x14ac:dyDescent="0.35">
      <c r="A431" s="100">
        <v>426</v>
      </c>
      <c r="B431" s="53"/>
      <c r="C431" s="41"/>
      <c r="D431" s="54"/>
      <c r="E431" s="53"/>
      <c r="F431" s="41"/>
      <c r="G431" s="41"/>
      <c r="H431" s="53"/>
      <c r="I431" s="55"/>
      <c r="J431" s="41"/>
      <c r="K431" s="41"/>
      <c r="L431" s="56"/>
      <c r="M431" s="41"/>
      <c r="N431" s="41"/>
      <c r="O431" s="41"/>
      <c r="P431" s="41"/>
      <c r="Q431" s="53"/>
      <c r="R431" s="41"/>
      <c r="S431" s="41"/>
      <c r="T431" s="57"/>
      <c r="U431" s="41"/>
      <c r="V431" s="41"/>
      <c r="W431" s="56"/>
      <c r="X431" s="41"/>
      <c r="Y431" s="58"/>
      <c r="Z431" s="41"/>
      <c r="AA431" s="41"/>
      <c r="AB431" s="171" t="str" cm="1">
        <f t="array" ref="AB431">IFERROR(IF(COUNTA('Detailed Inventory'!$B431:$AA431)=0,"",IF(AND($B431="",$C431=""),"Error: Missing Response in Column B or C",IF(OR($E431="",$Q431=""),"Error: Missing Response in Column E or Q",INDEX(SL_Class[Entire SL Classification],MATCH(SUMIFS(SL_Class[Unique ID],SL_Class[UpSys SL Material],I431,SL_Class[UpSys Ever Previously Lead],H431,SL_Class[DownCus SL Material],T431),SL_Class[Unique ID],0),0)))),"Error: Invalid Column H, I, or T. Check spelling &amp; valid options (see dropdown)")</f>
        <v/>
      </c>
      <c r="AC431" s="32"/>
      <c r="AD431" s="31" t="b">
        <f t="shared" si="12"/>
        <v>0</v>
      </c>
      <c r="AE431" s="31" t="b">
        <f t="shared" si="13"/>
        <v>0</v>
      </c>
    </row>
    <row r="432" spans="1:31" ht="50.15" customHeight="1" x14ac:dyDescent="0.35">
      <c r="A432" s="101">
        <v>427</v>
      </c>
      <c r="B432" s="53"/>
      <c r="C432" s="41"/>
      <c r="D432" s="54"/>
      <c r="E432" s="53"/>
      <c r="F432" s="41"/>
      <c r="G432" s="41"/>
      <c r="H432" s="53"/>
      <c r="I432" s="55"/>
      <c r="J432" s="41"/>
      <c r="K432" s="41"/>
      <c r="L432" s="56"/>
      <c r="M432" s="41"/>
      <c r="N432" s="41"/>
      <c r="O432" s="41"/>
      <c r="P432" s="41"/>
      <c r="Q432" s="53"/>
      <c r="R432" s="41"/>
      <c r="S432" s="41"/>
      <c r="T432" s="57"/>
      <c r="U432" s="41"/>
      <c r="V432" s="41"/>
      <c r="W432" s="56"/>
      <c r="X432" s="41"/>
      <c r="Y432" s="58"/>
      <c r="Z432" s="41"/>
      <c r="AA432" s="41"/>
      <c r="AB432" s="171" t="str" cm="1">
        <f t="array" ref="AB432">IFERROR(IF(COUNTA('Detailed Inventory'!$B432:$AA432)=0,"",IF(AND($B432="",$C432=""),"Error: Missing Response in Column B or C",IF(OR($E432="",$Q432=""),"Error: Missing Response in Column E or Q",INDEX(SL_Class[Entire SL Classification],MATCH(SUMIFS(SL_Class[Unique ID],SL_Class[UpSys SL Material],I432,SL_Class[UpSys Ever Previously Lead],H432,SL_Class[DownCus SL Material],T432),SL_Class[Unique ID],0),0)))),"Error: Invalid Column H, I, or T. Check spelling &amp; valid options (see dropdown)")</f>
        <v/>
      </c>
      <c r="AC432" s="32"/>
      <c r="AD432" s="31" t="b">
        <f t="shared" si="12"/>
        <v>0</v>
      </c>
      <c r="AE432" s="31" t="b">
        <f t="shared" si="13"/>
        <v>0</v>
      </c>
    </row>
    <row r="433" spans="1:31" ht="50.15" customHeight="1" x14ac:dyDescent="0.35">
      <c r="A433" s="100">
        <v>428</v>
      </c>
      <c r="B433" s="53"/>
      <c r="C433" s="41"/>
      <c r="D433" s="54"/>
      <c r="E433" s="53"/>
      <c r="F433" s="41"/>
      <c r="G433" s="41"/>
      <c r="H433" s="53"/>
      <c r="I433" s="55"/>
      <c r="J433" s="41"/>
      <c r="K433" s="41"/>
      <c r="L433" s="56"/>
      <c r="M433" s="41"/>
      <c r="N433" s="41"/>
      <c r="O433" s="41"/>
      <c r="P433" s="41"/>
      <c r="Q433" s="53"/>
      <c r="R433" s="41"/>
      <c r="S433" s="41"/>
      <c r="T433" s="57"/>
      <c r="U433" s="41"/>
      <c r="V433" s="41"/>
      <c r="W433" s="56"/>
      <c r="X433" s="41"/>
      <c r="Y433" s="58"/>
      <c r="Z433" s="41"/>
      <c r="AA433" s="41"/>
      <c r="AB433" s="171" t="str" cm="1">
        <f t="array" ref="AB433">IFERROR(IF(COUNTA('Detailed Inventory'!$B433:$AA433)=0,"",IF(AND($B433="",$C433=""),"Error: Missing Response in Column B or C",IF(OR($E433="",$Q433=""),"Error: Missing Response in Column E or Q",INDEX(SL_Class[Entire SL Classification],MATCH(SUMIFS(SL_Class[Unique ID],SL_Class[UpSys SL Material],I433,SL_Class[UpSys Ever Previously Lead],H433,SL_Class[DownCus SL Material],T433),SL_Class[Unique ID],0),0)))),"Error: Invalid Column H, I, or T. Check spelling &amp; valid options (see dropdown)")</f>
        <v/>
      </c>
      <c r="AC433" s="32"/>
      <c r="AD433" s="31" t="b">
        <f t="shared" si="12"/>
        <v>0</v>
      </c>
      <c r="AE433" s="31" t="b">
        <f t="shared" si="13"/>
        <v>0</v>
      </c>
    </row>
    <row r="434" spans="1:31" ht="50.15" customHeight="1" x14ac:dyDescent="0.35">
      <c r="A434" s="101">
        <v>429</v>
      </c>
      <c r="B434" s="53"/>
      <c r="C434" s="41"/>
      <c r="D434" s="54"/>
      <c r="E434" s="53"/>
      <c r="F434" s="41"/>
      <c r="G434" s="41"/>
      <c r="H434" s="53"/>
      <c r="I434" s="55"/>
      <c r="J434" s="41"/>
      <c r="K434" s="41"/>
      <c r="L434" s="56"/>
      <c r="M434" s="41"/>
      <c r="N434" s="41"/>
      <c r="O434" s="41"/>
      <c r="P434" s="41"/>
      <c r="Q434" s="53"/>
      <c r="R434" s="41"/>
      <c r="S434" s="41"/>
      <c r="T434" s="57"/>
      <c r="U434" s="41"/>
      <c r="V434" s="41"/>
      <c r="W434" s="56"/>
      <c r="X434" s="41"/>
      <c r="Y434" s="58"/>
      <c r="Z434" s="41"/>
      <c r="AA434" s="41"/>
      <c r="AB434" s="171" t="str" cm="1">
        <f t="array" ref="AB434">IFERROR(IF(COUNTA('Detailed Inventory'!$B434:$AA434)=0,"",IF(AND($B434="",$C434=""),"Error: Missing Response in Column B or C",IF(OR($E434="",$Q434=""),"Error: Missing Response in Column E or Q",INDEX(SL_Class[Entire SL Classification],MATCH(SUMIFS(SL_Class[Unique ID],SL_Class[UpSys SL Material],I434,SL_Class[UpSys Ever Previously Lead],H434,SL_Class[DownCus SL Material],T434),SL_Class[Unique ID],0),0)))),"Error: Invalid Column H, I, or T. Check spelling &amp; valid options (see dropdown)")</f>
        <v/>
      </c>
      <c r="AC434" s="32"/>
      <c r="AD434" s="31" t="b">
        <f t="shared" si="12"/>
        <v>0</v>
      </c>
      <c r="AE434" s="31" t="b">
        <f t="shared" si="13"/>
        <v>0</v>
      </c>
    </row>
    <row r="435" spans="1:31" ht="50.15" customHeight="1" x14ac:dyDescent="0.35">
      <c r="A435" s="100">
        <v>430</v>
      </c>
      <c r="B435" s="53"/>
      <c r="C435" s="41"/>
      <c r="D435" s="54"/>
      <c r="E435" s="53"/>
      <c r="F435" s="41"/>
      <c r="G435" s="41"/>
      <c r="H435" s="53"/>
      <c r="I435" s="55"/>
      <c r="J435" s="41"/>
      <c r="K435" s="41"/>
      <c r="L435" s="56"/>
      <c r="M435" s="41"/>
      <c r="N435" s="41"/>
      <c r="O435" s="41"/>
      <c r="P435" s="41"/>
      <c r="Q435" s="53"/>
      <c r="R435" s="41"/>
      <c r="S435" s="41"/>
      <c r="T435" s="57"/>
      <c r="U435" s="41"/>
      <c r="V435" s="41"/>
      <c r="W435" s="56"/>
      <c r="X435" s="41"/>
      <c r="Y435" s="58"/>
      <c r="Z435" s="41"/>
      <c r="AA435" s="41"/>
      <c r="AB435" s="171" t="str" cm="1">
        <f t="array" ref="AB435">IFERROR(IF(COUNTA('Detailed Inventory'!$B435:$AA435)=0,"",IF(AND($B435="",$C435=""),"Error: Missing Response in Column B or C",IF(OR($E435="",$Q435=""),"Error: Missing Response in Column E or Q",INDEX(SL_Class[Entire SL Classification],MATCH(SUMIFS(SL_Class[Unique ID],SL_Class[UpSys SL Material],I435,SL_Class[UpSys Ever Previously Lead],H435,SL_Class[DownCus SL Material],T435),SL_Class[Unique ID],0),0)))),"Error: Invalid Column H, I, or T. Check spelling &amp; valid options (see dropdown)")</f>
        <v/>
      </c>
      <c r="AC435" s="32"/>
      <c r="AD435" s="31" t="b">
        <f t="shared" si="12"/>
        <v>0</v>
      </c>
      <c r="AE435" s="31" t="b">
        <f t="shared" si="13"/>
        <v>0</v>
      </c>
    </row>
    <row r="436" spans="1:31" ht="50.15" customHeight="1" x14ac:dyDescent="0.35">
      <c r="A436" s="101">
        <v>431</v>
      </c>
      <c r="B436" s="53"/>
      <c r="C436" s="41"/>
      <c r="D436" s="54"/>
      <c r="E436" s="53"/>
      <c r="F436" s="41"/>
      <c r="G436" s="41"/>
      <c r="H436" s="53"/>
      <c r="I436" s="55"/>
      <c r="J436" s="41"/>
      <c r="K436" s="41"/>
      <c r="L436" s="56"/>
      <c r="M436" s="41"/>
      <c r="N436" s="41"/>
      <c r="O436" s="41"/>
      <c r="P436" s="41"/>
      <c r="Q436" s="53"/>
      <c r="R436" s="41"/>
      <c r="S436" s="41"/>
      <c r="T436" s="57"/>
      <c r="U436" s="41"/>
      <c r="V436" s="41"/>
      <c r="W436" s="56"/>
      <c r="X436" s="41"/>
      <c r="Y436" s="58"/>
      <c r="Z436" s="41"/>
      <c r="AA436" s="41"/>
      <c r="AB436" s="171" t="str" cm="1">
        <f t="array" ref="AB436">IFERROR(IF(COUNTA('Detailed Inventory'!$B436:$AA436)=0,"",IF(AND($B436="",$C436=""),"Error: Missing Response in Column B or C",IF(OR($E436="",$Q436=""),"Error: Missing Response in Column E or Q",INDEX(SL_Class[Entire SL Classification],MATCH(SUMIFS(SL_Class[Unique ID],SL_Class[UpSys SL Material],I436,SL_Class[UpSys Ever Previously Lead],H436,SL_Class[DownCus SL Material],T436),SL_Class[Unique ID],0),0)))),"Error: Invalid Column H, I, or T. Check spelling &amp; valid options (see dropdown)")</f>
        <v/>
      </c>
      <c r="AC436" s="32"/>
      <c r="AD436" s="31" t="b">
        <f t="shared" si="12"/>
        <v>0</v>
      </c>
      <c r="AE436" s="31" t="b">
        <f t="shared" si="13"/>
        <v>0</v>
      </c>
    </row>
    <row r="437" spans="1:31" ht="50.15" customHeight="1" x14ac:dyDescent="0.35">
      <c r="A437" s="100">
        <v>432</v>
      </c>
      <c r="B437" s="53"/>
      <c r="C437" s="41"/>
      <c r="D437" s="54"/>
      <c r="E437" s="53"/>
      <c r="F437" s="41"/>
      <c r="G437" s="41"/>
      <c r="H437" s="53"/>
      <c r="I437" s="55"/>
      <c r="J437" s="41"/>
      <c r="K437" s="41"/>
      <c r="L437" s="56"/>
      <c r="M437" s="41"/>
      <c r="N437" s="41"/>
      <c r="O437" s="41"/>
      <c r="P437" s="41"/>
      <c r="Q437" s="53"/>
      <c r="R437" s="41"/>
      <c r="S437" s="41"/>
      <c r="T437" s="57"/>
      <c r="U437" s="41"/>
      <c r="V437" s="41"/>
      <c r="W437" s="56"/>
      <c r="X437" s="41"/>
      <c r="Y437" s="58"/>
      <c r="Z437" s="41"/>
      <c r="AA437" s="41"/>
      <c r="AB437" s="171" t="str" cm="1">
        <f t="array" ref="AB437">IFERROR(IF(COUNTA('Detailed Inventory'!$B437:$AA437)=0,"",IF(AND($B437="",$C437=""),"Error: Missing Response in Column B or C",IF(OR($E437="",$Q437=""),"Error: Missing Response in Column E or Q",INDEX(SL_Class[Entire SL Classification],MATCH(SUMIFS(SL_Class[Unique ID],SL_Class[UpSys SL Material],I437,SL_Class[UpSys Ever Previously Lead],H437,SL_Class[DownCus SL Material],T437),SL_Class[Unique ID],0),0)))),"Error: Invalid Column H, I, or T. Check spelling &amp; valid options (see dropdown)")</f>
        <v/>
      </c>
      <c r="AC437" s="32"/>
      <c r="AD437" s="31" t="b">
        <f t="shared" si="12"/>
        <v>0</v>
      </c>
      <c r="AE437" s="31" t="b">
        <f t="shared" si="13"/>
        <v>0</v>
      </c>
    </row>
    <row r="438" spans="1:31" ht="50.15" customHeight="1" x14ac:dyDescent="0.35">
      <c r="A438" s="101">
        <v>433</v>
      </c>
      <c r="B438" s="53"/>
      <c r="C438" s="41"/>
      <c r="D438" s="54"/>
      <c r="E438" s="53"/>
      <c r="F438" s="41"/>
      <c r="G438" s="41"/>
      <c r="H438" s="53"/>
      <c r="I438" s="55"/>
      <c r="J438" s="41"/>
      <c r="K438" s="41"/>
      <c r="L438" s="56"/>
      <c r="M438" s="41"/>
      <c r="N438" s="41"/>
      <c r="O438" s="41"/>
      <c r="P438" s="41"/>
      <c r="Q438" s="53"/>
      <c r="R438" s="41"/>
      <c r="S438" s="41"/>
      <c r="T438" s="57"/>
      <c r="U438" s="41"/>
      <c r="V438" s="41"/>
      <c r="W438" s="56"/>
      <c r="X438" s="41"/>
      <c r="Y438" s="58"/>
      <c r="Z438" s="41"/>
      <c r="AA438" s="41"/>
      <c r="AB438" s="171" t="str" cm="1">
        <f t="array" ref="AB438">IFERROR(IF(COUNTA('Detailed Inventory'!$B438:$AA438)=0,"",IF(AND($B438="",$C438=""),"Error: Missing Response in Column B or C",IF(OR($E438="",$Q438=""),"Error: Missing Response in Column E or Q",INDEX(SL_Class[Entire SL Classification],MATCH(SUMIFS(SL_Class[Unique ID],SL_Class[UpSys SL Material],I438,SL_Class[UpSys Ever Previously Lead],H438,SL_Class[DownCus SL Material],T438),SL_Class[Unique ID],0),0)))),"Error: Invalid Column H, I, or T. Check spelling &amp; valid options (see dropdown)")</f>
        <v/>
      </c>
      <c r="AC438" s="32"/>
      <c r="AD438" s="31" t="b">
        <f t="shared" si="12"/>
        <v>0</v>
      </c>
      <c r="AE438" s="31" t="b">
        <f t="shared" si="13"/>
        <v>0</v>
      </c>
    </row>
    <row r="439" spans="1:31" ht="50.15" customHeight="1" x14ac:dyDescent="0.35">
      <c r="A439" s="100">
        <v>434</v>
      </c>
      <c r="B439" s="53"/>
      <c r="C439" s="41"/>
      <c r="D439" s="54"/>
      <c r="E439" s="53"/>
      <c r="F439" s="41"/>
      <c r="G439" s="41"/>
      <c r="H439" s="53"/>
      <c r="I439" s="55"/>
      <c r="J439" s="41"/>
      <c r="K439" s="41"/>
      <c r="L439" s="56"/>
      <c r="M439" s="41"/>
      <c r="N439" s="41"/>
      <c r="O439" s="41"/>
      <c r="P439" s="41"/>
      <c r="Q439" s="53"/>
      <c r="R439" s="41"/>
      <c r="S439" s="41"/>
      <c r="T439" s="57"/>
      <c r="U439" s="41"/>
      <c r="V439" s="41"/>
      <c r="W439" s="56"/>
      <c r="X439" s="41"/>
      <c r="Y439" s="58"/>
      <c r="Z439" s="41"/>
      <c r="AA439" s="41"/>
      <c r="AB439" s="171" t="str" cm="1">
        <f t="array" ref="AB439">IFERROR(IF(COUNTA('Detailed Inventory'!$B439:$AA439)=0,"",IF(AND($B439="",$C439=""),"Error: Missing Response in Column B or C",IF(OR($E439="",$Q439=""),"Error: Missing Response in Column E or Q",INDEX(SL_Class[Entire SL Classification],MATCH(SUMIFS(SL_Class[Unique ID],SL_Class[UpSys SL Material],I439,SL_Class[UpSys Ever Previously Lead],H439,SL_Class[DownCus SL Material],T439),SL_Class[Unique ID],0),0)))),"Error: Invalid Column H, I, or T. Check spelling &amp; valid options (see dropdown)")</f>
        <v/>
      </c>
      <c r="AC439" s="32"/>
      <c r="AD439" s="31" t="b">
        <f t="shared" si="12"/>
        <v>0</v>
      </c>
      <c r="AE439" s="31" t="b">
        <f t="shared" si="13"/>
        <v>0</v>
      </c>
    </row>
    <row r="440" spans="1:31" ht="50.15" customHeight="1" x14ac:dyDescent="0.35">
      <c r="A440" s="101">
        <v>435</v>
      </c>
      <c r="B440" s="53"/>
      <c r="C440" s="41"/>
      <c r="D440" s="54"/>
      <c r="E440" s="53"/>
      <c r="F440" s="41"/>
      <c r="G440" s="41"/>
      <c r="H440" s="53"/>
      <c r="I440" s="55"/>
      <c r="J440" s="41"/>
      <c r="K440" s="41"/>
      <c r="L440" s="56"/>
      <c r="M440" s="41"/>
      <c r="N440" s="41"/>
      <c r="O440" s="41"/>
      <c r="P440" s="41"/>
      <c r="Q440" s="53"/>
      <c r="R440" s="41"/>
      <c r="S440" s="41"/>
      <c r="T440" s="57"/>
      <c r="U440" s="41"/>
      <c r="V440" s="41"/>
      <c r="W440" s="56"/>
      <c r="X440" s="41"/>
      <c r="Y440" s="58"/>
      <c r="Z440" s="41"/>
      <c r="AA440" s="41"/>
      <c r="AB440" s="171" t="str" cm="1">
        <f t="array" ref="AB440">IFERROR(IF(COUNTA('Detailed Inventory'!$B440:$AA440)=0,"",IF(AND($B440="",$C440=""),"Error: Missing Response in Column B or C",IF(OR($E440="",$Q440=""),"Error: Missing Response in Column E or Q",INDEX(SL_Class[Entire SL Classification],MATCH(SUMIFS(SL_Class[Unique ID],SL_Class[UpSys SL Material],I440,SL_Class[UpSys Ever Previously Lead],H440,SL_Class[DownCus SL Material],T440),SL_Class[Unique ID],0),0)))),"Error: Invalid Column H, I, or T. Check spelling &amp; valid options (see dropdown)")</f>
        <v/>
      </c>
      <c r="AC440" s="32"/>
      <c r="AD440" s="31" t="b">
        <f t="shared" si="12"/>
        <v>0</v>
      </c>
      <c r="AE440" s="31" t="b">
        <f t="shared" si="13"/>
        <v>0</v>
      </c>
    </row>
    <row r="441" spans="1:31" ht="50.15" customHeight="1" x14ac:dyDescent="0.35">
      <c r="A441" s="100">
        <v>436</v>
      </c>
      <c r="B441" s="53"/>
      <c r="C441" s="41"/>
      <c r="D441" s="54"/>
      <c r="E441" s="53"/>
      <c r="F441" s="41"/>
      <c r="G441" s="41"/>
      <c r="H441" s="53"/>
      <c r="I441" s="55"/>
      <c r="J441" s="41"/>
      <c r="K441" s="41"/>
      <c r="L441" s="56"/>
      <c r="M441" s="41"/>
      <c r="N441" s="41"/>
      <c r="O441" s="41"/>
      <c r="P441" s="41"/>
      <c r="Q441" s="53"/>
      <c r="R441" s="41"/>
      <c r="S441" s="41"/>
      <c r="T441" s="57"/>
      <c r="U441" s="41"/>
      <c r="V441" s="41"/>
      <c r="W441" s="56"/>
      <c r="X441" s="41"/>
      <c r="Y441" s="58"/>
      <c r="Z441" s="41"/>
      <c r="AA441" s="41"/>
      <c r="AB441" s="171" t="str" cm="1">
        <f t="array" ref="AB441">IFERROR(IF(COUNTA('Detailed Inventory'!$B441:$AA441)=0,"",IF(AND($B441="",$C441=""),"Error: Missing Response in Column B or C",IF(OR($E441="",$Q441=""),"Error: Missing Response in Column E or Q",INDEX(SL_Class[Entire SL Classification],MATCH(SUMIFS(SL_Class[Unique ID],SL_Class[UpSys SL Material],I441,SL_Class[UpSys Ever Previously Lead],H441,SL_Class[DownCus SL Material],T441),SL_Class[Unique ID],0),0)))),"Error: Invalid Column H, I, or T. Check spelling &amp; valid options (see dropdown)")</f>
        <v/>
      </c>
      <c r="AC441" s="32"/>
      <c r="AD441" s="31" t="b">
        <f t="shared" si="12"/>
        <v>0</v>
      </c>
      <c r="AE441" s="31" t="b">
        <f t="shared" si="13"/>
        <v>0</v>
      </c>
    </row>
    <row r="442" spans="1:31" ht="50.15" customHeight="1" x14ac:dyDescent="0.35">
      <c r="A442" s="101">
        <v>437</v>
      </c>
      <c r="B442" s="53"/>
      <c r="C442" s="41"/>
      <c r="D442" s="54"/>
      <c r="E442" s="53"/>
      <c r="F442" s="41"/>
      <c r="G442" s="41"/>
      <c r="H442" s="53"/>
      <c r="I442" s="55"/>
      <c r="J442" s="41"/>
      <c r="K442" s="41"/>
      <c r="L442" s="56"/>
      <c r="M442" s="41"/>
      <c r="N442" s="41"/>
      <c r="O442" s="41"/>
      <c r="P442" s="41"/>
      <c r="Q442" s="53"/>
      <c r="R442" s="41"/>
      <c r="S442" s="41"/>
      <c r="T442" s="57"/>
      <c r="U442" s="41"/>
      <c r="V442" s="41"/>
      <c r="W442" s="56"/>
      <c r="X442" s="41"/>
      <c r="Y442" s="58"/>
      <c r="Z442" s="41"/>
      <c r="AA442" s="41"/>
      <c r="AB442" s="171" t="str" cm="1">
        <f t="array" ref="AB442">IFERROR(IF(COUNTA('Detailed Inventory'!$B442:$AA442)=0,"",IF(AND($B442="",$C442=""),"Error: Missing Response in Column B or C",IF(OR($E442="",$Q442=""),"Error: Missing Response in Column E or Q",INDEX(SL_Class[Entire SL Classification],MATCH(SUMIFS(SL_Class[Unique ID],SL_Class[UpSys SL Material],I442,SL_Class[UpSys Ever Previously Lead],H442,SL_Class[DownCus SL Material],T442),SL_Class[Unique ID],0),0)))),"Error: Invalid Column H, I, or T. Check spelling &amp; valid options (see dropdown)")</f>
        <v/>
      </c>
      <c r="AC442" s="32"/>
      <c r="AD442" s="31" t="b">
        <f t="shared" si="12"/>
        <v>0</v>
      </c>
      <c r="AE442" s="31" t="b">
        <f t="shared" si="13"/>
        <v>0</v>
      </c>
    </row>
    <row r="443" spans="1:31" ht="50.15" customHeight="1" x14ac:dyDescent="0.35">
      <c r="A443" s="100">
        <v>438</v>
      </c>
      <c r="B443" s="53"/>
      <c r="C443" s="41"/>
      <c r="D443" s="54"/>
      <c r="E443" s="53"/>
      <c r="F443" s="41"/>
      <c r="G443" s="41"/>
      <c r="H443" s="53"/>
      <c r="I443" s="55"/>
      <c r="J443" s="41"/>
      <c r="K443" s="41"/>
      <c r="L443" s="56"/>
      <c r="M443" s="41"/>
      <c r="N443" s="41"/>
      <c r="O443" s="41"/>
      <c r="P443" s="41"/>
      <c r="Q443" s="53"/>
      <c r="R443" s="41"/>
      <c r="S443" s="41"/>
      <c r="T443" s="57"/>
      <c r="U443" s="41"/>
      <c r="V443" s="41"/>
      <c r="W443" s="56"/>
      <c r="X443" s="41"/>
      <c r="Y443" s="58"/>
      <c r="Z443" s="41"/>
      <c r="AA443" s="41"/>
      <c r="AB443" s="171" t="str" cm="1">
        <f t="array" ref="AB443">IFERROR(IF(COUNTA('Detailed Inventory'!$B443:$AA443)=0,"",IF(AND($B443="",$C443=""),"Error: Missing Response in Column B or C",IF(OR($E443="",$Q443=""),"Error: Missing Response in Column E or Q",INDEX(SL_Class[Entire SL Classification],MATCH(SUMIFS(SL_Class[Unique ID],SL_Class[UpSys SL Material],I443,SL_Class[UpSys Ever Previously Lead],H443,SL_Class[DownCus SL Material],T443),SL_Class[Unique ID],0),0)))),"Error: Invalid Column H, I, or T. Check spelling &amp; valid options (see dropdown)")</f>
        <v/>
      </c>
      <c r="AC443" s="32"/>
      <c r="AD443" s="31" t="b">
        <f t="shared" si="12"/>
        <v>0</v>
      </c>
      <c r="AE443" s="31" t="b">
        <f t="shared" si="13"/>
        <v>0</v>
      </c>
    </row>
    <row r="444" spans="1:31" ht="50.15" customHeight="1" x14ac:dyDescent="0.35">
      <c r="A444" s="101">
        <v>439</v>
      </c>
      <c r="B444" s="53"/>
      <c r="C444" s="41"/>
      <c r="D444" s="54"/>
      <c r="E444" s="53"/>
      <c r="F444" s="41"/>
      <c r="G444" s="41"/>
      <c r="H444" s="53"/>
      <c r="I444" s="55"/>
      <c r="J444" s="41"/>
      <c r="K444" s="41"/>
      <c r="L444" s="56"/>
      <c r="M444" s="41"/>
      <c r="N444" s="41"/>
      <c r="O444" s="41"/>
      <c r="P444" s="41"/>
      <c r="Q444" s="53"/>
      <c r="R444" s="41"/>
      <c r="S444" s="41"/>
      <c r="T444" s="57"/>
      <c r="U444" s="41"/>
      <c r="V444" s="41"/>
      <c r="W444" s="56"/>
      <c r="X444" s="41"/>
      <c r="Y444" s="58"/>
      <c r="Z444" s="41"/>
      <c r="AA444" s="41"/>
      <c r="AB444" s="171" t="str" cm="1">
        <f t="array" ref="AB444">IFERROR(IF(COUNTA('Detailed Inventory'!$B444:$AA444)=0,"",IF(AND($B444="",$C444=""),"Error: Missing Response in Column B or C",IF(OR($E444="",$Q444=""),"Error: Missing Response in Column E or Q",INDEX(SL_Class[Entire SL Classification],MATCH(SUMIFS(SL_Class[Unique ID],SL_Class[UpSys SL Material],I444,SL_Class[UpSys Ever Previously Lead],H444,SL_Class[DownCus SL Material],T444),SL_Class[Unique ID],0),0)))),"Error: Invalid Column H, I, or T. Check spelling &amp; valid options (see dropdown)")</f>
        <v/>
      </c>
      <c r="AC444" s="32"/>
      <c r="AD444" s="31" t="b">
        <f t="shared" si="12"/>
        <v>0</v>
      </c>
      <c r="AE444" s="31" t="b">
        <f t="shared" si="13"/>
        <v>0</v>
      </c>
    </row>
    <row r="445" spans="1:31" ht="50.15" customHeight="1" x14ac:dyDescent="0.35">
      <c r="A445" s="100">
        <v>440</v>
      </c>
      <c r="B445" s="53"/>
      <c r="C445" s="41"/>
      <c r="D445" s="54"/>
      <c r="E445" s="53"/>
      <c r="F445" s="41"/>
      <c r="G445" s="41"/>
      <c r="H445" s="53"/>
      <c r="I445" s="55"/>
      <c r="J445" s="41"/>
      <c r="K445" s="41"/>
      <c r="L445" s="56"/>
      <c r="M445" s="41"/>
      <c r="N445" s="41"/>
      <c r="O445" s="41"/>
      <c r="P445" s="41"/>
      <c r="Q445" s="53"/>
      <c r="R445" s="41"/>
      <c r="S445" s="41"/>
      <c r="T445" s="57"/>
      <c r="U445" s="41"/>
      <c r="V445" s="41"/>
      <c r="W445" s="56"/>
      <c r="X445" s="41"/>
      <c r="Y445" s="58"/>
      <c r="Z445" s="41"/>
      <c r="AA445" s="41"/>
      <c r="AB445" s="171" t="str" cm="1">
        <f t="array" ref="AB445">IFERROR(IF(COUNTA('Detailed Inventory'!$B445:$AA445)=0,"",IF(AND($B445="",$C445=""),"Error: Missing Response in Column B or C",IF(OR($E445="",$Q445=""),"Error: Missing Response in Column E or Q",INDEX(SL_Class[Entire SL Classification],MATCH(SUMIFS(SL_Class[Unique ID],SL_Class[UpSys SL Material],I445,SL_Class[UpSys Ever Previously Lead],H445,SL_Class[DownCus SL Material],T445),SL_Class[Unique ID],0),0)))),"Error: Invalid Column H, I, or T. Check spelling &amp; valid options (see dropdown)")</f>
        <v/>
      </c>
      <c r="AC445" s="32"/>
      <c r="AD445" s="31" t="b">
        <f t="shared" si="12"/>
        <v>0</v>
      </c>
      <c r="AE445" s="31" t="b">
        <f t="shared" si="13"/>
        <v>0</v>
      </c>
    </row>
    <row r="446" spans="1:31" ht="50.15" customHeight="1" x14ac:dyDescent="0.35">
      <c r="A446" s="101">
        <v>441</v>
      </c>
      <c r="B446" s="53"/>
      <c r="C446" s="41"/>
      <c r="D446" s="54"/>
      <c r="E446" s="53"/>
      <c r="F446" s="41"/>
      <c r="G446" s="41"/>
      <c r="H446" s="53"/>
      <c r="I446" s="55"/>
      <c r="J446" s="41"/>
      <c r="K446" s="41"/>
      <c r="L446" s="56"/>
      <c r="M446" s="41"/>
      <c r="N446" s="41"/>
      <c r="O446" s="41"/>
      <c r="P446" s="41"/>
      <c r="Q446" s="53"/>
      <c r="R446" s="41"/>
      <c r="S446" s="41"/>
      <c r="T446" s="57"/>
      <c r="U446" s="41"/>
      <c r="V446" s="41"/>
      <c r="W446" s="56"/>
      <c r="X446" s="41"/>
      <c r="Y446" s="58"/>
      <c r="Z446" s="41"/>
      <c r="AA446" s="41"/>
      <c r="AB446" s="171" t="str" cm="1">
        <f t="array" ref="AB446">IFERROR(IF(COUNTA('Detailed Inventory'!$B446:$AA446)=0,"",IF(AND($B446="",$C446=""),"Error: Missing Response in Column B or C",IF(OR($E446="",$Q446=""),"Error: Missing Response in Column E or Q",INDEX(SL_Class[Entire SL Classification],MATCH(SUMIFS(SL_Class[Unique ID],SL_Class[UpSys SL Material],I446,SL_Class[UpSys Ever Previously Lead],H446,SL_Class[DownCus SL Material],T446),SL_Class[Unique ID],0),0)))),"Error: Invalid Column H, I, or T. Check spelling &amp; valid options (see dropdown)")</f>
        <v/>
      </c>
      <c r="AC446" s="32"/>
      <c r="AD446" s="31" t="b">
        <f t="shared" si="12"/>
        <v>0</v>
      </c>
      <c r="AE446" s="31" t="b">
        <f t="shared" si="13"/>
        <v>0</v>
      </c>
    </row>
    <row r="447" spans="1:31" ht="50.15" customHeight="1" x14ac:dyDescent="0.35">
      <c r="A447" s="100">
        <v>442</v>
      </c>
      <c r="B447" s="53"/>
      <c r="C447" s="41"/>
      <c r="D447" s="54"/>
      <c r="E447" s="53"/>
      <c r="F447" s="41"/>
      <c r="G447" s="41"/>
      <c r="H447" s="53"/>
      <c r="I447" s="55"/>
      <c r="J447" s="41"/>
      <c r="K447" s="41"/>
      <c r="L447" s="56"/>
      <c r="M447" s="41"/>
      <c r="N447" s="41"/>
      <c r="O447" s="41"/>
      <c r="P447" s="41"/>
      <c r="Q447" s="53"/>
      <c r="R447" s="41"/>
      <c r="S447" s="41"/>
      <c r="T447" s="57"/>
      <c r="U447" s="41"/>
      <c r="V447" s="41"/>
      <c r="W447" s="56"/>
      <c r="X447" s="41"/>
      <c r="Y447" s="58"/>
      <c r="Z447" s="41"/>
      <c r="AA447" s="41"/>
      <c r="AB447" s="171" t="str" cm="1">
        <f t="array" ref="AB447">IFERROR(IF(COUNTA('Detailed Inventory'!$B447:$AA447)=0,"",IF(AND($B447="",$C447=""),"Error: Missing Response in Column B or C",IF(OR($E447="",$Q447=""),"Error: Missing Response in Column E or Q",INDEX(SL_Class[Entire SL Classification],MATCH(SUMIFS(SL_Class[Unique ID],SL_Class[UpSys SL Material],I447,SL_Class[UpSys Ever Previously Lead],H447,SL_Class[DownCus SL Material],T447),SL_Class[Unique ID],0),0)))),"Error: Invalid Column H, I, or T. Check spelling &amp; valid options (see dropdown)")</f>
        <v/>
      </c>
      <c r="AC447" s="32"/>
      <c r="AD447" s="31" t="b">
        <f t="shared" si="12"/>
        <v>0</v>
      </c>
      <c r="AE447" s="31" t="b">
        <f t="shared" si="13"/>
        <v>0</v>
      </c>
    </row>
    <row r="448" spans="1:31" ht="50.15" customHeight="1" x14ac:dyDescent="0.35">
      <c r="A448" s="101">
        <v>443</v>
      </c>
      <c r="B448" s="53"/>
      <c r="C448" s="41"/>
      <c r="D448" s="54"/>
      <c r="E448" s="53"/>
      <c r="F448" s="41"/>
      <c r="G448" s="41"/>
      <c r="H448" s="53"/>
      <c r="I448" s="55"/>
      <c r="J448" s="41"/>
      <c r="K448" s="41"/>
      <c r="L448" s="56"/>
      <c r="M448" s="41"/>
      <c r="N448" s="41"/>
      <c r="O448" s="41"/>
      <c r="P448" s="41"/>
      <c r="Q448" s="53"/>
      <c r="R448" s="41"/>
      <c r="S448" s="41"/>
      <c r="T448" s="57"/>
      <c r="U448" s="41"/>
      <c r="V448" s="41"/>
      <c r="W448" s="56"/>
      <c r="X448" s="41"/>
      <c r="Y448" s="58"/>
      <c r="Z448" s="41"/>
      <c r="AA448" s="41"/>
      <c r="AB448" s="171" t="str" cm="1">
        <f t="array" ref="AB448">IFERROR(IF(COUNTA('Detailed Inventory'!$B448:$AA448)=0,"",IF(AND($B448="",$C448=""),"Error: Missing Response in Column B or C",IF(OR($E448="",$Q448=""),"Error: Missing Response in Column E or Q",INDEX(SL_Class[Entire SL Classification],MATCH(SUMIFS(SL_Class[Unique ID],SL_Class[UpSys SL Material],I448,SL_Class[UpSys Ever Previously Lead],H448,SL_Class[DownCus SL Material],T448),SL_Class[Unique ID],0),0)))),"Error: Invalid Column H, I, or T. Check spelling &amp; valid options (see dropdown)")</f>
        <v/>
      </c>
      <c r="AC448" s="32"/>
      <c r="AD448" s="31" t="b">
        <f t="shared" si="12"/>
        <v>0</v>
      </c>
      <c r="AE448" s="31" t="b">
        <f t="shared" si="13"/>
        <v>0</v>
      </c>
    </row>
    <row r="449" spans="1:31" ht="50.15" customHeight="1" x14ac:dyDescent="0.35">
      <c r="A449" s="100">
        <v>444</v>
      </c>
      <c r="B449" s="53"/>
      <c r="C449" s="41"/>
      <c r="D449" s="54"/>
      <c r="E449" s="53"/>
      <c r="F449" s="41"/>
      <c r="G449" s="41"/>
      <c r="H449" s="53"/>
      <c r="I449" s="55"/>
      <c r="J449" s="41"/>
      <c r="K449" s="41"/>
      <c r="L449" s="56"/>
      <c r="M449" s="41"/>
      <c r="N449" s="41"/>
      <c r="O449" s="41"/>
      <c r="P449" s="41"/>
      <c r="Q449" s="53"/>
      <c r="R449" s="41"/>
      <c r="S449" s="41"/>
      <c r="T449" s="57"/>
      <c r="U449" s="41"/>
      <c r="V449" s="41"/>
      <c r="W449" s="56"/>
      <c r="X449" s="41"/>
      <c r="Y449" s="58"/>
      <c r="Z449" s="41"/>
      <c r="AA449" s="41"/>
      <c r="AB449" s="171" t="str" cm="1">
        <f t="array" ref="AB449">IFERROR(IF(COUNTA('Detailed Inventory'!$B449:$AA449)=0,"",IF(AND($B449="",$C449=""),"Error: Missing Response in Column B or C",IF(OR($E449="",$Q449=""),"Error: Missing Response in Column E or Q",INDEX(SL_Class[Entire SL Classification],MATCH(SUMIFS(SL_Class[Unique ID],SL_Class[UpSys SL Material],I449,SL_Class[UpSys Ever Previously Lead],H449,SL_Class[DownCus SL Material],T449),SL_Class[Unique ID],0),0)))),"Error: Invalid Column H, I, or T. Check spelling &amp; valid options (see dropdown)")</f>
        <v/>
      </c>
      <c r="AC449" s="32"/>
      <c r="AD449" s="31" t="b">
        <f t="shared" si="12"/>
        <v>0</v>
      </c>
      <c r="AE449" s="31" t="b">
        <f t="shared" si="13"/>
        <v>0</v>
      </c>
    </row>
    <row r="450" spans="1:31" ht="50.15" customHeight="1" x14ac:dyDescent="0.35">
      <c r="A450" s="101">
        <v>445</v>
      </c>
      <c r="B450" s="53"/>
      <c r="C450" s="41"/>
      <c r="D450" s="54"/>
      <c r="E450" s="53"/>
      <c r="F450" s="41"/>
      <c r="G450" s="41"/>
      <c r="H450" s="53"/>
      <c r="I450" s="55"/>
      <c r="J450" s="41"/>
      <c r="K450" s="41"/>
      <c r="L450" s="56"/>
      <c r="M450" s="41"/>
      <c r="N450" s="41"/>
      <c r="O450" s="41"/>
      <c r="P450" s="41"/>
      <c r="Q450" s="53"/>
      <c r="R450" s="41"/>
      <c r="S450" s="41"/>
      <c r="T450" s="57"/>
      <c r="U450" s="41"/>
      <c r="V450" s="41"/>
      <c r="W450" s="56"/>
      <c r="X450" s="41"/>
      <c r="Y450" s="58"/>
      <c r="Z450" s="41"/>
      <c r="AA450" s="41"/>
      <c r="AB450" s="171" t="str" cm="1">
        <f t="array" ref="AB450">IFERROR(IF(COUNTA('Detailed Inventory'!$B450:$AA450)=0,"",IF(AND($B450="",$C450=""),"Error: Missing Response in Column B or C",IF(OR($E450="",$Q450=""),"Error: Missing Response in Column E or Q",INDEX(SL_Class[Entire SL Classification],MATCH(SUMIFS(SL_Class[Unique ID],SL_Class[UpSys SL Material],I450,SL_Class[UpSys Ever Previously Lead],H450,SL_Class[DownCus SL Material],T450),SL_Class[Unique ID],0),0)))),"Error: Invalid Column H, I, or T. Check spelling &amp; valid options (see dropdown)")</f>
        <v/>
      </c>
      <c r="AC450" s="32"/>
      <c r="AD450" s="31" t="b">
        <f t="shared" si="12"/>
        <v>0</v>
      </c>
      <c r="AE450" s="31" t="b">
        <f t="shared" si="13"/>
        <v>0</v>
      </c>
    </row>
    <row r="451" spans="1:31" ht="50.15" customHeight="1" x14ac:dyDescent="0.35">
      <c r="A451" s="100">
        <v>446</v>
      </c>
      <c r="B451" s="53"/>
      <c r="C451" s="41"/>
      <c r="D451" s="54"/>
      <c r="E451" s="53"/>
      <c r="F451" s="41"/>
      <c r="G451" s="41"/>
      <c r="H451" s="53"/>
      <c r="I451" s="55"/>
      <c r="J451" s="41"/>
      <c r="K451" s="41"/>
      <c r="L451" s="56"/>
      <c r="M451" s="41"/>
      <c r="N451" s="41"/>
      <c r="O451" s="41"/>
      <c r="P451" s="41"/>
      <c r="Q451" s="53"/>
      <c r="R451" s="41"/>
      <c r="S451" s="41"/>
      <c r="T451" s="57"/>
      <c r="U451" s="41"/>
      <c r="V451" s="41"/>
      <c r="W451" s="56"/>
      <c r="X451" s="41"/>
      <c r="Y451" s="58"/>
      <c r="Z451" s="41"/>
      <c r="AA451" s="41"/>
      <c r="AB451" s="171" t="str" cm="1">
        <f t="array" ref="AB451">IFERROR(IF(COUNTA('Detailed Inventory'!$B451:$AA451)=0,"",IF(AND($B451="",$C451=""),"Error: Missing Response in Column B or C",IF(OR($E451="",$Q451=""),"Error: Missing Response in Column E or Q",INDEX(SL_Class[Entire SL Classification],MATCH(SUMIFS(SL_Class[Unique ID],SL_Class[UpSys SL Material],I451,SL_Class[UpSys Ever Previously Lead],H451,SL_Class[DownCus SL Material],T451),SL_Class[Unique ID],0),0)))),"Error: Invalid Column H, I, or T. Check spelling &amp; valid options (see dropdown)")</f>
        <v/>
      </c>
      <c r="AC451" s="32"/>
      <c r="AD451" s="31" t="b">
        <f t="shared" si="12"/>
        <v>0</v>
      </c>
      <c r="AE451" s="31" t="b">
        <f t="shared" si="13"/>
        <v>0</v>
      </c>
    </row>
    <row r="452" spans="1:31" ht="50.15" customHeight="1" x14ac:dyDescent="0.35">
      <c r="A452" s="101">
        <v>447</v>
      </c>
      <c r="B452" s="53"/>
      <c r="C452" s="41"/>
      <c r="D452" s="54"/>
      <c r="E452" s="53"/>
      <c r="F452" s="41"/>
      <c r="G452" s="41"/>
      <c r="H452" s="53"/>
      <c r="I452" s="55"/>
      <c r="J452" s="41"/>
      <c r="K452" s="41"/>
      <c r="L452" s="56"/>
      <c r="M452" s="41"/>
      <c r="N452" s="41"/>
      <c r="O452" s="41"/>
      <c r="P452" s="41"/>
      <c r="Q452" s="53"/>
      <c r="R452" s="41"/>
      <c r="S452" s="41"/>
      <c r="T452" s="57"/>
      <c r="U452" s="41"/>
      <c r="V452" s="41"/>
      <c r="W452" s="56"/>
      <c r="X452" s="41"/>
      <c r="Y452" s="58"/>
      <c r="Z452" s="41"/>
      <c r="AA452" s="41"/>
      <c r="AB452" s="171" t="str" cm="1">
        <f t="array" ref="AB452">IFERROR(IF(COUNTA('Detailed Inventory'!$B452:$AA452)=0,"",IF(AND($B452="",$C452=""),"Error: Missing Response in Column B or C",IF(OR($E452="",$Q452=""),"Error: Missing Response in Column E or Q",INDEX(SL_Class[Entire SL Classification],MATCH(SUMIFS(SL_Class[Unique ID],SL_Class[UpSys SL Material],I452,SL_Class[UpSys Ever Previously Lead],H452,SL_Class[DownCus SL Material],T452),SL_Class[Unique ID],0),0)))),"Error: Invalid Column H, I, or T. Check spelling &amp; valid options (see dropdown)")</f>
        <v/>
      </c>
      <c r="AC452" s="32"/>
      <c r="AD452" s="31" t="b">
        <f t="shared" si="12"/>
        <v>0</v>
      </c>
      <c r="AE452" s="31" t="b">
        <f t="shared" si="13"/>
        <v>0</v>
      </c>
    </row>
    <row r="453" spans="1:31" ht="50.15" customHeight="1" x14ac:dyDescent="0.35">
      <c r="A453" s="100">
        <v>448</v>
      </c>
      <c r="B453" s="53"/>
      <c r="C453" s="41"/>
      <c r="D453" s="54"/>
      <c r="E453" s="53"/>
      <c r="F453" s="41"/>
      <c r="G453" s="41"/>
      <c r="H453" s="53"/>
      <c r="I453" s="55"/>
      <c r="J453" s="41"/>
      <c r="K453" s="41"/>
      <c r="L453" s="56"/>
      <c r="M453" s="41"/>
      <c r="N453" s="41"/>
      <c r="O453" s="41"/>
      <c r="P453" s="41"/>
      <c r="Q453" s="53"/>
      <c r="R453" s="41"/>
      <c r="S453" s="41"/>
      <c r="T453" s="57"/>
      <c r="U453" s="41"/>
      <c r="V453" s="41"/>
      <c r="W453" s="56"/>
      <c r="X453" s="41"/>
      <c r="Y453" s="58"/>
      <c r="Z453" s="41"/>
      <c r="AA453" s="41"/>
      <c r="AB453" s="171" t="str" cm="1">
        <f t="array" ref="AB453">IFERROR(IF(COUNTA('Detailed Inventory'!$B453:$AA453)=0,"",IF(AND($B453="",$C453=""),"Error: Missing Response in Column B or C",IF(OR($E453="",$Q453=""),"Error: Missing Response in Column E or Q",INDEX(SL_Class[Entire SL Classification],MATCH(SUMIFS(SL_Class[Unique ID],SL_Class[UpSys SL Material],I453,SL_Class[UpSys Ever Previously Lead],H453,SL_Class[DownCus SL Material],T453),SL_Class[Unique ID],0),0)))),"Error: Invalid Column H, I, or T. Check spelling &amp; valid options (see dropdown)")</f>
        <v/>
      </c>
      <c r="AC453" s="32"/>
      <c r="AD453" s="31" t="b">
        <f t="shared" si="12"/>
        <v>0</v>
      </c>
      <c r="AE453" s="31" t="b">
        <f t="shared" si="13"/>
        <v>0</v>
      </c>
    </row>
    <row r="454" spans="1:31" ht="50.15" customHeight="1" x14ac:dyDescent="0.35">
      <c r="A454" s="101">
        <v>449</v>
      </c>
      <c r="B454" s="53"/>
      <c r="C454" s="41"/>
      <c r="D454" s="54"/>
      <c r="E454" s="53"/>
      <c r="F454" s="41"/>
      <c r="G454" s="41"/>
      <c r="H454" s="53"/>
      <c r="I454" s="55"/>
      <c r="J454" s="41"/>
      <c r="K454" s="41"/>
      <c r="L454" s="56"/>
      <c r="M454" s="41"/>
      <c r="N454" s="41"/>
      <c r="O454" s="41"/>
      <c r="P454" s="41"/>
      <c r="Q454" s="53"/>
      <c r="R454" s="41"/>
      <c r="S454" s="41"/>
      <c r="T454" s="57"/>
      <c r="U454" s="41"/>
      <c r="V454" s="41"/>
      <c r="W454" s="56"/>
      <c r="X454" s="41"/>
      <c r="Y454" s="58"/>
      <c r="Z454" s="41"/>
      <c r="AA454" s="41"/>
      <c r="AB454" s="171" t="str" cm="1">
        <f t="array" ref="AB454">IFERROR(IF(COUNTA('Detailed Inventory'!$B454:$AA454)=0,"",IF(AND($B454="",$C454=""),"Error: Missing Response in Column B or C",IF(OR($E454="",$Q454=""),"Error: Missing Response in Column E or Q",INDEX(SL_Class[Entire SL Classification],MATCH(SUMIFS(SL_Class[Unique ID],SL_Class[UpSys SL Material],I454,SL_Class[UpSys Ever Previously Lead],H454,SL_Class[DownCus SL Material],T454),SL_Class[Unique ID],0),0)))),"Error: Invalid Column H, I, or T. Check spelling &amp; valid options (see dropdown)")</f>
        <v/>
      </c>
      <c r="AC454" s="32"/>
      <c r="AD454" s="31" t="b">
        <f t="shared" ref="AD454:AD505" si="14">COUNTIFS($B$6:$B$505,"&lt;&gt;0",$B$6:$B$505,"&lt;&gt;",$B$6:$B$505,B454)&gt;1</f>
        <v>0</v>
      </c>
      <c r="AE454" s="31" t="b">
        <f t="shared" ref="AE454:AE505" si="15">COUNTIFS($C$6:$C$505,"&lt;&gt;0",$C$6:$C$505,"&lt;&gt;",$C$6:$C$505,C454)&gt;1</f>
        <v>0</v>
      </c>
    </row>
    <row r="455" spans="1:31" ht="50.15" customHeight="1" x14ac:dyDescent="0.35">
      <c r="A455" s="100">
        <v>450</v>
      </c>
      <c r="B455" s="53"/>
      <c r="C455" s="41"/>
      <c r="D455" s="54"/>
      <c r="E455" s="53"/>
      <c r="F455" s="41"/>
      <c r="G455" s="41"/>
      <c r="H455" s="53"/>
      <c r="I455" s="55"/>
      <c r="J455" s="41"/>
      <c r="K455" s="41"/>
      <c r="L455" s="56"/>
      <c r="M455" s="41"/>
      <c r="N455" s="41"/>
      <c r="O455" s="41"/>
      <c r="P455" s="41"/>
      <c r="Q455" s="53"/>
      <c r="R455" s="41"/>
      <c r="S455" s="41"/>
      <c r="T455" s="57"/>
      <c r="U455" s="41"/>
      <c r="V455" s="41"/>
      <c r="W455" s="56"/>
      <c r="X455" s="41"/>
      <c r="Y455" s="58"/>
      <c r="Z455" s="41"/>
      <c r="AA455" s="41"/>
      <c r="AB455" s="171" t="str" cm="1">
        <f t="array" ref="AB455">IFERROR(IF(COUNTA('Detailed Inventory'!$B455:$AA455)=0,"",IF(AND($B455="",$C455=""),"Error: Missing Response in Column B or C",IF(OR($E455="",$Q455=""),"Error: Missing Response in Column E or Q",INDEX(SL_Class[Entire SL Classification],MATCH(SUMIFS(SL_Class[Unique ID],SL_Class[UpSys SL Material],I455,SL_Class[UpSys Ever Previously Lead],H455,SL_Class[DownCus SL Material],T455),SL_Class[Unique ID],0),0)))),"Error: Invalid Column H, I, or T. Check spelling &amp; valid options (see dropdown)")</f>
        <v/>
      </c>
      <c r="AC455" s="32"/>
      <c r="AD455" s="31" t="b">
        <f t="shared" si="14"/>
        <v>0</v>
      </c>
      <c r="AE455" s="31" t="b">
        <f t="shared" si="15"/>
        <v>0</v>
      </c>
    </row>
    <row r="456" spans="1:31" ht="50.15" customHeight="1" x14ac:dyDescent="0.35">
      <c r="A456" s="101">
        <v>451</v>
      </c>
      <c r="B456" s="53"/>
      <c r="C456" s="41"/>
      <c r="D456" s="54"/>
      <c r="E456" s="53"/>
      <c r="F456" s="41"/>
      <c r="G456" s="41"/>
      <c r="H456" s="53"/>
      <c r="I456" s="55"/>
      <c r="J456" s="41"/>
      <c r="K456" s="41"/>
      <c r="L456" s="56"/>
      <c r="M456" s="41"/>
      <c r="N456" s="41"/>
      <c r="O456" s="41"/>
      <c r="P456" s="41"/>
      <c r="Q456" s="53"/>
      <c r="R456" s="41"/>
      <c r="S456" s="41"/>
      <c r="T456" s="57"/>
      <c r="U456" s="41"/>
      <c r="V456" s="41"/>
      <c r="W456" s="56"/>
      <c r="X456" s="41"/>
      <c r="Y456" s="58"/>
      <c r="Z456" s="41"/>
      <c r="AA456" s="41"/>
      <c r="AB456" s="171" t="str" cm="1">
        <f t="array" ref="AB456">IFERROR(IF(COUNTA('Detailed Inventory'!$B456:$AA456)=0,"",IF(AND($B456="",$C456=""),"Error: Missing Response in Column B or C",IF(OR($E456="",$Q456=""),"Error: Missing Response in Column E or Q",INDEX(SL_Class[Entire SL Classification],MATCH(SUMIFS(SL_Class[Unique ID],SL_Class[UpSys SL Material],I456,SL_Class[UpSys Ever Previously Lead],H456,SL_Class[DownCus SL Material],T456),SL_Class[Unique ID],0),0)))),"Error: Invalid Column H, I, or T. Check spelling &amp; valid options (see dropdown)")</f>
        <v/>
      </c>
      <c r="AC456" s="32"/>
      <c r="AD456" s="31" t="b">
        <f t="shared" si="14"/>
        <v>0</v>
      </c>
      <c r="AE456" s="31" t="b">
        <f t="shared" si="15"/>
        <v>0</v>
      </c>
    </row>
    <row r="457" spans="1:31" ht="50.15" customHeight="1" x14ac:dyDescent="0.35">
      <c r="A457" s="100">
        <v>452</v>
      </c>
      <c r="B457" s="53"/>
      <c r="C457" s="41"/>
      <c r="D457" s="54"/>
      <c r="E457" s="53"/>
      <c r="F457" s="41"/>
      <c r="G457" s="41"/>
      <c r="H457" s="53"/>
      <c r="I457" s="55"/>
      <c r="J457" s="41"/>
      <c r="K457" s="41"/>
      <c r="L457" s="56"/>
      <c r="M457" s="41"/>
      <c r="N457" s="41"/>
      <c r="O457" s="41"/>
      <c r="P457" s="41"/>
      <c r="Q457" s="53"/>
      <c r="R457" s="41"/>
      <c r="S457" s="41"/>
      <c r="T457" s="57"/>
      <c r="U457" s="41"/>
      <c r="V457" s="41"/>
      <c r="W457" s="56"/>
      <c r="X457" s="41"/>
      <c r="Y457" s="58"/>
      <c r="Z457" s="41"/>
      <c r="AA457" s="41"/>
      <c r="AB457" s="171" t="str" cm="1">
        <f t="array" ref="AB457">IFERROR(IF(COUNTA('Detailed Inventory'!$B457:$AA457)=0,"",IF(AND($B457="",$C457=""),"Error: Missing Response in Column B or C",IF(OR($E457="",$Q457=""),"Error: Missing Response in Column E or Q",INDEX(SL_Class[Entire SL Classification],MATCH(SUMIFS(SL_Class[Unique ID],SL_Class[UpSys SL Material],I457,SL_Class[UpSys Ever Previously Lead],H457,SL_Class[DownCus SL Material],T457),SL_Class[Unique ID],0),0)))),"Error: Invalid Column H, I, or T. Check spelling &amp; valid options (see dropdown)")</f>
        <v/>
      </c>
      <c r="AC457" s="32"/>
      <c r="AD457" s="31" t="b">
        <f t="shared" si="14"/>
        <v>0</v>
      </c>
      <c r="AE457" s="31" t="b">
        <f t="shared" si="15"/>
        <v>0</v>
      </c>
    </row>
    <row r="458" spans="1:31" ht="50.15" customHeight="1" x14ac:dyDescent="0.35">
      <c r="A458" s="101">
        <v>453</v>
      </c>
      <c r="B458" s="53"/>
      <c r="C458" s="41"/>
      <c r="D458" s="54"/>
      <c r="E458" s="53"/>
      <c r="F458" s="41"/>
      <c r="G458" s="41"/>
      <c r="H458" s="53"/>
      <c r="I458" s="55"/>
      <c r="J458" s="41"/>
      <c r="K458" s="41"/>
      <c r="L458" s="56"/>
      <c r="M458" s="41"/>
      <c r="N458" s="41"/>
      <c r="O458" s="41"/>
      <c r="P458" s="41"/>
      <c r="Q458" s="53"/>
      <c r="R458" s="41"/>
      <c r="S458" s="41"/>
      <c r="T458" s="57"/>
      <c r="U458" s="41"/>
      <c r="V458" s="41"/>
      <c r="W458" s="56"/>
      <c r="X458" s="41"/>
      <c r="Y458" s="58"/>
      <c r="Z458" s="41"/>
      <c r="AA458" s="41"/>
      <c r="AB458" s="171" t="str" cm="1">
        <f t="array" ref="AB458">IFERROR(IF(COUNTA('Detailed Inventory'!$B458:$AA458)=0,"",IF(AND($B458="",$C458=""),"Error: Missing Response in Column B or C",IF(OR($E458="",$Q458=""),"Error: Missing Response in Column E or Q",INDEX(SL_Class[Entire SL Classification],MATCH(SUMIFS(SL_Class[Unique ID],SL_Class[UpSys SL Material],I458,SL_Class[UpSys Ever Previously Lead],H458,SL_Class[DownCus SL Material],T458),SL_Class[Unique ID],0),0)))),"Error: Invalid Column H, I, or T. Check spelling &amp; valid options (see dropdown)")</f>
        <v/>
      </c>
      <c r="AC458" s="32"/>
      <c r="AD458" s="31" t="b">
        <f t="shared" si="14"/>
        <v>0</v>
      </c>
      <c r="AE458" s="31" t="b">
        <f t="shared" si="15"/>
        <v>0</v>
      </c>
    </row>
    <row r="459" spans="1:31" ht="50.15" customHeight="1" x14ac:dyDescent="0.35">
      <c r="A459" s="100">
        <v>454</v>
      </c>
      <c r="B459" s="53"/>
      <c r="C459" s="41"/>
      <c r="D459" s="54"/>
      <c r="E459" s="53"/>
      <c r="F459" s="41"/>
      <c r="G459" s="41"/>
      <c r="H459" s="53"/>
      <c r="I459" s="55"/>
      <c r="J459" s="41"/>
      <c r="K459" s="41"/>
      <c r="L459" s="56"/>
      <c r="M459" s="41"/>
      <c r="N459" s="41"/>
      <c r="O459" s="41"/>
      <c r="P459" s="41"/>
      <c r="Q459" s="53"/>
      <c r="R459" s="41"/>
      <c r="S459" s="41"/>
      <c r="T459" s="57"/>
      <c r="U459" s="41"/>
      <c r="V459" s="41"/>
      <c r="W459" s="56"/>
      <c r="X459" s="41"/>
      <c r="Y459" s="58"/>
      <c r="Z459" s="41"/>
      <c r="AA459" s="41"/>
      <c r="AB459" s="171" t="str" cm="1">
        <f t="array" ref="AB459">IFERROR(IF(COUNTA('Detailed Inventory'!$B459:$AA459)=0,"",IF(AND($B459="",$C459=""),"Error: Missing Response in Column B or C",IF(OR($E459="",$Q459=""),"Error: Missing Response in Column E or Q",INDEX(SL_Class[Entire SL Classification],MATCH(SUMIFS(SL_Class[Unique ID],SL_Class[UpSys SL Material],I459,SL_Class[UpSys Ever Previously Lead],H459,SL_Class[DownCus SL Material],T459),SL_Class[Unique ID],0),0)))),"Error: Invalid Column H, I, or T. Check spelling &amp; valid options (see dropdown)")</f>
        <v/>
      </c>
      <c r="AC459" s="32"/>
      <c r="AD459" s="31" t="b">
        <f t="shared" si="14"/>
        <v>0</v>
      </c>
      <c r="AE459" s="31" t="b">
        <f t="shared" si="15"/>
        <v>0</v>
      </c>
    </row>
    <row r="460" spans="1:31" ht="50.15" customHeight="1" x14ac:dyDescent="0.35">
      <c r="A460" s="101">
        <v>455</v>
      </c>
      <c r="B460" s="53"/>
      <c r="C460" s="41"/>
      <c r="D460" s="54"/>
      <c r="E460" s="53"/>
      <c r="F460" s="41"/>
      <c r="G460" s="41"/>
      <c r="H460" s="53"/>
      <c r="I460" s="55"/>
      <c r="J460" s="41"/>
      <c r="K460" s="41"/>
      <c r="L460" s="56"/>
      <c r="M460" s="41"/>
      <c r="N460" s="41"/>
      <c r="O460" s="41"/>
      <c r="P460" s="41"/>
      <c r="Q460" s="53"/>
      <c r="R460" s="41"/>
      <c r="S460" s="41"/>
      <c r="T460" s="57"/>
      <c r="U460" s="41"/>
      <c r="V460" s="41"/>
      <c r="W460" s="56"/>
      <c r="X460" s="41"/>
      <c r="Y460" s="58"/>
      <c r="Z460" s="41"/>
      <c r="AA460" s="41"/>
      <c r="AB460" s="171" t="str" cm="1">
        <f t="array" ref="AB460">IFERROR(IF(COUNTA('Detailed Inventory'!$B460:$AA460)=0,"",IF(AND($B460="",$C460=""),"Error: Missing Response in Column B or C",IF(OR($E460="",$Q460=""),"Error: Missing Response in Column E or Q",INDEX(SL_Class[Entire SL Classification],MATCH(SUMIFS(SL_Class[Unique ID],SL_Class[UpSys SL Material],I460,SL_Class[UpSys Ever Previously Lead],H460,SL_Class[DownCus SL Material],T460),SL_Class[Unique ID],0),0)))),"Error: Invalid Column H, I, or T. Check spelling &amp; valid options (see dropdown)")</f>
        <v/>
      </c>
      <c r="AC460" s="32"/>
      <c r="AD460" s="31" t="b">
        <f t="shared" si="14"/>
        <v>0</v>
      </c>
      <c r="AE460" s="31" t="b">
        <f t="shared" si="15"/>
        <v>0</v>
      </c>
    </row>
    <row r="461" spans="1:31" ht="50.15" customHeight="1" x14ac:dyDescent="0.35">
      <c r="A461" s="100">
        <v>456</v>
      </c>
      <c r="B461" s="53"/>
      <c r="C461" s="41"/>
      <c r="D461" s="54"/>
      <c r="E461" s="53"/>
      <c r="F461" s="41"/>
      <c r="G461" s="41"/>
      <c r="H461" s="53"/>
      <c r="I461" s="55"/>
      <c r="J461" s="41"/>
      <c r="K461" s="41"/>
      <c r="L461" s="56"/>
      <c r="M461" s="41"/>
      <c r="N461" s="41"/>
      <c r="O461" s="41"/>
      <c r="P461" s="41"/>
      <c r="Q461" s="53"/>
      <c r="R461" s="41"/>
      <c r="S461" s="41"/>
      <c r="T461" s="57"/>
      <c r="U461" s="41"/>
      <c r="V461" s="41"/>
      <c r="W461" s="56"/>
      <c r="X461" s="41"/>
      <c r="Y461" s="58"/>
      <c r="Z461" s="41"/>
      <c r="AA461" s="41"/>
      <c r="AB461" s="171" t="str" cm="1">
        <f t="array" ref="AB461">IFERROR(IF(COUNTA('Detailed Inventory'!$B461:$AA461)=0,"",IF(AND($B461="",$C461=""),"Error: Missing Response in Column B or C",IF(OR($E461="",$Q461=""),"Error: Missing Response in Column E or Q",INDEX(SL_Class[Entire SL Classification],MATCH(SUMIFS(SL_Class[Unique ID],SL_Class[UpSys SL Material],I461,SL_Class[UpSys Ever Previously Lead],H461,SL_Class[DownCus SL Material],T461),SL_Class[Unique ID],0),0)))),"Error: Invalid Column H, I, or T. Check spelling &amp; valid options (see dropdown)")</f>
        <v/>
      </c>
      <c r="AC461" s="32"/>
      <c r="AD461" s="31" t="b">
        <f t="shared" si="14"/>
        <v>0</v>
      </c>
      <c r="AE461" s="31" t="b">
        <f t="shared" si="15"/>
        <v>0</v>
      </c>
    </row>
    <row r="462" spans="1:31" ht="50.15" customHeight="1" x14ac:dyDescent="0.35">
      <c r="A462" s="101">
        <v>457</v>
      </c>
      <c r="B462" s="53"/>
      <c r="C462" s="41"/>
      <c r="D462" s="54"/>
      <c r="E462" s="53"/>
      <c r="F462" s="41"/>
      <c r="G462" s="41"/>
      <c r="H462" s="53"/>
      <c r="I462" s="55"/>
      <c r="J462" s="41"/>
      <c r="K462" s="41"/>
      <c r="L462" s="56"/>
      <c r="M462" s="41"/>
      <c r="N462" s="41"/>
      <c r="O462" s="41"/>
      <c r="P462" s="41"/>
      <c r="Q462" s="53"/>
      <c r="R462" s="41"/>
      <c r="S462" s="41"/>
      <c r="T462" s="57"/>
      <c r="U462" s="41"/>
      <c r="V462" s="41"/>
      <c r="W462" s="56"/>
      <c r="X462" s="41"/>
      <c r="Y462" s="58"/>
      <c r="Z462" s="41"/>
      <c r="AA462" s="41"/>
      <c r="AB462" s="171" t="str" cm="1">
        <f t="array" ref="AB462">IFERROR(IF(COUNTA('Detailed Inventory'!$B462:$AA462)=0,"",IF(AND($B462="",$C462=""),"Error: Missing Response in Column B or C",IF(OR($E462="",$Q462=""),"Error: Missing Response in Column E or Q",INDEX(SL_Class[Entire SL Classification],MATCH(SUMIFS(SL_Class[Unique ID],SL_Class[UpSys SL Material],I462,SL_Class[UpSys Ever Previously Lead],H462,SL_Class[DownCus SL Material],T462),SL_Class[Unique ID],0),0)))),"Error: Invalid Column H, I, or T. Check spelling &amp; valid options (see dropdown)")</f>
        <v/>
      </c>
      <c r="AC462" s="32"/>
      <c r="AD462" s="31" t="b">
        <f t="shared" si="14"/>
        <v>0</v>
      </c>
      <c r="AE462" s="31" t="b">
        <f t="shared" si="15"/>
        <v>0</v>
      </c>
    </row>
    <row r="463" spans="1:31" ht="50.15" customHeight="1" x14ac:dyDescent="0.35">
      <c r="A463" s="100">
        <v>458</v>
      </c>
      <c r="B463" s="53"/>
      <c r="C463" s="41"/>
      <c r="D463" s="54"/>
      <c r="E463" s="53"/>
      <c r="F463" s="41"/>
      <c r="G463" s="41"/>
      <c r="H463" s="53"/>
      <c r="I463" s="55"/>
      <c r="J463" s="41"/>
      <c r="K463" s="41"/>
      <c r="L463" s="56"/>
      <c r="M463" s="41"/>
      <c r="N463" s="41"/>
      <c r="O463" s="41"/>
      <c r="P463" s="41"/>
      <c r="Q463" s="53"/>
      <c r="R463" s="41"/>
      <c r="S463" s="41"/>
      <c r="T463" s="57"/>
      <c r="U463" s="41"/>
      <c r="V463" s="41"/>
      <c r="W463" s="56"/>
      <c r="X463" s="41"/>
      <c r="Y463" s="58"/>
      <c r="Z463" s="41"/>
      <c r="AA463" s="41"/>
      <c r="AB463" s="171" t="str" cm="1">
        <f t="array" ref="AB463">IFERROR(IF(COUNTA('Detailed Inventory'!$B463:$AA463)=0,"",IF(AND($B463="",$C463=""),"Error: Missing Response in Column B or C",IF(OR($E463="",$Q463=""),"Error: Missing Response in Column E or Q",INDEX(SL_Class[Entire SL Classification],MATCH(SUMIFS(SL_Class[Unique ID],SL_Class[UpSys SL Material],I463,SL_Class[UpSys Ever Previously Lead],H463,SL_Class[DownCus SL Material],T463),SL_Class[Unique ID],0),0)))),"Error: Invalid Column H, I, or T. Check spelling &amp; valid options (see dropdown)")</f>
        <v/>
      </c>
      <c r="AC463" s="32"/>
      <c r="AD463" s="31" t="b">
        <f t="shared" si="14"/>
        <v>0</v>
      </c>
      <c r="AE463" s="31" t="b">
        <f t="shared" si="15"/>
        <v>0</v>
      </c>
    </row>
    <row r="464" spans="1:31" ht="50.15" customHeight="1" x14ac:dyDescent="0.35">
      <c r="A464" s="101">
        <v>459</v>
      </c>
      <c r="B464" s="53"/>
      <c r="C464" s="41"/>
      <c r="D464" s="54"/>
      <c r="E464" s="53"/>
      <c r="F464" s="41"/>
      <c r="G464" s="41"/>
      <c r="H464" s="53"/>
      <c r="I464" s="55"/>
      <c r="J464" s="41"/>
      <c r="K464" s="41"/>
      <c r="L464" s="56"/>
      <c r="M464" s="41"/>
      <c r="N464" s="41"/>
      <c r="O464" s="41"/>
      <c r="P464" s="41"/>
      <c r="Q464" s="53"/>
      <c r="R464" s="41"/>
      <c r="S464" s="41"/>
      <c r="T464" s="57"/>
      <c r="U464" s="41"/>
      <c r="V464" s="41"/>
      <c r="W464" s="56"/>
      <c r="X464" s="41"/>
      <c r="Y464" s="58"/>
      <c r="Z464" s="41"/>
      <c r="AA464" s="41"/>
      <c r="AB464" s="171" t="str" cm="1">
        <f t="array" ref="AB464">IFERROR(IF(COUNTA('Detailed Inventory'!$B464:$AA464)=0,"",IF(AND($B464="",$C464=""),"Error: Missing Response in Column B or C",IF(OR($E464="",$Q464=""),"Error: Missing Response in Column E or Q",INDEX(SL_Class[Entire SL Classification],MATCH(SUMIFS(SL_Class[Unique ID],SL_Class[UpSys SL Material],I464,SL_Class[UpSys Ever Previously Lead],H464,SL_Class[DownCus SL Material],T464),SL_Class[Unique ID],0),0)))),"Error: Invalid Column H, I, or T. Check spelling &amp; valid options (see dropdown)")</f>
        <v/>
      </c>
      <c r="AC464" s="32"/>
      <c r="AD464" s="31" t="b">
        <f t="shared" si="14"/>
        <v>0</v>
      </c>
      <c r="AE464" s="31" t="b">
        <f t="shared" si="15"/>
        <v>0</v>
      </c>
    </row>
    <row r="465" spans="1:31" ht="50.15" customHeight="1" x14ac:dyDescent="0.35">
      <c r="A465" s="100">
        <v>460</v>
      </c>
      <c r="B465" s="53"/>
      <c r="C465" s="41"/>
      <c r="D465" s="54"/>
      <c r="E465" s="53"/>
      <c r="F465" s="41"/>
      <c r="G465" s="41"/>
      <c r="H465" s="53"/>
      <c r="I465" s="55"/>
      <c r="J465" s="41"/>
      <c r="K465" s="41"/>
      <c r="L465" s="56"/>
      <c r="M465" s="41"/>
      <c r="N465" s="41"/>
      <c r="O465" s="41"/>
      <c r="P465" s="41"/>
      <c r="Q465" s="53"/>
      <c r="R465" s="41"/>
      <c r="S465" s="41"/>
      <c r="T465" s="57"/>
      <c r="U465" s="41"/>
      <c r="V465" s="41"/>
      <c r="W465" s="56"/>
      <c r="X465" s="41"/>
      <c r="Y465" s="58"/>
      <c r="Z465" s="41"/>
      <c r="AA465" s="41"/>
      <c r="AB465" s="171" t="str" cm="1">
        <f t="array" ref="AB465">IFERROR(IF(COUNTA('Detailed Inventory'!$B465:$AA465)=0,"",IF(AND($B465="",$C465=""),"Error: Missing Response in Column B or C",IF(OR($E465="",$Q465=""),"Error: Missing Response in Column E or Q",INDEX(SL_Class[Entire SL Classification],MATCH(SUMIFS(SL_Class[Unique ID],SL_Class[UpSys SL Material],I465,SL_Class[UpSys Ever Previously Lead],H465,SL_Class[DownCus SL Material],T465),SL_Class[Unique ID],0),0)))),"Error: Invalid Column H, I, or T. Check spelling &amp; valid options (see dropdown)")</f>
        <v/>
      </c>
      <c r="AC465" s="32"/>
      <c r="AD465" s="31" t="b">
        <f t="shared" si="14"/>
        <v>0</v>
      </c>
      <c r="AE465" s="31" t="b">
        <f t="shared" si="15"/>
        <v>0</v>
      </c>
    </row>
    <row r="466" spans="1:31" ht="50.15" customHeight="1" x14ac:dyDescent="0.35">
      <c r="A466" s="101">
        <v>461</v>
      </c>
      <c r="B466" s="53"/>
      <c r="C466" s="41"/>
      <c r="D466" s="54"/>
      <c r="E466" s="53"/>
      <c r="F466" s="41"/>
      <c r="G466" s="41"/>
      <c r="H466" s="53"/>
      <c r="I466" s="55"/>
      <c r="J466" s="41"/>
      <c r="K466" s="41"/>
      <c r="L466" s="56"/>
      <c r="M466" s="41"/>
      <c r="N466" s="41"/>
      <c r="O466" s="41"/>
      <c r="P466" s="41"/>
      <c r="Q466" s="53"/>
      <c r="R466" s="41"/>
      <c r="S466" s="41"/>
      <c r="T466" s="57"/>
      <c r="U466" s="41"/>
      <c r="V466" s="41"/>
      <c r="W466" s="56"/>
      <c r="X466" s="41"/>
      <c r="Y466" s="58"/>
      <c r="Z466" s="41"/>
      <c r="AA466" s="41"/>
      <c r="AB466" s="171" t="str" cm="1">
        <f t="array" ref="AB466">IFERROR(IF(COUNTA('Detailed Inventory'!$B466:$AA466)=0,"",IF(AND($B466="",$C466=""),"Error: Missing Response in Column B or C",IF(OR($E466="",$Q466=""),"Error: Missing Response in Column E or Q",INDEX(SL_Class[Entire SL Classification],MATCH(SUMIFS(SL_Class[Unique ID],SL_Class[UpSys SL Material],I466,SL_Class[UpSys Ever Previously Lead],H466,SL_Class[DownCus SL Material],T466),SL_Class[Unique ID],0),0)))),"Error: Invalid Column H, I, or T. Check spelling &amp; valid options (see dropdown)")</f>
        <v/>
      </c>
      <c r="AC466" s="32"/>
      <c r="AD466" s="31" t="b">
        <f t="shared" si="14"/>
        <v>0</v>
      </c>
      <c r="AE466" s="31" t="b">
        <f t="shared" si="15"/>
        <v>0</v>
      </c>
    </row>
    <row r="467" spans="1:31" ht="50.15" customHeight="1" x14ac:dyDescent="0.35">
      <c r="A467" s="100">
        <v>462</v>
      </c>
      <c r="B467" s="53"/>
      <c r="C467" s="41"/>
      <c r="D467" s="54"/>
      <c r="E467" s="53"/>
      <c r="F467" s="41"/>
      <c r="G467" s="41"/>
      <c r="H467" s="53"/>
      <c r="I467" s="55"/>
      <c r="J467" s="41"/>
      <c r="K467" s="41"/>
      <c r="L467" s="56"/>
      <c r="M467" s="41"/>
      <c r="N467" s="41"/>
      <c r="O467" s="41"/>
      <c r="P467" s="41"/>
      <c r="Q467" s="53"/>
      <c r="R467" s="41"/>
      <c r="S467" s="41"/>
      <c r="T467" s="57"/>
      <c r="U467" s="41"/>
      <c r="V467" s="41"/>
      <c r="W467" s="56"/>
      <c r="X467" s="41"/>
      <c r="Y467" s="58"/>
      <c r="Z467" s="41"/>
      <c r="AA467" s="41"/>
      <c r="AB467" s="171" t="str" cm="1">
        <f t="array" ref="AB467">IFERROR(IF(COUNTA('Detailed Inventory'!$B467:$AA467)=0,"",IF(AND($B467="",$C467=""),"Error: Missing Response in Column B or C",IF(OR($E467="",$Q467=""),"Error: Missing Response in Column E or Q",INDEX(SL_Class[Entire SL Classification],MATCH(SUMIFS(SL_Class[Unique ID],SL_Class[UpSys SL Material],I467,SL_Class[UpSys Ever Previously Lead],H467,SL_Class[DownCus SL Material],T467),SL_Class[Unique ID],0),0)))),"Error: Invalid Column H, I, or T. Check spelling &amp; valid options (see dropdown)")</f>
        <v/>
      </c>
      <c r="AC467" s="32"/>
      <c r="AD467" s="31" t="b">
        <f t="shared" si="14"/>
        <v>0</v>
      </c>
      <c r="AE467" s="31" t="b">
        <f t="shared" si="15"/>
        <v>0</v>
      </c>
    </row>
    <row r="468" spans="1:31" ht="50.15" customHeight="1" x14ac:dyDescent="0.35">
      <c r="A468" s="101">
        <v>463</v>
      </c>
      <c r="B468" s="53"/>
      <c r="C468" s="41"/>
      <c r="D468" s="54"/>
      <c r="E468" s="53"/>
      <c r="F468" s="41"/>
      <c r="G468" s="41"/>
      <c r="H468" s="53"/>
      <c r="I468" s="55"/>
      <c r="J468" s="41"/>
      <c r="K468" s="41"/>
      <c r="L468" s="56"/>
      <c r="M468" s="41"/>
      <c r="N468" s="41"/>
      <c r="O468" s="41"/>
      <c r="P468" s="41"/>
      <c r="Q468" s="53"/>
      <c r="R468" s="41"/>
      <c r="S468" s="41"/>
      <c r="T468" s="57"/>
      <c r="U468" s="41"/>
      <c r="V468" s="41"/>
      <c r="W468" s="56"/>
      <c r="X468" s="41"/>
      <c r="Y468" s="58"/>
      <c r="Z468" s="41"/>
      <c r="AA468" s="41"/>
      <c r="AB468" s="171" t="str" cm="1">
        <f t="array" ref="AB468">IFERROR(IF(COUNTA('Detailed Inventory'!$B468:$AA468)=0,"",IF(AND($B468="",$C468=""),"Error: Missing Response in Column B or C",IF(OR($E468="",$Q468=""),"Error: Missing Response in Column E or Q",INDEX(SL_Class[Entire SL Classification],MATCH(SUMIFS(SL_Class[Unique ID],SL_Class[UpSys SL Material],I468,SL_Class[UpSys Ever Previously Lead],H468,SL_Class[DownCus SL Material],T468),SL_Class[Unique ID],0),0)))),"Error: Invalid Column H, I, or T. Check spelling &amp; valid options (see dropdown)")</f>
        <v/>
      </c>
      <c r="AC468" s="32"/>
      <c r="AD468" s="31" t="b">
        <f t="shared" si="14"/>
        <v>0</v>
      </c>
      <c r="AE468" s="31" t="b">
        <f t="shared" si="15"/>
        <v>0</v>
      </c>
    </row>
    <row r="469" spans="1:31" ht="50.15" customHeight="1" x14ac:dyDescent="0.35">
      <c r="A469" s="100">
        <v>464</v>
      </c>
      <c r="B469" s="53"/>
      <c r="C469" s="41"/>
      <c r="D469" s="54"/>
      <c r="E469" s="53"/>
      <c r="F469" s="41"/>
      <c r="G469" s="41"/>
      <c r="H469" s="53"/>
      <c r="I469" s="55"/>
      <c r="J469" s="41"/>
      <c r="K469" s="41"/>
      <c r="L469" s="56"/>
      <c r="M469" s="41"/>
      <c r="N469" s="41"/>
      <c r="O469" s="41"/>
      <c r="P469" s="41"/>
      <c r="Q469" s="53"/>
      <c r="R469" s="41"/>
      <c r="S469" s="41"/>
      <c r="T469" s="57"/>
      <c r="U469" s="41"/>
      <c r="V469" s="41"/>
      <c r="W469" s="56"/>
      <c r="X469" s="41"/>
      <c r="Y469" s="58"/>
      <c r="Z469" s="41"/>
      <c r="AA469" s="41"/>
      <c r="AB469" s="171" t="str" cm="1">
        <f t="array" ref="AB469">IFERROR(IF(COUNTA('Detailed Inventory'!$B469:$AA469)=0,"",IF(AND($B469="",$C469=""),"Error: Missing Response in Column B or C",IF(OR($E469="",$Q469=""),"Error: Missing Response in Column E or Q",INDEX(SL_Class[Entire SL Classification],MATCH(SUMIFS(SL_Class[Unique ID],SL_Class[UpSys SL Material],I469,SL_Class[UpSys Ever Previously Lead],H469,SL_Class[DownCus SL Material],T469),SL_Class[Unique ID],0),0)))),"Error: Invalid Column H, I, or T. Check spelling &amp; valid options (see dropdown)")</f>
        <v/>
      </c>
      <c r="AC469" s="32"/>
      <c r="AD469" s="31" t="b">
        <f t="shared" si="14"/>
        <v>0</v>
      </c>
      <c r="AE469" s="31" t="b">
        <f t="shared" si="15"/>
        <v>0</v>
      </c>
    </row>
    <row r="470" spans="1:31" ht="50.15" customHeight="1" x14ac:dyDescent="0.35">
      <c r="A470" s="101">
        <v>465</v>
      </c>
      <c r="B470" s="53"/>
      <c r="C470" s="41"/>
      <c r="D470" s="54"/>
      <c r="E470" s="53"/>
      <c r="F470" s="41"/>
      <c r="G470" s="41"/>
      <c r="H470" s="53"/>
      <c r="I470" s="55"/>
      <c r="J470" s="41"/>
      <c r="K470" s="41"/>
      <c r="L470" s="56"/>
      <c r="M470" s="41"/>
      <c r="N470" s="41"/>
      <c r="O470" s="41"/>
      <c r="P470" s="41"/>
      <c r="Q470" s="53"/>
      <c r="R470" s="41"/>
      <c r="S470" s="41"/>
      <c r="T470" s="57"/>
      <c r="U470" s="41"/>
      <c r="V470" s="41"/>
      <c r="W470" s="56"/>
      <c r="X470" s="41"/>
      <c r="Y470" s="58"/>
      <c r="Z470" s="41"/>
      <c r="AA470" s="41"/>
      <c r="AB470" s="171" t="str" cm="1">
        <f t="array" ref="AB470">IFERROR(IF(COUNTA('Detailed Inventory'!$B470:$AA470)=0,"",IF(AND($B470="",$C470=""),"Error: Missing Response in Column B or C",IF(OR($E470="",$Q470=""),"Error: Missing Response in Column E or Q",INDEX(SL_Class[Entire SL Classification],MATCH(SUMIFS(SL_Class[Unique ID],SL_Class[UpSys SL Material],I470,SL_Class[UpSys Ever Previously Lead],H470,SL_Class[DownCus SL Material],T470),SL_Class[Unique ID],0),0)))),"Error: Invalid Column H, I, or T. Check spelling &amp; valid options (see dropdown)")</f>
        <v/>
      </c>
      <c r="AC470" s="32"/>
      <c r="AD470" s="31" t="b">
        <f t="shared" si="14"/>
        <v>0</v>
      </c>
      <c r="AE470" s="31" t="b">
        <f t="shared" si="15"/>
        <v>0</v>
      </c>
    </row>
    <row r="471" spans="1:31" ht="50.15" customHeight="1" x14ac:dyDescent="0.35">
      <c r="A471" s="100">
        <v>466</v>
      </c>
      <c r="B471" s="53"/>
      <c r="C471" s="41"/>
      <c r="D471" s="54"/>
      <c r="E471" s="53"/>
      <c r="F471" s="41"/>
      <c r="G471" s="41"/>
      <c r="H471" s="53"/>
      <c r="I471" s="55"/>
      <c r="J471" s="41"/>
      <c r="K471" s="41"/>
      <c r="L471" s="56"/>
      <c r="M471" s="41"/>
      <c r="N471" s="41"/>
      <c r="O471" s="41"/>
      <c r="P471" s="41"/>
      <c r="Q471" s="53"/>
      <c r="R471" s="41"/>
      <c r="S471" s="41"/>
      <c r="T471" s="57"/>
      <c r="U471" s="41"/>
      <c r="V471" s="41"/>
      <c r="W471" s="56"/>
      <c r="X471" s="41"/>
      <c r="Y471" s="58"/>
      <c r="Z471" s="41"/>
      <c r="AA471" s="41"/>
      <c r="AB471" s="171" t="str" cm="1">
        <f t="array" ref="AB471">IFERROR(IF(COUNTA('Detailed Inventory'!$B471:$AA471)=0,"",IF(AND($B471="",$C471=""),"Error: Missing Response in Column B or C",IF(OR($E471="",$Q471=""),"Error: Missing Response in Column E or Q",INDEX(SL_Class[Entire SL Classification],MATCH(SUMIFS(SL_Class[Unique ID],SL_Class[UpSys SL Material],I471,SL_Class[UpSys Ever Previously Lead],H471,SL_Class[DownCus SL Material],T471),SL_Class[Unique ID],0),0)))),"Error: Invalid Column H, I, or T. Check spelling &amp; valid options (see dropdown)")</f>
        <v/>
      </c>
      <c r="AC471" s="32"/>
      <c r="AD471" s="31" t="b">
        <f t="shared" si="14"/>
        <v>0</v>
      </c>
      <c r="AE471" s="31" t="b">
        <f t="shared" si="15"/>
        <v>0</v>
      </c>
    </row>
    <row r="472" spans="1:31" ht="50.15" customHeight="1" x14ac:dyDescent="0.35">
      <c r="A472" s="101">
        <v>467</v>
      </c>
      <c r="B472" s="53"/>
      <c r="C472" s="41"/>
      <c r="D472" s="54"/>
      <c r="E472" s="53"/>
      <c r="F472" s="41"/>
      <c r="G472" s="41"/>
      <c r="H472" s="53"/>
      <c r="I472" s="55"/>
      <c r="J472" s="41"/>
      <c r="K472" s="41"/>
      <c r="L472" s="56"/>
      <c r="M472" s="41"/>
      <c r="N472" s="41"/>
      <c r="O472" s="41"/>
      <c r="P472" s="41"/>
      <c r="Q472" s="53"/>
      <c r="R472" s="41"/>
      <c r="S472" s="41"/>
      <c r="T472" s="57"/>
      <c r="U472" s="41"/>
      <c r="V472" s="41"/>
      <c r="W472" s="56"/>
      <c r="X472" s="41"/>
      <c r="Y472" s="58"/>
      <c r="Z472" s="41"/>
      <c r="AA472" s="41"/>
      <c r="AB472" s="171" t="str" cm="1">
        <f t="array" ref="AB472">IFERROR(IF(COUNTA('Detailed Inventory'!$B472:$AA472)=0,"",IF(AND($B472="",$C472=""),"Error: Missing Response in Column B or C",IF(OR($E472="",$Q472=""),"Error: Missing Response in Column E or Q",INDEX(SL_Class[Entire SL Classification],MATCH(SUMIFS(SL_Class[Unique ID],SL_Class[UpSys SL Material],I472,SL_Class[UpSys Ever Previously Lead],H472,SL_Class[DownCus SL Material],T472),SL_Class[Unique ID],0),0)))),"Error: Invalid Column H, I, or T. Check spelling &amp; valid options (see dropdown)")</f>
        <v/>
      </c>
      <c r="AC472" s="32"/>
      <c r="AD472" s="31" t="b">
        <f t="shared" si="14"/>
        <v>0</v>
      </c>
      <c r="AE472" s="31" t="b">
        <f t="shared" si="15"/>
        <v>0</v>
      </c>
    </row>
    <row r="473" spans="1:31" ht="50.15" customHeight="1" x14ac:dyDescent="0.35">
      <c r="A473" s="100">
        <v>468</v>
      </c>
      <c r="B473" s="53"/>
      <c r="C473" s="41"/>
      <c r="D473" s="54"/>
      <c r="E473" s="53"/>
      <c r="F473" s="41"/>
      <c r="G473" s="41"/>
      <c r="H473" s="53"/>
      <c r="I473" s="55"/>
      <c r="J473" s="41"/>
      <c r="K473" s="41"/>
      <c r="L473" s="56"/>
      <c r="M473" s="41"/>
      <c r="N473" s="41"/>
      <c r="O473" s="41"/>
      <c r="P473" s="41"/>
      <c r="Q473" s="53"/>
      <c r="R473" s="41"/>
      <c r="S473" s="41"/>
      <c r="T473" s="57"/>
      <c r="U473" s="41"/>
      <c r="V473" s="41"/>
      <c r="W473" s="56"/>
      <c r="X473" s="41"/>
      <c r="Y473" s="58"/>
      <c r="Z473" s="41"/>
      <c r="AA473" s="41"/>
      <c r="AB473" s="171" t="str" cm="1">
        <f t="array" ref="AB473">IFERROR(IF(COUNTA('Detailed Inventory'!$B473:$AA473)=0,"",IF(AND($B473="",$C473=""),"Error: Missing Response in Column B or C",IF(OR($E473="",$Q473=""),"Error: Missing Response in Column E or Q",INDEX(SL_Class[Entire SL Classification],MATCH(SUMIFS(SL_Class[Unique ID],SL_Class[UpSys SL Material],I473,SL_Class[UpSys Ever Previously Lead],H473,SL_Class[DownCus SL Material],T473),SL_Class[Unique ID],0),0)))),"Error: Invalid Column H, I, or T. Check spelling &amp; valid options (see dropdown)")</f>
        <v/>
      </c>
      <c r="AC473" s="32"/>
      <c r="AD473" s="31" t="b">
        <f t="shared" si="14"/>
        <v>0</v>
      </c>
      <c r="AE473" s="31" t="b">
        <f t="shared" si="15"/>
        <v>0</v>
      </c>
    </row>
    <row r="474" spans="1:31" ht="50.15" customHeight="1" x14ac:dyDescent="0.35">
      <c r="A474" s="101">
        <v>469</v>
      </c>
      <c r="B474" s="53"/>
      <c r="C474" s="41"/>
      <c r="D474" s="54"/>
      <c r="E474" s="53"/>
      <c r="F474" s="41"/>
      <c r="G474" s="41"/>
      <c r="H474" s="53"/>
      <c r="I474" s="55"/>
      <c r="J474" s="41"/>
      <c r="K474" s="41"/>
      <c r="L474" s="56"/>
      <c r="M474" s="41"/>
      <c r="N474" s="41"/>
      <c r="O474" s="41"/>
      <c r="P474" s="41"/>
      <c r="Q474" s="53"/>
      <c r="R474" s="41"/>
      <c r="S474" s="41"/>
      <c r="T474" s="57"/>
      <c r="U474" s="41"/>
      <c r="V474" s="41"/>
      <c r="W474" s="56"/>
      <c r="X474" s="41"/>
      <c r="Y474" s="58"/>
      <c r="Z474" s="41"/>
      <c r="AA474" s="41"/>
      <c r="AB474" s="171" t="str" cm="1">
        <f t="array" ref="AB474">IFERROR(IF(COUNTA('Detailed Inventory'!$B474:$AA474)=0,"",IF(AND($B474="",$C474=""),"Error: Missing Response in Column B or C",IF(OR($E474="",$Q474=""),"Error: Missing Response in Column E or Q",INDEX(SL_Class[Entire SL Classification],MATCH(SUMIFS(SL_Class[Unique ID],SL_Class[UpSys SL Material],I474,SL_Class[UpSys Ever Previously Lead],H474,SL_Class[DownCus SL Material],T474),SL_Class[Unique ID],0),0)))),"Error: Invalid Column H, I, or T. Check spelling &amp; valid options (see dropdown)")</f>
        <v/>
      </c>
      <c r="AC474" s="32"/>
      <c r="AD474" s="31" t="b">
        <f t="shared" si="14"/>
        <v>0</v>
      </c>
      <c r="AE474" s="31" t="b">
        <f t="shared" si="15"/>
        <v>0</v>
      </c>
    </row>
    <row r="475" spans="1:31" ht="50.15" customHeight="1" x14ac:dyDescent="0.35">
      <c r="A475" s="100">
        <v>470</v>
      </c>
      <c r="B475" s="53"/>
      <c r="C475" s="41"/>
      <c r="D475" s="54"/>
      <c r="E475" s="53"/>
      <c r="F475" s="41"/>
      <c r="G475" s="41"/>
      <c r="H475" s="53"/>
      <c r="I475" s="55"/>
      <c r="J475" s="41"/>
      <c r="K475" s="41"/>
      <c r="L475" s="56"/>
      <c r="M475" s="41"/>
      <c r="N475" s="41"/>
      <c r="O475" s="41"/>
      <c r="P475" s="41"/>
      <c r="Q475" s="53"/>
      <c r="R475" s="41"/>
      <c r="S475" s="41"/>
      <c r="T475" s="57"/>
      <c r="U475" s="41"/>
      <c r="V475" s="41"/>
      <c r="W475" s="56"/>
      <c r="X475" s="41"/>
      <c r="Y475" s="58"/>
      <c r="Z475" s="41"/>
      <c r="AA475" s="41"/>
      <c r="AB475" s="171" t="str" cm="1">
        <f t="array" ref="AB475">IFERROR(IF(COUNTA('Detailed Inventory'!$B475:$AA475)=0,"",IF(AND($B475="",$C475=""),"Error: Missing Response in Column B or C",IF(OR($E475="",$Q475=""),"Error: Missing Response in Column E or Q",INDEX(SL_Class[Entire SL Classification],MATCH(SUMIFS(SL_Class[Unique ID],SL_Class[UpSys SL Material],I475,SL_Class[UpSys Ever Previously Lead],H475,SL_Class[DownCus SL Material],T475),SL_Class[Unique ID],0),0)))),"Error: Invalid Column H, I, or T. Check spelling &amp; valid options (see dropdown)")</f>
        <v/>
      </c>
      <c r="AC475" s="32"/>
      <c r="AD475" s="31" t="b">
        <f t="shared" si="14"/>
        <v>0</v>
      </c>
      <c r="AE475" s="31" t="b">
        <f t="shared" si="15"/>
        <v>0</v>
      </c>
    </row>
    <row r="476" spans="1:31" ht="50.15" customHeight="1" x14ac:dyDescent="0.35">
      <c r="A476" s="101">
        <v>471</v>
      </c>
      <c r="B476" s="53"/>
      <c r="C476" s="41"/>
      <c r="D476" s="54"/>
      <c r="E476" s="53"/>
      <c r="F476" s="41"/>
      <c r="G476" s="41"/>
      <c r="H476" s="53"/>
      <c r="I476" s="55"/>
      <c r="J476" s="41"/>
      <c r="K476" s="41"/>
      <c r="L476" s="56"/>
      <c r="M476" s="41"/>
      <c r="N476" s="41"/>
      <c r="O476" s="41"/>
      <c r="P476" s="41"/>
      <c r="Q476" s="53"/>
      <c r="R476" s="41"/>
      <c r="S476" s="41"/>
      <c r="T476" s="57"/>
      <c r="U476" s="41"/>
      <c r="V476" s="41"/>
      <c r="W476" s="56"/>
      <c r="X476" s="41"/>
      <c r="Y476" s="58"/>
      <c r="Z476" s="41"/>
      <c r="AA476" s="41"/>
      <c r="AB476" s="171" t="str" cm="1">
        <f t="array" ref="AB476">IFERROR(IF(COUNTA('Detailed Inventory'!$B476:$AA476)=0,"",IF(AND($B476="",$C476=""),"Error: Missing Response in Column B or C",IF(OR($E476="",$Q476=""),"Error: Missing Response in Column E or Q",INDEX(SL_Class[Entire SL Classification],MATCH(SUMIFS(SL_Class[Unique ID],SL_Class[UpSys SL Material],I476,SL_Class[UpSys Ever Previously Lead],H476,SL_Class[DownCus SL Material],T476),SL_Class[Unique ID],0),0)))),"Error: Invalid Column H, I, or T. Check spelling &amp; valid options (see dropdown)")</f>
        <v/>
      </c>
      <c r="AC476" s="32"/>
      <c r="AD476" s="31" t="b">
        <f t="shared" si="14"/>
        <v>0</v>
      </c>
      <c r="AE476" s="31" t="b">
        <f t="shared" si="15"/>
        <v>0</v>
      </c>
    </row>
    <row r="477" spans="1:31" ht="50.15" customHeight="1" x14ac:dyDescent="0.35">
      <c r="A477" s="100">
        <v>472</v>
      </c>
      <c r="B477" s="53"/>
      <c r="C477" s="41"/>
      <c r="D477" s="54"/>
      <c r="E477" s="53"/>
      <c r="F477" s="41"/>
      <c r="G477" s="41"/>
      <c r="H477" s="53"/>
      <c r="I477" s="55"/>
      <c r="J477" s="41"/>
      <c r="K477" s="41"/>
      <c r="L477" s="56"/>
      <c r="M477" s="41"/>
      <c r="N477" s="41"/>
      <c r="O477" s="41"/>
      <c r="P477" s="41"/>
      <c r="Q477" s="53"/>
      <c r="R477" s="41"/>
      <c r="S477" s="41"/>
      <c r="T477" s="57"/>
      <c r="U477" s="41"/>
      <c r="V477" s="41"/>
      <c r="W477" s="56"/>
      <c r="X477" s="41"/>
      <c r="Y477" s="58"/>
      <c r="Z477" s="41"/>
      <c r="AA477" s="41"/>
      <c r="AB477" s="171" t="str" cm="1">
        <f t="array" ref="AB477">IFERROR(IF(COUNTA('Detailed Inventory'!$B477:$AA477)=0,"",IF(AND($B477="",$C477=""),"Error: Missing Response in Column B or C",IF(OR($E477="",$Q477=""),"Error: Missing Response in Column E or Q",INDEX(SL_Class[Entire SL Classification],MATCH(SUMIFS(SL_Class[Unique ID],SL_Class[UpSys SL Material],I477,SL_Class[UpSys Ever Previously Lead],H477,SL_Class[DownCus SL Material],T477),SL_Class[Unique ID],0),0)))),"Error: Invalid Column H, I, or T. Check spelling &amp; valid options (see dropdown)")</f>
        <v/>
      </c>
      <c r="AC477" s="32"/>
      <c r="AD477" s="31" t="b">
        <f t="shared" si="14"/>
        <v>0</v>
      </c>
      <c r="AE477" s="31" t="b">
        <f t="shared" si="15"/>
        <v>0</v>
      </c>
    </row>
    <row r="478" spans="1:31" ht="50.15" customHeight="1" x14ac:dyDescent="0.35">
      <c r="A478" s="101">
        <v>473</v>
      </c>
      <c r="B478" s="53"/>
      <c r="C478" s="41"/>
      <c r="D478" s="54"/>
      <c r="E478" s="53"/>
      <c r="F478" s="41"/>
      <c r="G478" s="41"/>
      <c r="H478" s="53"/>
      <c r="I478" s="55"/>
      <c r="J478" s="41"/>
      <c r="K478" s="41"/>
      <c r="L478" s="56"/>
      <c r="M478" s="41"/>
      <c r="N478" s="41"/>
      <c r="O478" s="41"/>
      <c r="P478" s="41"/>
      <c r="Q478" s="53"/>
      <c r="R478" s="41"/>
      <c r="S478" s="41"/>
      <c r="T478" s="57"/>
      <c r="U478" s="41"/>
      <c r="V478" s="41"/>
      <c r="W478" s="56"/>
      <c r="X478" s="41"/>
      <c r="Y478" s="58"/>
      <c r="Z478" s="41"/>
      <c r="AA478" s="41"/>
      <c r="AB478" s="171" t="str" cm="1">
        <f t="array" ref="AB478">IFERROR(IF(COUNTA('Detailed Inventory'!$B478:$AA478)=0,"",IF(AND($B478="",$C478=""),"Error: Missing Response in Column B or C",IF(OR($E478="",$Q478=""),"Error: Missing Response in Column E or Q",INDEX(SL_Class[Entire SL Classification],MATCH(SUMIFS(SL_Class[Unique ID],SL_Class[UpSys SL Material],I478,SL_Class[UpSys Ever Previously Lead],H478,SL_Class[DownCus SL Material],T478),SL_Class[Unique ID],0),0)))),"Error: Invalid Column H, I, or T. Check spelling &amp; valid options (see dropdown)")</f>
        <v/>
      </c>
      <c r="AC478" s="32"/>
      <c r="AD478" s="31" t="b">
        <f t="shared" si="14"/>
        <v>0</v>
      </c>
      <c r="AE478" s="31" t="b">
        <f t="shared" si="15"/>
        <v>0</v>
      </c>
    </row>
    <row r="479" spans="1:31" ht="50.15" customHeight="1" x14ac:dyDescent="0.35">
      <c r="A479" s="100">
        <v>474</v>
      </c>
      <c r="B479" s="53"/>
      <c r="C479" s="41"/>
      <c r="D479" s="54"/>
      <c r="E479" s="53"/>
      <c r="F479" s="41"/>
      <c r="G479" s="41"/>
      <c r="H479" s="53"/>
      <c r="I479" s="55"/>
      <c r="J479" s="41"/>
      <c r="K479" s="41"/>
      <c r="L479" s="56"/>
      <c r="M479" s="41"/>
      <c r="N479" s="41"/>
      <c r="O479" s="41"/>
      <c r="P479" s="41"/>
      <c r="Q479" s="53"/>
      <c r="R479" s="41"/>
      <c r="S479" s="41"/>
      <c r="T479" s="57"/>
      <c r="U479" s="41"/>
      <c r="V479" s="41"/>
      <c r="W479" s="56"/>
      <c r="X479" s="41"/>
      <c r="Y479" s="58"/>
      <c r="Z479" s="41"/>
      <c r="AA479" s="41"/>
      <c r="AB479" s="171" t="str" cm="1">
        <f t="array" ref="AB479">IFERROR(IF(COUNTA('Detailed Inventory'!$B479:$AA479)=0,"",IF(AND($B479="",$C479=""),"Error: Missing Response in Column B or C",IF(OR($E479="",$Q479=""),"Error: Missing Response in Column E or Q",INDEX(SL_Class[Entire SL Classification],MATCH(SUMIFS(SL_Class[Unique ID],SL_Class[UpSys SL Material],I479,SL_Class[UpSys Ever Previously Lead],H479,SL_Class[DownCus SL Material],T479),SL_Class[Unique ID],0),0)))),"Error: Invalid Column H, I, or T. Check spelling &amp; valid options (see dropdown)")</f>
        <v/>
      </c>
      <c r="AC479" s="32"/>
      <c r="AD479" s="31" t="b">
        <f t="shared" si="14"/>
        <v>0</v>
      </c>
      <c r="AE479" s="31" t="b">
        <f t="shared" si="15"/>
        <v>0</v>
      </c>
    </row>
    <row r="480" spans="1:31" ht="50.15" customHeight="1" x14ac:dyDescent="0.35">
      <c r="A480" s="101">
        <v>475</v>
      </c>
      <c r="B480" s="53"/>
      <c r="C480" s="41"/>
      <c r="D480" s="54"/>
      <c r="E480" s="53"/>
      <c r="F480" s="41"/>
      <c r="G480" s="41"/>
      <c r="H480" s="53"/>
      <c r="I480" s="55"/>
      <c r="J480" s="41"/>
      <c r="K480" s="41"/>
      <c r="L480" s="56"/>
      <c r="M480" s="41"/>
      <c r="N480" s="41"/>
      <c r="O480" s="41"/>
      <c r="P480" s="41"/>
      <c r="Q480" s="53"/>
      <c r="R480" s="41"/>
      <c r="S480" s="41"/>
      <c r="T480" s="57"/>
      <c r="U480" s="41"/>
      <c r="V480" s="41"/>
      <c r="W480" s="56"/>
      <c r="X480" s="41"/>
      <c r="Y480" s="58"/>
      <c r="Z480" s="41"/>
      <c r="AA480" s="41"/>
      <c r="AB480" s="171" t="str" cm="1">
        <f t="array" ref="AB480">IFERROR(IF(COUNTA('Detailed Inventory'!$B480:$AA480)=0,"",IF(AND($B480="",$C480=""),"Error: Missing Response in Column B or C",IF(OR($E480="",$Q480=""),"Error: Missing Response in Column E or Q",INDEX(SL_Class[Entire SL Classification],MATCH(SUMIFS(SL_Class[Unique ID],SL_Class[UpSys SL Material],I480,SL_Class[UpSys Ever Previously Lead],H480,SL_Class[DownCus SL Material],T480),SL_Class[Unique ID],0),0)))),"Error: Invalid Column H, I, or T. Check spelling &amp; valid options (see dropdown)")</f>
        <v/>
      </c>
      <c r="AC480" s="32"/>
      <c r="AD480" s="31" t="b">
        <f t="shared" si="14"/>
        <v>0</v>
      </c>
      <c r="AE480" s="31" t="b">
        <f t="shared" si="15"/>
        <v>0</v>
      </c>
    </row>
    <row r="481" spans="1:31" ht="50.15" customHeight="1" x14ac:dyDescent="0.35">
      <c r="A481" s="100">
        <v>476</v>
      </c>
      <c r="B481" s="53"/>
      <c r="C481" s="41"/>
      <c r="D481" s="54"/>
      <c r="E481" s="53"/>
      <c r="F481" s="41"/>
      <c r="G481" s="41"/>
      <c r="H481" s="53"/>
      <c r="I481" s="55"/>
      <c r="J481" s="41"/>
      <c r="K481" s="41"/>
      <c r="L481" s="56"/>
      <c r="M481" s="41"/>
      <c r="N481" s="41"/>
      <c r="O481" s="41"/>
      <c r="P481" s="41"/>
      <c r="Q481" s="53"/>
      <c r="R481" s="41"/>
      <c r="S481" s="41"/>
      <c r="T481" s="57"/>
      <c r="U481" s="41"/>
      <c r="V481" s="41"/>
      <c r="W481" s="56"/>
      <c r="X481" s="41"/>
      <c r="Y481" s="58"/>
      <c r="Z481" s="41"/>
      <c r="AA481" s="41"/>
      <c r="AB481" s="171" t="str" cm="1">
        <f t="array" ref="AB481">IFERROR(IF(COUNTA('Detailed Inventory'!$B481:$AA481)=0,"",IF(AND($B481="",$C481=""),"Error: Missing Response in Column B or C",IF(OR($E481="",$Q481=""),"Error: Missing Response in Column E or Q",INDEX(SL_Class[Entire SL Classification],MATCH(SUMIFS(SL_Class[Unique ID],SL_Class[UpSys SL Material],I481,SL_Class[UpSys Ever Previously Lead],H481,SL_Class[DownCus SL Material],T481),SL_Class[Unique ID],0),0)))),"Error: Invalid Column H, I, or T. Check spelling &amp; valid options (see dropdown)")</f>
        <v/>
      </c>
      <c r="AC481" s="32"/>
      <c r="AD481" s="31" t="b">
        <f t="shared" si="14"/>
        <v>0</v>
      </c>
      <c r="AE481" s="31" t="b">
        <f t="shared" si="15"/>
        <v>0</v>
      </c>
    </row>
    <row r="482" spans="1:31" ht="50.15" customHeight="1" x14ac:dyDescent="0.35">
      <c r="A482" s="101">
        <v>477</v>
      </c>
      <c r="B482" s="53"/>
      <c r="C482" s="41"/>
      <c r="D482" s="54"/>
      <c r="E482" s="53"/>
      <c r="F482" s="41"/>
      <c r="G482" s="41"/>
      <c r="H482" s="53"/>
      <c r="I482" s="55"/>
      <c r="J482" s="41"/>
      <c r="K482" s="41"/>
      <c r="L482" s="56"/>
      <c r="M482" s="41"/>
      <c r="N482" s="41"/>
      <c r="O482" s="41"/>
      <c r="P482" s="41"/>
      <c r="Q482" s="53"/>
      <c r="R482" s="41"/>
      <c r="S482" s="41"/>
      <c r="T482" s="57"/>
      <c r="U482" s="41"/>
      <c r="V482" s="41"/>
      <c r="W482" s="56"/>
      <c r="X482" s="41"/>
      <c r="Y482" s="58"/>
      <c r="Z482" s="41"/>
      <c r="AA482" s="41"/>
      <c r="AB482" s="171" t="str" cm="1">
        <f t="array" ref="AB482">IFERROR(IF(COUNTA('Detailed Inventory'!$B482:$AA482)=0,"",IF(AND($B482="",$C482=""),"Error: Missing Response in Column B or C",IF(OR($E482="",$Q482=""),"Error: Missing Response in Column E or Q",INDEX(SL_Class[Entire SL Classification],MATCH(SUMIFS(SL_Class[Unique ID],SL_Class[UpSys SL Material],I482,SL_Class[UpSys Ever Previously Lead],H482,SL_Class[DownCus SL Material],T482),SL_Class[Unique ID],0),0)))),"Error: Invalid Column H, I, or T. Check spelling &amp; valid options (see dropdown)")</f>
        <v/>
      </c>
      <c r="AC482" s="32"/>
      <c r="AD482" s="31" t="b">
        <f t="shared" si="14"/>
        <v>0</v>
      </c>
      <c r="AE482" s="31" t="b">
        <f t="shared" si="15"/>
        <v>0</v>
      </c>
    </row>
    <row r="483" spans="1:31" ht="50.15" customHeight="1" x14ac:dyDescent="0.35">
      <c r="A483" s="100">
        <v>478</v>
      </c>
      <c r="B483" s="53"/>
      <c r="C483" s="41"/>
      <c r="D483" s="54"/>
      <c r="E483" s="53"/>
      <c r="F483" s="41"/>
      <c r="G483" s="41"/>
      <c r="H483" s="53"/>
      <c r="I483" s="55"/>
      <c r="J483" s="41"/>
      <c r="K483" s="41"/>
      <c r="L483" s="56"/>
      <c r="M483" s="41"/>
      <c r="N483" s="41"/>
      <c r="O483" s="41"/>
      <c r="P483" s="41"/>
      <c r="Q483" s="53"/>
      <c r="R483" s="41"/>
      <c r="S483" s="41"/>
      <c r="T483" s="57"/>
      <c r="U483" s="41"/>
      <c r="V483" s="41"/>
      <c r="W483" s="56"/>
      <c r="X483" s="41"/>
      <c r="Y483" s="58"/>
      <c r="Z483" s="41"/>
      <c r="AA483" s="41"/>
      <c r="AB483" s="171" t="str" cm="1">
        <f t="array" ref="AB483">IFERROR(IF(COUNTA('Detailed Inventory'!$B483:$AA483)=0,"",IF(AND($B483="",$C483=""),"Error: Missing Response in Column B or C",IF(OR($E483="",$Q483=""),"Error: Missing Response in Column E or Q",INDEX(SL_Class[Entire SL Classification],MATCH(SUMIFS(SL_Class[Unique ID],SL_Class[UpSys SL Material],I483,SL_Class[UpSys Ever Previously Lead],H483,SL_Class[DownCus SL Material],T483),SL_Class[Unique ID],0),0)))),"Error: Invalid Column H, I, or T. Check spelling &amp; valid options (see dropdown)")</f>
        <v/>
      </c>
      <c r="AC483" s="32"/>
      <c r="AD483" s="31" t="b">
        <f t="shared" si="14"/>
        <v>0</v>
      </c>
      <c r="AE483" s="31" t="b">
        <f t="shared" si="15"/>
        <v>0</v>
      </c>
    </row>
    <row r="484" spans="1:31" ht="50.15" customHeight="1" x14ac:dyDescent="0.35">
      <c r="A484" s="101">
        <v>479</v>
      </c>
      <c r="B484" s="53"/>
      <c r="C484" s="41"/>
      <c r="D484" s="54"/>
      <c r="E484" s="53"/>
      <c r="F484" s="41"/>
      <c r="G484" s="41"/>
      <c r="H484" s="53"/>
      <c r="I484" s="55"/>
      <c r="J484" s="41"/>
      <c r="K484" s="41"/>
      <c r="L484" s="56"/>
      <c r="M484" s="41"/>
      <c r="N484" s="41"/>
      <c r="O484" s="41"/>
      <c r="P484" s="41"/>
      <c r="Q484" s="53"/>
      <c r="R484" s="41"/>
      <c r="S484" s="41"/>
      <c r="T484" s="57"/>
      <c r="U484" s="41"/>
      <c r="V484" s="41"/>
      <c r="W484" s="56"/>
      <c r="X484" s="41"/>
      <c r="Y484" s="58"/>
      <c r="Z484" s="41"/>
      <c r="AA484" s="41"/>
      <c r="AB484" s="171" t="str" cm="1">
        <f t="array" ref="AB484">IFERROR(IF(COUNTA('Detailed Inventory'!$B484:$AA484)=0,"",IF(AND($B484="",$C484=""),"Error: Missing Response in Column B or C",IF(OR($E484="",$Q484=""),"Error: Missing Response in Column E or Q",INDEX(SL_Class[Entire SL Classification],MATCH(SUMIFS(SL_Class[Unique ID],SL_Class[UpSys SL Material],I484,SL_Class[UpSys Ever Previously Lead],H484,SL_Class[DownCus SL Material],T484),SL_Class[Unique ID],0),0)))),"Error: Invalid Column H, I, or T. Check spelling &amp; valid options (see dropdown)")</f>
        <v/>
      </c>
      <c r="AC484" s="32"/>
      <c r="AD484" s="31" t="b">
        <f t="shared" si="14"/>
        <v>0</v>
      </c>
      <c r="AE484" s="31" t="b">
        <f t="shared" si="15"/>
        <v>0</v>
      </c>
    </row>
    <row r="485" spans="1:31" ht="50.15" customHeight="1" x14ac:dyDescent="0.35">
      <c r="A485" s="100">
        <v>480</v>
      </c>
      <c r="B485" s="53"/>
      <c r="C485" s="41"/>
      <c r="D485" s="54"/>
      <c r="E485" s="53"/>
      <c r="F485" s="41"/>
      <c r="G485" s="41"/>
      <c r="H485" s="53"/>
      <c r="I485" s="55"/>
      <c r="J485" s="41"/>
      <c r="K485" s="41"/>
      <c r="L485" s="56"/>
      <c r="M485" s="41"/>
      <c r="N485" s="41"/>
      <c r="O485" s="41"/>
      <c r="P485" s="41"/>
      <c r="Q485" s="53"/>
      <c r="R485" s="41"/>
      <c r="S485" s="41"/>
      <c r="T485" s="57"/>
      <c r="U485" s="41"/>
      <c r="V485" s="41"/>
      <c r="W485" s="56"/>
      <c r="X485" s="41"/>
      <c r="Y485" s="58"/>
      <c r="Z485" s="41"/>
      <c r="AA485" s="41"/>
      <c r="AB485" s="171" t="str" cm="1">
        <f t="array" ref="AB485">IFERROR(IF(COUNTA('Detailed Inventory'!$B485:$AA485)=0,"",IF(AND($B485="",$C485=""),"Error: Missing Response in Column B or C",IF(OR($E485="",$Q485=""),"Error: Missing Response in Column E or Q",INDEX(SL_Class[Entire SL Classification],MATCH(SUMIFS(SL_Class[Unique ID],SL_Class[UpSys SL Material],I485,SL_Class[UpSys Ever Previously Lead],H485,SL_Class[DownCus SL Material],T485),SL_Class[Unique ID],0),0)))),"Error: Invalid Column H, I, or T. Check spelling &amp; valid options (see dropdown)")</f>
        <v/>
      </c>
      <c r="AC485" s="32"/>
      <c r="AD485" s="31" t="b">
        <f t="shared" si="14"/>
        <v>0</v>
      </c>
      <c r="AE485" s="31" t="b">
        <f t="shared" si="15"/>
        <v>0</v>
      </c>
    </row>
    <row r="486" spans="1:31" ht="50.15" customHeight="1" x14ac:dyDescent="0.35">
      <c r="A486" s="101">
        <v>481</v>
      </c>
      <c r="B486" s="53"/>
      <c r="C486" s="41"/>
      <c r="D486" s="54"/>
      <c r="E486" s="53"/>
      <c r="F486" s="41"/>
      <c r="G486" s="41"/>
      <c r="H486" s="53"/>
      <c r="I486" s="55"/>
      <c r="J486" s="41"/>
      <c r="K486" s="41"/>
      <c r="L486" s="56"/>
      <c r="M486" s="41"/>
      <c r="N486" s="41"/>
      <c r="O486" s="41"/>
      <c r="P486" s="41"/>
      <c r="Q486" s="53"/>
      <c r="R486" s="41"/>
      <c r="S486" s="41"/>
      <c r="T486" s="57"/>
      <c r="U486" s="41"/>
      <c r="V486" s="41"/>
      <c r="W486" s="56"/>
      <c r="X486" s="41"/>
      <c r="Y486" s="58"/>
      <c r="Z486" s="41"/>
      <c r="AA486" s="41"/>
      <c r="AB486" s="171" t="str" cm="1">
        <f t="array" ref="AB486">IFERROR(IF(COUNTA('Detailed Inventory'!$B486:$AA486)=0,"",IF(AND($B486="",$C486=""),"Error: Missing Response in Column B or C",IF(OR($E486="",$Q486=""),"Error: Missing Response in Column E or Q",INDEX(SL_Class[Entire SL Classification],MATCH(SUMIFS(SL_Class[Unique ID],SL_Class[UpSys SL Material],I486,SL_Class[UpSys Ever Previously Lead],H486,SL_Class[DownCus SL Material],T486),SL_Class[Unique ID],0),0)))),"Error: Invalid Column H, I, or T. Check spelling &amp; valid options (see dropdown)")</f>
        <v/>
      </c>
      <c r="AC486" s="32"/>
      <c r="AD486" s="31" t="b">
        <f t="shared" si="14"/>
        <v>0</v>
      </c>
      <c r="AE486" s="31" t="b">
        <f t="shared" si="15"/>
        <v>0</v>
      </c>
    </row>
    <row r="487" spans="1:31" ht="50.15" customHeight="1" x14ac:dyDescent="0.35">
      <c r="A487" s="100">
        <v>482</v>
      </c>
      <c r="B487" s="53"/>
      <c r="C487" s="41"/>
      <c r="D487" s="54"/>
      <c r="E487" s="53"/>
      <c r="F487" s="41"/>
      <c r="G487" s="41"/>
      <c r="H487" s="53"/>
      <c r="I487" s="55"/>
      <c r="J487" s="41"/>
      <c r="K487" s="41"/>
      <c r="L487" s="56"/>
      <c r="M487" s="41"/>
      <c r="N487" s="41"/>
      <c r="O487" s="41"/>
      <c r="P487" s="41"/>
      <c r="Q487" s="53"/>
      <c r="R487" s="41"/>
      <c r="S487" s="41"/>
      <c r="T487" s="57"/>
      <c r="U487" s="41"/>
      <c r="V487" s="41"/>
      <c r="W487" s="56"/>
      <c r="X487" s="41"/>
      <c r="Y487" s="58"/>
      <c r="Z487" s="41"/>
      <c r="AA487" s="41"/>
      <c r="AB487" s="171" t="str" cm="1">
        <f t="array" ref="AB487">IFERROR(IF(COUNTA('Detailed Inventory'!$B487:$AA487)=0,"",IF(AND($B487="",$C487=""),"Error: Missing Response in Column B or C",IF(OR($E487="",$Q487=""),"Error: Missing Response in Column E or Q",INDEX(SL_Class[Entire SL Classification],MATCH(SUMIFS(SL_Class[Unique ID],SL_Class[UpSys SL Material],I487,SL_Class[UpSys Ever Previously Lead],H487,SL_Class[DownCus SL Material],T487),SL_Class[Unique ID],0),0)))),"Error: Invalid Column H, I, or T. Check spelling &amp; valid options (see dropdown)")</f>
        <v/>
      </c>
      <c r="AC487" s="32"/>
      <c r="AD487" s="31" t="b">
        <f t="shared" si="14"/>
        <v>0</v>
      </c>
      <c r="AE487" s="31" t="b">
        <f t="shared" si="15"/>
        <v>0</v>
      </c>
    </row>
    <row r="488" spans="1:31" ht="50.15" customHeight="1" x14ac:dyDescent="0.35">
      <c r="A488" s="101">
        <v>483</v>
      </c>
      <c r="B488" s="53"/>
      <c r="C488" s="41"/>
      <c r="D488" s="54"/>
      <c r="E488" s="53"/>
      <c r="F488" s="41"/>
      <c r="G488" s="41"/>
      <c r="H488" s="53"/>
      <c r="I488" s="55"/>
      <c r="J488" s="41"/>
      <c r="K488" s="41"/>
      <c r="L488" s="56"/>
      <c r="M488" s="41"/>
      <c r="N488" s="41"/>
      <c r="O488" s="41"/>
      <c r="P488" s="41"/>
      <c r="Q488" s="53"/>
      <c r="R488" s="41"/>
      <c r="S488" s="41"/>
      <c r="T488" s="57"/>
      <c r="U488" s="41"/>
      <c r="V488" s="41"/>
      <c r="W488" s="56"/>
      <c r="X488" s="41"/>
      <c r="Y488" s="58"/>
      <c r="Z488" s="41"/>
      <c r="AA488" s="41"/>
      <c r="AB488" s="171" t="str" cm="1">
        <f t="array" ref="AB488">IFERROR(IF(COUNTA('Detailed Inventory'!$B488:$AA488)=0,"",IF(AND($B488="",$C488=""),"Error: Missing Response in Column B or C",IF(OR($E488="",$Q488=""),"Error: Missing Response in Column E or Q",INDEX(SL_Class[Entire SL Classification],MATCH(SUMIFS(SL_Class[Unique ID],SL_Class[UpSys SL Material],I488,SL_Class[UpSys Ever Previously Lead],H488,SL_Class[DownCus SL Material],T488),SL_Class[Unique ID],0),0)))),"Error: Invalid Column H, I, or T. Check spelling &amp; valid options (see dropdown)")</f>
        <v/>
      </c>
      <c r="AC488" s="32"/>
      <c r="AD488" s="31" t="b">
        <f t="shared" si="14"/>
        <v>0</v>
      </c>
      <c r="AE488" s="31" t="b">
        <f t="shared" si="15"/>
        <v>0</v>
      </c>
    </row>
    <row r="489" spans="1:31" ht="50.15" customHeight="1" x14ac:dyDescent="0.35">
      <c r="A489" s="100">
        <v>484</v>
      </c>
      <c r="B489" s="53"/>
      <c r="C489" s="41"/>
      <c r="D489" s="54"/>
      <c r="E489" s="53"/>
      <c r="F489" s="41"/>
      <c r="G489" s="41"/>
      <c r="H489" s="53"/>
      <c r="I489" s="55"/>
      <c r="J489" s="41"/>
      <c r="K489" s="41"/>
      <c r="L489" s="56"/>
      <c r="M489" s="41"/>
      <c r="N489" s="41"/>
      <c r="O489" s="41"/>
      <c r="P489" s="41"/>
      <c r="Q489" s="53"/>
      <c r="R489" s="41"/>
      <c r="S489" s="41"/>
      <c r="T489" s="57"/>
      <c r="U489" s="41"/>
      <c r="V489" s="41"/>
      <c r="W489" s="56"/>
      <c r="X489" s="41"/>
      <c r="Y489" s="58"/>
      <c r="Z489" s="41"/>
      <c r="AA489" s="41"/>
      <c r="AB489" s="171" t="str" cm="1">
        <f t="array" ref="AB489">IFERROR(IF(COUNTA('Detailed Inventory'!$B489:$AA489)=0,"",IF(AND($B489="",$C489=""),"Error: Missing Response in Column B or C",IF(OR($E489="",$Q489=""),"Error: Missing Response in Column E or Q",INDEX(SL_Class[Entire SL Classification],MATCH(SUMIFS(SL_Class[Unique ID],SL_Class[UpSys SL Material],I489,SL_Class[UpSys Ever Previously Lead],H489,SL_Class[DownCus SL Material],T489),SL_Class[Unique ID],0),0)))),"Error: Invalid Column H, I, or T. Check spelling &amp; valid options (see dropdown)")</f>
        <v/>
      </c>
      <c r="AC489" s="32"/>
      <c r="AD489" s="31" t="b">
        <f t="shared" si="14"/>
        <v>0</v>
      </c>
      <c r="AE489" s="31" t="b">
        <f t="shared" si="15"/>
        <v>0</v>
      </c>
    </row>
    <row r="490" spans="1:31" ht="50.15" customHeight="1" x14ac:dyDescent="0.35">
      <c r="A490" s="101">
        <v>485</v>
      </c>
      <c r="B490" s="53"/>
      <c r="C490" s="41"/>
      <c r="D490" s="54"/>
      <c r="E490" s="53"/>
      <c r="F490" s="41"/>
      <c r="G490" s="41"/>
      <c r="H490" s="53"/>
      <c r="I490" s="55"/>
      <c r="J490" s="41"/>
      <c r="K490" s="41"/>
      <c r="L490" s="56"/>
      <c r="M490" s="41"/>
      <c r="N490" s="41"/>
      <c r="O490" s="41"/>
      <c r="P490" s="41"/>
      <c r="Q490" s="53"/>
      <c r="R490" s="41"/>
      <c r="S490" s="41"/>
      <c r="T490" s="57"/>
      <c r="U490" s="41"/>
      <c r="V490" s="41"/>
      <c r="W490" s="56"/>
      <c r="X490" s="41"/>
      <c r="Y490" s="58"/>
      <c r="Z490" s="41"/>
      <c r="AA490" s="41"/>
      <c r="AB490" s="171" t="str" cm="1">
        <f t="array" ref="AB490">IFERROR(IF(COUNTA('Detailed Inventory'!$B490:$AA490)=0,"",IF(AND($B490="",$C490=""),"Error: Missing Response in Column B or C",IF(OR($E490="",$Q490=""),"Error: Missing Response in Column E or Q",INDEX(SL_Class[Entire SL Classification],MATCH(SUMIFS(SL_Class[Unique ID],SL_Class[UpSys SL Material],I490,SL_Class[UpSys Ever Previously Lead],H490,SL_Class[DownCus SL Material],T490),SL_Class[Unique ID],0),0)))),"Error: Invalid Column H, I, or T. Check spelling &amp; valid options (see dropdown)")</f>
        <v/>
      </c>
      <c r="AC490" s="32"/>
      <c r="AD490" s="31" t="b">
        <f t="shared" si="14"/>
        <v>0</v>
      </c>
      <c r="AE490" s="31" t="b">
        <f t="shared" si="15"/>
        <v>0</v>
      </c>
    </row>
    <row r="491" spans="1:31" ht="50.15" customHeight="1" x14ac:dyDescent="0.35">
      <c r="A491" s="100">
        <v>486</v>
      </c>
      <c r="B491" s="53"/>
      <c r="C491" s="41"/>
      <c r="D491" s="54"/>
      <c r="E491" s="53"/>
      <c r="F491" s="41"/>
      <c r="G491" s="41"/>
      <c r="H491" s="53"/>
      <c r="I491" s="55"/>
      <c r="J491" s="41"/>
      <c r="K491" s="41"/>
      <c r="L491" s="56"/>
      <c r="M491" s="41"/>
      <c r="N491" s="41"/>
      <c r="O491" s="41"/>
      <c r="P491" s="41"/>
      <c r="Q491" s="53"/>
      <c r="R491" s="41"/>
      <c r="S491" s="41"/>
      <c r="T491" s="57"/>
      <c r="U491" s="41"/>
      <c r="V491" s="41"/>
      <c r="W491" s="56"/>
      <c r="X491" s="41"/>
      <c r="Y491" s="58"/>
      <c r="Z491" s="41"/>
      <c r="AA491" s="41"/>
      <c r="AB491" s="171" t="str" cm="1">
        <f t="array" ref="AB491">IFERROR(IF(COUNTA('Detailed Inventory'!$B491:$AA491)=0,"",IF(AND($B491="",$C491=""),"Error: Missing Response in Column B or C",IF(OR($E491="",$Q491=""),"Error: Missing Response in Column E or Q",INDEX(SL_Class[Entire SL Classification],MATCH(SUMIFS(SL_Class[Unique ID],SL_Class[UpSys SL Material],I491,SL_Class[UpSys Ever Previously Lead],H491,SL_Class[DownCus SL Material],T491),SL_Class[Unique ID],0),0)))),"Error: Invalid Column H, I, or T. Check spelling &amp; valid options (see dropdown)")</f>
        <v/>
      </c>
      <c r="AC491" s="32"/>
      <c r="AD491" s="31" t="b">
        <f t="shared" si="14"/>
        <v>0</v>
      </c>
      <c r="AE491" s="31" t="b">
        <f t="shared" si="15"/>
        <v>0</v>
      </c>
    </row>
    <row r="492" spans="1:31" ht="50.15" customHeight="1" x14ac:dyDescent="0.35">
      <c r="A492" s="101">
        <v>487</v>
      </c>
      <c r="B492" s="53"/>
      <c r="C492" s="41"/>
      <c r="D492" s="54"/>
      <c r="E492" s="53"/>
      <c r="F492" s="41"/>
      <c r="G492" s="41"/>
      <c r="H492" s="53"/>
      <c r="I492" s="55"/>
      <c r="J492" s="41"/>
      <c r="K492" s="41"/>
      <c r="L492" s="56"/>
      <c r="M492" s="41"/>
      <c r="N492" s="41"/>
      <c r="O492" s="41"/>
      <c r="P492" s="41"/>
      <c r="Q492" s="53"/>
      <c r="R492" s="41"/>
      <c r="S492" s="41"/>
      <c r="T492" s="57"/>
      <c r="U492" s="41"/>
      <c r="V492" s="41"/>
      <c r="W492" s="56"/>
      <c r="X492" s="41"/>
      <c r="Y492" s="58"/>
      <c r="Z492" s="41"/>
      <c r="AA492" s="41"/>
      <c r="AB492" s="171" t="str" cm="1">
        <f t="array" ref="AB492">IFERROR(IF(COUNTA('Detailed Inventory'!$B492:$AA492)=0,"",IF(AND($B492="",$C492=""),"Error: Missing Response in Column B or C",IF(OR($E492="",$Q492=""),"Error: Missing Response in Column E or Q",INDEX(SL_Class[Entire SL Classification],MATCH(SUMIFS(SL_Class[Unique ID],SL_Class[UpSys SL Material],I492,SL_Class[UpSys Ever Previously Lead],H492,SL_Class[DownCus SL Material],T492),SL_Class[Unique ID],0),0)))),"Error: Invalid Column H, I, or T. Check spelling &amp; valid options (see dropdown)")</f>
        <v/>
      </c>
      <c r="AC492" s="32"/>
      <c r="AD492" s="31" t="b">
        <f t="shared" si="14"/>
        <v>0</v>
      </c>
      <c r="AE492" s="31" t="b">
        <f t="shared" si="15"/>
        <v>0</v>
      </c>
    </row>
    <row r="493" spans="1:31" ht="50.15" customHeight="1" x14ac:dyDescent="0.35">
      <c r="A493" s="100">
        <v>488</v>
      </c>
      <c r="B493" s="53"/>
      <c r="C493" s="41"/>
      <c r="D493" s="54"/>
      <c r="E493" s="53"/>
      <c r="F493" s="41"/>
      <c r="G493" s="41"/>
      <c r="H493" s="53"/>
      <c r="I493" s="55"/>
      <c r="J493" s="41"/>
      <c r="K493" s="41"/>
      <c r="L493" s="56"/>
      <c r="M493" s="41"/>
      <c r="N493" s="41"/>
      <c r="O493" s="41"/>
      <c r="P493" s="41"/>
      <c r="Q493" s="53"/>
      <c r="R493" s="41"/>
      <c r="S493" s="41"/>
      <c r="T493" s="57"/>
      <c r="U493" s="41"/>
      <c r="V493" s="41"/>
      <c r="W493" s="56"/>
      <c r="X493" s="41"/>
      <c r="Y493" s="58"/>
      <c r="Z493" s="41"/>
      <c r="AA493" s="41"/>
      <c r="AB493" s="171" t="str" cm="1">
        <f t="array" ref="AB493">IFERROR(IF(COUNTA('Detailed Inventory'!$B493:$AA493)=0,"",IF(AND($B493="",$C493=""),"Error: Missing Response in Column B or C",IF(OR($E493="",$Q493=""),"Error: Missing Response in Column E or Q",INDEX(SL_Class[Entire SL Classification],MATCH(SUMIFS(SL_Class[Unique ID],SL_Class[UpSys SL Material],I493,SL_Class[UpSys Ever Previously Lead],H493,SL_Class[DownCus SL Material],T493),SL_Class[Unique ID],0),0)))),"Error: Invalid Column H, I, or T. Check spelling &amp; valid options (see dropdown)")</f>
        <v/>
      </c>
      <c r="AC493" s="32"/>
      <c r="AD493" s="31" t="b">
        <f t="shared" si="14"/>
        <v>0</v>
      </c>
      <c r="AE493" s="31" t="b">
        <f t="shared" si="15"/>
        <v>0</v>
      </c>
    </row>
    <row r="494" spans="1:31" ht="50.15" customHeight="1" x14ac:dyDescent="0.35">
      <c r="A494" s="101">
        <v>489</v>
      </c>
      <c r="B494" s="53"/>
      <c r="C494" s="41"/>
      <c r="D494" s="54"/>
      <c r="E494" s="53"/>
      <c r="F494" s="41"/>
      <c r="G494" s="41"/>
      <c r="H494" s="53"/>
      <c r="I494" s="55"/>
      <c r="J494" s="41"/>
      <c r="K494" s="41"/>
      <c r="L494" s="56"/>
      <c r="M494" s="41"/>
      <c r="N494" s="41"/>
      <c r="O494" s="41"/>
      <c r="P494" s="41"/>
      <c r="Q494" s="53"/>
      <c r="R494" s="41"/>
      <c r="S494" s="41"/>
      <c r="T494" s="57"/>
      <c r="U494" s="41"/>
      <c r="V494" s="41"/>
      <c r="W494" s="56"/>
      <c r="X494" s="41"/>
      <c r="Y494" s="58"/>
      <c r="Z494" s="41"/>
      <c r="AA494" s="41"/>
      <c r="AB494" s="171" t="str" cm="1">
        <f t="array" ref="AB494">IFERROR(IF(COUNTA('Detailed Inventory'!$B494:$AA494)=0,"",IF(AND($B494="",$C494=""),"Error: Missing Response in Column B or C",IF(OR($E494="",$Q494=""),"Error: Missing Response in Column E or Q",INDEX(SL_Class[Entire SL Classification],MATCH(SUMIFS(SL_Class[Unique ID],SL_Class[UpSys SL Material],I494,SL_Class[UpSys Ever Previously Lead],H494,SL_Class[DownCus SL Material],T494),SL_Class[Unique ID],0),0)))),"Error: Invalid Column H, I, or T. Check spelling &amp; valid options (see dropdown)")</f>
        <v/>
      </c>
      <c r="AC494" s="32"/>
      <c r="AD494" s="31" t="b">
        <f t="shared" si="14"/>
        <v>0</v>
      </c>
      <c r="AE494" s="31" t="b">
        <f t="shared" si="15"/>
        <v>0</v>
      </c>
    </row>
    <row r="495" spans="1:31" ht="50.15" customHeight="1" x14ac:dyDescent="0.35">
      <c r="A495" s="100">
        <v>490</v>
      </c>
      <c r="B495" s="53"/>
      <c r="C495" s="41"/>
      <c r="D495" s="54"/>
      <c r="E495" s="53"/>
      <c r="F495" s="41"/>
      <c r="G495" s="41"/>
      <c r="H495" s="53"/>
      <c r="I495" s="55"/>
      <c r="J495" s="41"/>
      <c r="K495" s="41"/>
      <c r="L495" s="56"/>
      <c r="M495" s="41"/>
      <c r="N495" s="41"/>
      <c r="O495" s="41"/>
      <c r="P495" s="41"/>
      <c r="Q495" s="53"/>
      <c r="R495" s="41"/>
      <c r="S495" s="41"/>
      <c r="T495" s="57"/>
      <c r="U495" s="41"/>
      <c r="V495" s="41"/>
      <c r="W495" s="56"/>
      <c r="X495" s="41"/>
      <c r="Y495" s="58"/>
      <c r="Z495" s="41"/>
      <c r="AA495" s="41"/>
      <c r="AB495" s="171" t="str" cm="1">
        <f t="array" ref="AB495">IFERROR(IF(COUNTA('Detailed Inventory'!$B495:$AA495)=0,"",IF(AND($B495="",$C495=""),"Error: Missing Response in Column B or C",IF(OR($E495="",$Q495=""),"Error: Missing Response in Column E or Q",INDEX(SL_Class[Entire SL Classification],MATCH(SUMIFS(SL_Class[Unique ID],SL_Class[UpSys SL Material],I495,SL_Class[UpSys Ever Previously Lead],H495,SL_Class[DownCus SL Material],T495),SL_Class[Unique ID],0),0)))),"Error: Invalid Column H, I, or T. Check spelling &amp; valid options (see dropdown)")</f>
        <v/>
      </c>
      <c r="AC495" s="32"/>
      <c r="AD495" s="31" t="b">
        <f t="shared" si="14"/>
        <v>0</v>
      </c>
      <c r="AE495" s="31" t="b">
        <f t="shared" si="15"/>
        <v>0</v>
      </c>
    </row>
    <row r="496" spans="1:31" ht="50.15" customHeight="1" x14ac:dyDescent="0.35">
      <c r="A496" s="101">
        <v>491</v>
      </c>
      <c r="B496" s="53"/>
      <c r="C496" s="41"/>
      <c r="D496" s="54"/>
      <c r="E496" s="53"/>
      <c r="F496" s="41"/>
      <c r="G496" s="41"/>
      <c r="H496" s="53"/>
      <c r="I496" s="55"/>
      <c r="J496" s="41"/>
      <c r="K496" s="41"/>
      <c r="L496" s="56"/>
      <c r="M496" s="41"/>
      <c r="N496" s="41"/>
      <c r="O496" s="41"/>
      <c r="P496" s="41"/>
      <c r="Q496" s="53"/>
      <c r="R496" s="41"/>
      <c r="S496" s="41"/>
      <c r="T496" s="57"/>
      <c r="U496" s="41"/>
      <c r="V496" s="41"/>
      <c r="W496" s="56"/>
      <c r="X496" s="41"/>
      <c r="Y496" s="58"/>
      <c r="Z496" s="41"/>
      <c r="AA496" s="41"/>
      <c r="AB496" s="171" t="str" cm="1">
        <f t="array" ref="AB496">IFERROR(IF(COUNTA('Detailed Inventory'!$B496:$AA496)=0,"",IF(AND($B496="",$C496=""),"Error: Missing Response in Column B or C",IF(OR($E496="",$Q496=""),"Error: Missing Response in Column E or Q",INDEX(SL_Class[Entire SL Classification],MATCH(SUMIFS(SL_Class[Unique ID],SL_Class[UpSys SL Material],I496,SL_Class[UpSys Ever Previously Lead],H496,SL_Class[DownCus SL Material],T496),SL_Class[Unique ID],0),0)))),"Error: Invalid Column H, I, or T. Check spelling &amp; valid options (see dropdown)")</f>
        <v/>
      </c>
      <c r="AC496" s="32"/>
      <c r="AD496" s="31" t="b">
        <f t="shared" si="14"/>
        <v>0</v>
      </c>
      <c r="AE496" s="31" t="b">
        <f t="shared" si="15"/>
        <v>0</v>
      </c>
    </row>
    <row r="497" spans="1:31" ht="50.15" customHeight="1" x14ac:dyDescent="0.35">
      <c r="A497" s="100">
        <v>492</v>
      </c>
      <c r="B497" s="53"/>
      <c r="C497" s="41"/>
      <c r="D497" s="54"/>
      <c r="E497" s="53"/>
      <c r="F497" s="41"/>
      <c r="G497" s="41"/>
      <c r="H497" s="53"/>
      <c r="I497" s="55"/>
      <c r="J497" s="41"/>
      <c r="K497" s="41"/>
      <c r="L497" s="56"/>
      <c r="M497" s="41"/>
      <c r="N497" s="41"/>
      <c r="O497" s="41"/>
      <c r="P497" s="41"/>
      <c r="Q497" s="53"/>
      <c r="R497" s="41"/>
      <c r="S497" s="41"/>
      <c r="T497" s="57"/>
      <c r="U497" s="41"/>
      <c r="V497" s="41"/>
      <c r="W497" s="56"/>
      <c r="X497" s="41"/>
      <c r="Y497" s="58"/>
      <c r="Z497" s="41"/>
      <c r="AA497" s="41"/>
      <c r="AB497" s="171" t="str" cm="1">
        <f t="array" ref="AB497">IFERROR(IF(COUNTA('Detailed Inventory'!$B497:$AA497)=0,"",IF(AND($B497="",$C497=""),"Error: Missing Response in Column B or C",IF(OR($E497="",$Q497=""),"Error: Missing Response in Column E or Q",INDEX(SL_Class[Entire SL Classification],MATCH(SUMIFS(SL_Class[Unique ID],SL_Class[UpSys SL Material],I497,SL_Class[UpSys Ever Previously Lead],H497,SL_Class[DownCus SL Material],T497),SL_Class[Unique ID],0),0)))),"Error: Invalid Column H, I, or T. Check spelling &amp; valid options (see dropdown)")</f>
        <v/>
      </c>
      <c r="AC497" s="32"/>
      <c r="AD497" s="31" t="b">
        <f t="shared" si="14"/>
        <v>0</v>
      </c>
      <c r="AE497" s="31" t="b">
        <f t="shared" si="15"/>
        <v>0</v>
      </c>
    </row>
    <row r="498" spans="1:31" ht="50.15" customHeight="1" x14ac:dyDescent="0.35">
      <c r="A498" s="101">
        <v>493</v>
      </c>
      <c r="B498" s="53"/>
      <c r="C498" s="41"/>
      <c r="D498" s="54"/>
      <c r="E498" s="53"/>
      <c r="F498" s="41"/>
      <c r="G498" s="41"/>
      <c r="H498" s="53"/>
      <c r="I498" s="55"/>
      <c r="J498" s="41"/>
      <c r="K498" s="41"/>
      <c r="L498" s="56"/>
      <c r="M498" s="41"/>
      <c r="N498" s="41"/>
      <c r="O498" s="41"/>
      <c r="P498" s="41"/>
      <c r="Q498" s="53"/>
      <c r="R498" s="41"/>
      <c r="S498" s="41"/>
      <c r="T498" s="57"/>
      <c r="U498" s="41"/>
      <c r="V498" s="41"/>
      <c r="W498" s="56"/>
      <c r="X498" s="41"/>
      <c r="Y498" s="58"/>
      <c r="Z498" s="41"/>
      <c r="AA498" s="41"/>
      <c r="AB498" s="171" t="str" cm="1">
        <f t="array" ref="AB498">IFERROR(IF(COUNTA('Detailed Inventory'!$B498:$AA498)=0,"",IF(AND($B498="",$C498=""),"Error: Missing Response in Column B or C",IF(OR($E498="",$Q498=""),"Error: Missing Response in Column E or Q",INDEX(SL_Class[Entire SL Classification],MATCH(SUMIFS(SL_Class[Unique ID],SL_Class[UpSys SL Material],I498,SL_Class[UpSys Ever Previously Lead],H498,SL_Class[DownCus SL Material],T498),SL_Class[Unique ID],0),0)))),"Error: Invalid Column H, I, or T. Check spelling &amp; valid options (see dropdown)")</f>
        <v/>
      </c>
      <c r="AC498" s="32"/>
      <c r="AD498" s="31" t="b">
        <f t="shared" si="14"/>
        <v>0</v>
      </c>
      <c r="AE498" s="31" t="b">
        <f t="shared" si="15"/>
        <v>0</v>
      </c>
    </row>
    <row r="499" spans="1:31" ht="50.15" customHeight="1" x14ac:dyDescent="0.35">
      <c r="A499" s="100">
        <v>494</v>
      </c>
      <c r="B499" s="53"/>
      <c r="C499" s="41"/>
      <c r="D499" s="54"/>
      <c r="E499" s="53"/>
      <c r="F499" s="41"/>
      <c r="G499" s="41"/>
      <c r="H499" s="53"/>
      <c r="I499" s="55"/>
      <c r="J499" s="41"/>
      <c r="K499" s="41"/>
      <c r="L499" s="56"/>
      <c r="M499" s="41"/>
      <c r="N499" s="41"/>
      <c r="O499" s="41"/>
      <c r="P499" s="41"/>
      <c r="Q499" s="53"/>
      <c r="R499" s="41"/>
      <c r="S499" s="41"/>
      <c r="T499" s="57"/>
      <c r="U499" s="41"/>
      <c r="V499" s="41"/>
      <c r="W499" s="56"/>
      <c r="X499" s="41"/>
      <c r="Y499" s="58"/>
      <c r="Z499" s="41"/>
      <c r="AA499" s="41"/>
      <c r="AB499" s="171" t="str" cm="1">
        <f t="array" ref="AB499">IFERROR(IF(COUNTA('Detailed Inventory'!$B499:$AA499)=0,"",IF(AND($B499="",$C499=""),"Error: Missing Response in Column B or C",IF(OR($E499="",$Q499=""),"Error: Missing Response in Column E or Q",INDEX(SL_Class[Entire SL Classification],MATCH(SUMIFS(SL_Class[Unique ID],SL_Class[UpSys SL Material],I499,SL_Class[UpSys Ever Previously Lead],H499,SL_Class[DownCus SL Material],T499),SL_Class[Unique ID],0),0)))),"Error: Invalid Column H, I, or T. Check spelling &amp; valid options (see dropdown)")</f>
        <v/>
      </c>
      <c r="AC499" s="32"/>
      <c r="AD499" s="31" t="b">
        <f t="shared" si="14"/>
        <v>0</v>
      </c>
      <c r="AE499" s="31" t="b">
        <f t="shared" si="15"/>
        <v>0</v>
      </c>
    </row>
    <row r="500" spans="1:31" ht="50.15" customHeight="1" x14ac:dyDescent="0.35">
      <c r="A500" s="101">
        <v>495</v>
      </c>
      <c r="B500" s="53"/>
      <c r="C500" s="41"/>
      <c r="D500" s="54"/>
      <c r="E500" s="53"/>
      <c r="F500" s="41"/>
      <c r="G500" s="41"/>
      <c r="H500" s="53"/>
      <c r="I500" s="55"/>
      <c r="J500" s="41"/>
      <c r="K500" s="41"/>
      <c r="L500" s="56"/>
      <c r="M500" s="41"/>
      <c r="N500" s="41"/>
      <c r="O500" s="41"/>
      <c r="P500" s="41"/>
      <c r="Q500" s="53"/>
      <c r="R500" s="41"/>
      <c r="S500" s="41"/>
      <c r="T500" s="57"/>
      <c r="U500" s="41"/>
      <c r="V500" s="41"/>
      <c r="W500" s="56"/>
      <c r="X500" s="41"/>
      <c r="Y500" s="58"/>
      <c r="Z500" s="41"/>
      <c r="AA500" s="41"/>
      <c r="AB500" s="171" t="str" cm="1">
        <f t="array" ref="AB500">IFERROR(IF(COUNTA('Detailed Inventory'!$B500:$AA500)=0,"",IF(AND($B500="",$C500=""),"Error: Missing Response in Column B or C",IF(OR($E500="",$Q500=""),"Error: Missing Response in Column E or Q",INDEX(SL_Class[Entire SL Classification],MATCH(SUMIFS(SL_Class[Unique ID],SL_Class[UpSys SL Material],I500,SL_Class[UpSys Ever Previously Lead],H500,SL_Class[DownCus SL Material],T500),SL_Class[Unique ID],0),0)))),"Error: Invalid Column H, I, or T. Check spelling &amp; valid options (see dropdown)")</f>
        <v/>
      </c>
      <c r="AC500" s="32"/>
      <c r="AD500" s="31" t="b">
        <f t="shared" si="14"/>
        <v>0</v>
      </c>
      <c r="AE500" s="31" t="b">
        <f t="shared" si="15"/>
        <v>0</v>
      </c>
    </row>
    <row r="501" spans="1:31" ht="50.15" customHeight="1" x14ac:dyDescent="0.35">
      <c r="A501" s="100">
        <v>496</v>
      </c>
      <c r="B501" s="53"/>
      <c r="C501" s="41"/>
      <c r="D501" s="54"/>
      <c r="E501" s="53"/>
      <c r="F501" s="41"/>
      <c r="G501" s="41"/>
      <c r="H501" s="53"/>
      <c r="I501" s="55"/>
      <c r="J501" s="41"/>
      <c r="K501" s="41"/>
      <c r="L501" s="56"/>
      <c r="M501" s="41"/>
      <c r="N501" s="41"/>
      <c r="O501" s="41"/>
      <c r="P501" s="41"/>
      <c r="Q501" s="53"/>
      <c r="R501" s="41"/>
      <c r="S501" s="41"/>
      <c r="T501" s="57"/>
      <c r="U501" s="41"/>
      <c r="V501" s="41"/>
      <c r="W501" s="56"/>
      <c r="X501" s="41"/>
      <c r="Y501" s="58"/>
      <c r="Z501" s="41"/>
      <c r="AA501" s="41"/>
      <c r="AB501" s="171" t="str" cm="1">
        <f t="array" ref="AB501">IFERROR(IF(COUNTA('Detailed Inventory'!$B501:$AA501)=0,"",IF(AND($B501="",$C501=""),"Error: Missing Response in Column B or C",IF(OR($E501="",$Q501=""),"Error: Missing Response in Column E or Q",INDEX(SL_Class[Entire SL Classification],MATCH(SUMIFS(SL_Class[Unique ID],SL_Class[UpSys SL Material],I501,SL_Class[UpSys Ever Previously Lead],H501,SL_Class[DownCus SL Material],T501),SL_Class[Unique ID],0),0)))),"Error: Invalid Column H, I, or T. Check spelling &amp; valid options (see dropdown)")</f>
        <v/>
      </c>
      <c r="AC501" s="32"/>
      <c r="AD501" s="31" t="b">
        <f t="shared" si="14"/>
        <v>0</v>
      </c>
      <c r="AE501" s="31" t="b">
        <f t="shared" si="15"/>
        <v>0</v>
      </c>
    </row>
    <row r="502" spans="1:31" ht="50.15" customHeight="1" x14ac:dyDescent="0.35">
      <c r="A502" s="101">
        <v>497</v>
      </c>
      <c r="B502" s="53"/>
      <c r="C502" s="41"/>
      <c r="D502" s="54"/>
      <c r="E502" s="53"/>
      <c r="F502" s="41"/>
      <c r="G502" s="41"/>
      <c r="H502" s="53"/>
      <c r="I502" s="55"/>
      <c r="J502" s="41"/>
      <c r="K502" s="41"/>
      <c r="L502" s="56"/>
      <c r="M502" s="41"/>
      <c r="N502" s="41"/>
      <c r="O502" s="41"/>
      <c r="P502" s="41"/>
      <c r="Q502" s="53"/>
      <c r="R502" s="41"/>
      <c r="S502" s="41"/>
      <c r="T502" s="57"/>
      <c r="U502" s="41"/>
      <c r="V502" s="41"/>
      <c r="W502" s="56"/>
      <c r="X502" s="41"/>
      <c r="Y502" s="58"/>
      <c r="Z502" s="41"/>
      <c r="AA502" s="41"/>
      <c r="AB502" s="171" t="str" cm="1">
        <f t="array" ref="AB502">IFERROR(IF(COUNTA('Detailed Inventory'!$B502:$AA502)=0,"",IF(AND($B502="",$C502=""),"Error: Missing Response in Column B or C",IF(OR($E502="",$Q502=""),"Error: Missing Response in Column E or Q",INDEX(SL_Class[Entire SL Classification],MATCH(SUMIFS(SL_Class[Unique ID],SL_Class[UpSys SL Material],I502,SL_Class[UpSys Ever Previously Lead],H502,SL_Class[DownCus SL Material],T502),SL_Class[Unique ID],0),0)))),"Error: Invalid Column H, I, or T. Check spelling &amp; valid options (see dropdown)")</f>
        <v/>
      </c>
      <c r="AC502" s="32"/>
      <c r="AD502" s="31" t="b">
        <f t="shared" si="14"/>
        <v>0</v>
      </c>
      <c r="AE502" s="31" t="b">
        <f t="shared" si="15"/>
        <v>0</v>
      </c>
    </row>
    <row r="503" spans="1:31" ht="50.15" customHeight="1" x14ac:dyDescent="0.35">
      <c r="A503" s="100">
        <v>498</v>
      </c>
      <c r="B503" s="53"/>
      <c r="C503" s="41"/>
      <c r="D503" s="54"/>
      <c r="E503" s="53"/>
      <c r="F503" s="41"/>
      <c r="G503" s="41"/>
      <c r="H503" s="53"/>
      <c r="I503" s="55"/>
      <c r="J503" s="41"/>
      <c r="K503" s="41"/>
      <c r="L503" s="56"/>
      <c r="M503" s="41"/>
      <c r="N503" s="41"/>
      <c r="O503" s="41"/>
      <c r="P503" s="41"/>
      <c r="Q503" s="53"/>
      <c r="R503" s="41"/>
      <c r="S503" s="41"/>
      <c r="T503" s="57"/>
      <c r="U503" s="41"/>
      <c r="V503" s="41"/>
      <c r="W503" s="56"/>
      <c r="X503" s="41"/>
      <c r="Y503" s="58"/>
      <c r="Z503" s="41"/>
      <c r="AA503" s="41"/>
      <c r="AB503" s="171" t="str" cm="1">
        <f t="array" ref="AB503">IFERROR(IF(COUNTA('Detailed Inventory'!$B503:$AA503)=0,"",IF(AND($B503="",$C503=""),"Error: Missing Response in Column B or C",IF(OR($E503="",$Q503=""),"Error: Missing Response in Column E or Q",INDEX(SL_Class[Entire SL Classification],MATCH(SUMIFS(SL_Class[Unique ID],SL_Class[UpSys SL Material],I503,SL_Class[UpSys Ever Previously Lead],H503,SL_Class[DownCus SL Material],T503),SL_Class[Unique ID],0),0)))),"Error: Invalid Column H, I, or T. Check spelling &amp; valid options (see dropdown)")</f>
        <v/>
      </c>
      <c r="AC503" s="32"/>
      <c r="AD503" s="31" t="b">
        <f t="shared" si="14"/>
        <v>0</v>
      </c>
      <c r="AE503" s="31" t="b">
        <f t="shared" si="15"/>
        <v>0</v>
      </c>
    </row>
    <row r="504" spans="1:31" ht="50.15" customHeight="1" x14ac:dyDescent="0.35">
      <c r="A504" s="101">
        <v>499</v>
      </c>
      <c r="B504" s="53"/>
      <c r="C504" s="41"/>
      <c r="D504" s="54"/>
      <c r="E504" s="53"/>
      <c r="F504" s="41"/>
      <c r="G504" s="41"/>
      <c r="H504" s="53"/>
      <c r="I504" s="55"/>
      <c r="J504" s="41"/>
      <c r="K504" s="41"/>
      <c r="L504" s="56"/>
      <c r="M504" s="41"/>
      <c r="N504" s="41"/>
      <c r="O504" s="41"/>
      <c r="P504" s="41"/>
      <c r="Q504" s="53"/>
      <c r="R504" s="41"/>
      <c r="S504" s="41"/>
      <c r="T504" s="57"/>
      <c r="U504" s="41"/>
      <c r="V504" s="41"/>
      <c r="W504" s="56"/>
      <c r="X504" s="41"/>
      <c r="Y504" s="58"/>
      <c r="Z504" s="41"/>
      <c r="AA504" s="41"/>
      <c r="AB504" s="171" t="str" cm="1">
        <f t="array" ref="AB504">IFERROR(IF(COUNTA('Detailed Inventory'!$B504:$AA504)=0,"",IF(AND($B504="",$C504=""),"Error: Missing Response in Column B or C",IF(OR($E504="",$Q504=""),"Error: Missing Response in Column E or Q",INDEX(SL_Class[Entire SL Classification],MATCH(SUMIFS(SL_Class[Unique ID],SL_Class[UpSys SL Material],I504,SL_Class[UpSys Ever Previously Lead],H504,SL_Class[DownCus SL Material],T504),SL_Class[Unique ID],0),0)))),"Error: Invalid Column H, I, or T. Check spelling &amp; valid options (see dropdown)")</f>
        <v/>
      </c>
      <c r="AC504" s="32"/>
      <c r="AD504" s="31" t="b">
        <f t="shared" si="14"/>
        <v>0</v>
      </c>
      <c r="AE504" s="31" t="b">
        <f t="shared" si="15"/>
        <v>0</v>
      </c>
    </row>
    <row r="505" spans="1:31" ht="50.15" customHeight="1" x14ac:dyDescent="0.35">
      <c r="A505" s="100">
        <v>500</v>
      </c>
      <c r="B505" s="53"/>
      <c r="C505" s="41"/>
      <c r="D505" s="54"/>
      <c r="E505" s="53"/>
      <c r="F505" s="41"/>
      <c r="G505" s="41"/>
      <c r="H505" s="53"/>
      <c r="I505" s="55"/>
      <c r="J505" s="41"/>
      <c r="K505" s="41"/>
      <c r="L505" s="56"/>
      <c r="M505" s="41"/>
      <c r="N505" s="41"/>
      <c r="O505" s="41"/>
      <c r="P505" s="41"/>
      <c r="Q505" s="53"/>
      <c r="R505" s="41"/>
      <c r="S505" s="41"/>
      <c r="T505" s="57"/>
      <c r="U505" s="41"/>
      <c r="V505" s="41"/>
      <c r="W505" s="56"/>
      <c r="X505" s="41"/>
      <c r="Y505" s="58"/>
      <c r="Z505" s="41"/>
      <c r="AA505" s="41"/>
      <c r="AB505" s="171" t="str" cm="1">
        <f t="array" ref="AB505">IFERROR(IF(COUNTA('Detailed Inventory'!$B505:$AA505)=0,"",IF(AND($B505="",$C505=""),"Error: Missing Response in Column B or C",IF(OR($E505="",$Q505=""),"Error: Missing Response in Column E or Q",INDEX(SL_Class[Entire SL Classification],MATCH(SUMIFS(SL_Class[Unique ID],SL_Class[UpSys SL Material],I505,SL_Class[UpSys Ever Previously Lead],H505,SL_Class[DownCus SL Material],T505),SL_Class[Unique ID],0),0)))),"Error: Invalid Column H, I, or T. Check spelling &amp; valid options (see dropdown)")</f>
        <v/>
      </c>
      <c r="AC505" s="32"/>
      <c r="AD505" s="31" t="b">
        <f t="shared" si="14"/>
        <v>0</v>
      </c>
      <c r="AE505" s="31" t="b">
        <f t="shared" si="15"/>
        <v>0</v>
      </c>
    </row>
    <row r="506" spans="1:31" ht="25" x14ac:dyDescent="0.5">
      <c r="A506" s="179" t="s">
        <v>217</v>
      </c>
      <c r="B506" s="180"/>
      <c r="C506" s="181"/>
      <c r="D506" s="181"/>
      <c r="E506" s="181"/>
      <c r="F506" s="181"/>
      <c r="G506" s="181"/>
      <c r="H506" s="181"/>
      <c r="I506" s="181"/>
      <c r="J506" s="181"/>
      <c r="K506" s="180"/>
      <c r="L506" s="181"/>
      <c r="M506" s="180"/>
      <c r="N506" s="181"/>
      <c r="O506" s="181"/>
      <c r="P506" s="181"/>
      <c r="Q506" s="181"/>
      <c r="R506" s="181"/>
      <c r="S506" s="181"/>
      <c r="T506" s="181"/>
      <c r="U506" s="181"/>
      <c r="V506" s="181"/>
      <c r="W506" s="181"/>
      <c r="X506" s="180"/>
      <c r="Y506" s="181"/>
      <c r="Z506" s="181"/>
      <c r="AA506" s="181"/>
      <c r="AB506" s="181"/>
      <c r="AC506" s="32"/>
      <c r="AD506" s="30"/>
      <c r="AE506" s="52"/>
    </row>
  </sheetData>
  <sheetProtection algorithmName="SHA-512" hashValue="a851gU8P6Dz/OA15PznleZamnWu04KKK/UGocssnFyD0Bz3gQstWGK3dnnBP66rOrrir63Cg3DUkn5Wlidx76Q==" saltValue="LlJi/gh/c+IqGavqSLNvKg==" spinCount="100000" sheet="1" sort="0"/>
  <autoFilter ref="B5:AB506" xr:uid="{7B5784C2-15CB-4138-AF89-8689DCF1952F}"/>
  <phoneticPr fontId="26" type="noConversion"/>
  <conditionalFormatting sqref="T6:T505">
    <cfRule type="expression" dxfId="8" priority="45">
      <formula>OR(AND($T6="Galvanized",$AB6="Error: Column T considered GRR"),AND($T6="Galvanized Requiring Replacement",$AB6="Error: Column T considered Galvanized"))</formula>
    </cfRule>
  </conditionalFormatting>
  <conditionalFormatting sqref="AB6:AB505">
    <cfRule type="containsText" dxfId="7" priority="14" operator="containsText" text="Error">
      <formula>NOT(ISERROR(SEARCH("Error",AB6)))</formula>
    </cfRule>
    <cfRule type="containsErrors" dxfId="6" priority="15">
      <formula>ISERROR(AB6)</formula>
    </cfRule>
  </conditionalFormatting>
  <dataValidations count="1">
    <dataValidation type="decimal" operator="greaterThan" allowBlank="1" showInputMessage="1" showErrorMessage="1" sqref="L6:L505 W6:W505" xr:uid="{F19A89E9-2FEB-4CDC-9567-3C6A3FCCE7DC}">
      <formula1>0</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8">
        <x14:dataValidation type="list" allowBlank="1" showInputMessage="1" showErrorMessage="1" xr:uid="{64A1B083-11CC-46A0-8942-A1343AC35376}">
          <x14:formula1>
            <xm:f>Dropdowns!$B$2:$B$9</xm:f>
          </x14:formula1>
          <xm:sqref>F6:F505 R6:R505</xm:sqref>
        </x14:dataValidation>
        <x14:dataValidation type="list" allowBlank="1" showInputMessage="1" showErrorMessage="1" xr:uid="{2588EAE3-7F49-4ADD-B720-0AC90FD88ED8}">
          <x14:formula1>
            <xm:f>Dropdowns!$H$2:$H$7</xm:f>
          </x14:formula1>
          <xm:sqref>M6:M505 X6:X505</xm:sqref>
        </x14:dataValidation>
        <x14:dataValidation type="list" allowBlank="1" showInputMessage="1" showErrorMessage="1" xr:uid="{B2D34C9C-E515-45F5-8A3D-9E6AC29556D2}">
          <x14:formula1>
            <xm:f>Dropdowns!$D$2:$D$8</xm:f>
          </x14:formula1>
          <xm:sqref>T6:T505</xm:sqref>
        </x14:dataValidation>
        <x14:dataValidation type="list" allowBlank="1" showInputMessage="1" showErrorMessage="1" xr:uid="{861D8B24-D686-436A-9CAA-08CE3CEEFA75}">
          <x14:formula1>
            <xm:f>Dropdowns!$A$2:$A$8</xm:f>
          </x14:formula1>
          <xm:sqref>Q6:Q505 E6:E505</xm:sqref>
        </x14:dataValidation>
        <x14:dataValidation type="list" allowBlank="1" showInputMessage="1" showErrorMessage="1" xr:uid="{96DEB5E0-FF22-4EEA-8B88-8D1D8A49C152}">
          <x14:formula1>
            <xm:f>Dropdowns!$C$2:$C$7</xm:f>
          </x14:formula1>
          <xm:sqref>I6:I505</xm:sqref>
        </x14:dataValidation>
        <x14:dataValidation type="list" allowBlank="1" showInputMessage="1" showErrorMessage="1" xr:uid="{84823CC8-8F8B-45E8-B09A-435F87ABF654}">
          <x14:formula1>
            <xm:f>Dropdowns!$E$2:$E$4</xm:f>
          </x14:formula1>
          <xm:sqref>H6:H505</xm:sqref>
        </x14:dataValidation>
        <x14:dataValidation type="list" allowBlank="1" showInputMessage="1" showErrorMessage="1" xr:uid="{01A02BDD-77F6-440F-9180-1F460DF16B97}">
          <x14:formula1>
            <xm:f>Dropdowns!$F$2:$F$11</xm:f>
          </x14:formula1>
          <xm:sqref>J6:J505</xm:sqref>
        </x14:dataValidation>
        <x14:dataValidation type="list" allowBlank="1" showInputMessage="1" showErrorMessage="1" xr:uid="{3420A8EB-AF61-4E18-8F4D-5C507F61F396}">
          <x14:formula1>
            <xm:f>Dropdowns!$G$2:$G$12</xm:f>
          </x14:formula1>
          <xm:sqref>U6:U505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ECA9B-7214-419E-8795-48557D058919}">
  <sheetPr codeName="Sheet16">
    <tabColor theme="7" tint="0.79998168889431442"/>
    <pageSetUpPr fitToPage="1"/>
  </sheetPr>
  <dimension ref="A1:M4364"/>
  <sheetViews>
    <sheetView showGridLines="0" topLeftCell="D1" zoomScale="90" zoomScaleNormal="90" workbookViewId="0">
      <selection activeCell="B32" sqref="B32"/>
    </sheetView>
  </sheetViews>
  <sheetFormatPr defaultColWidth="8.81640625" defaultRowHeight="15.5" x14ac:dyDescent="0.35"/>
  <cols>
    <col min="1" max="1" width="27.1796875" style="2" customWidth="1"/>
    <col min="2" max="2" width="25.54296875" style="2" customWidth="1"/>
    <col min="3" max="4" width="19.54296875" style="2" customWidth="1"/>
    <col min="5" max="5" width="20.453125" style="2" customWidth="1"/>
    <col min="6" max="7" width="31.81640625" style="2" customWidth="1"/>
    <col min="8" max="8" width="29" style="2" customWidth="1"/>
    <col min="9" max="9" width="20.54296875" style="2" bestFit="1" customWidth="1"/>
    <col min="10" max="10" width="17" style="2" customWidth="1"/>
    <col min="11" max="11" width="21.1796875" style="2" customWidth="1"/>
    <col min="12" max="12" width="29" style="2" customWidth="1"/>
    <col min="13" max="13" width="9" style="2" bestFit="1" customWidth="1"/>
    <col min="14" max="28" width="8.81640625" style="2" customWidth="1"/>
    <col min="29" max="16384" width="8.81640625" style="2"/>
  </cols>
  <sheetData>
    <row r="1" spans="1:13" ht="77.5" x14ac:dyDescent="0.35">
      <c r="A1" s="5" t="s">
        <v>218</v>
      </c>
      <c r="B1" s="5" t="s">
        <v>219</v>
      </c>
      <c r="C1" s="5" t="s">
        <v>220</v>
      </c>
      <c r="D1" s="5" t="s">
        <v>221</v>
      </c>
      <c r="E1" s="5" t="s">
        <v>222</v>
      </c>
      <c r="F1" s="5" t="s">
        <v>223</v>
      </c>
      <c r="G1" s="5" t="s">
        <v>224</v>
      </c>
      <c r="H1" s="5" t="s">
        <v>225</v>
      </c>
      <c r="I1" s="6" t="s">
        <v>226</v>
      </c>
      <c r="J1" s="6" t="s">
        <v>227</v>
      </c>
      <c r="K1" s="6" t="s">
        <v>228</v>
      </c>
      <c r="L1" s="6" t="s">
        <v>229</v>
      </c>
      <c r="M1" s="6" t="s">
        <v>230</v>
      </c>
    </row>
    <row r="2" spans="1:13" ht="31" x14ac:dyDescent="0.35">
      <c r="A2" s="2" t="s">
        <v>204</v>
      </c>
      <c r="B2" s="2" t="s">
        <v>209</v>
      </c>
      <c r="C2" s="2" t="s">
        <v>81</v>
      </c>
      <c r="D2" s="2" t="s">
        <v>81</v>
      </c>
      <c r="E2" s="2" t="s">
        <v>210</v>
      </c>
      <c r="F2" s="2" t="s">
        <v>209</v>
      </c>
      <c r="G2" s="2" t="s">
        <v>209</v>
      </c>
      <c r="H2" s="2" t="s">
        <v>208</v>
      </c>
      <c r="I2" s="7" t="s">
        <v>4</v>
      </c>
      <c r="J2" s="7" t="s">
        <v>4</v>
      </c>
      <c r="K2" s="7" t="s">
        <v>4</v>
      </c>
      <c r="L2" s="2" t="s">
        <v>4</v>
      </c>
      <c r="M2" s="2" t="s">
        <v>4</v>
      </c>
    </row>
    <row r="3" spans="1:13" ht="46.5" x14ac:dyDescent="0.35">
      <c r="A3" s="2" t="s">
        <v>81</v>
      </c>
      <c r="B3" s="2" t="s">
        <v>206</v>
      </c>
      <c r="C3" s="2" t="s">
        <v>91</v>
      </c>
      <c r="D3" s="2" t="s">
        <v>91</v>
      </c>
      <c r="E3" s="2" t="s">
        <v>205</v>
      </c>
      <c r="F3" s="2" t="s">
        <v>206</v>
      </c>
      <c r="G3" s="2" t="s">
        <v>206</v>
      </c>
      <c r="H3" s="2" t="s">
        <v>231</v>
      </c>
      <c r="I3" s="2" t="s">
        <v>232</v>
      </c>
      <c r="J3" s="2" t="s">
        <v>233</v>
      </c>
      <c r="K3" s="2" t="s">
        <v>234</v>
      </c>
      <c r="L3" s="2" t="s">
        <v>235</v>
      </c>
      <c r="M3" s="2" t="s">
        <v>210</v>
      </c>
    </row>
    <row r="4" spans="1:13" ht="46.5" x14ac:dyDescent="0.35">
      <c r="A4" s="2" t="s">
        <v>91</v>
      </c>
      <c r="B4" s="2" t="s">
        <v>212</v>
      </c>
      <c r="C4" s="2" t="s">
        <v>92</v>
      </c>
      <c r="D4" s="2" t="s">
        <v>82</v>
      </c>
      <c r="E4" s="2" t="s">
        <v>203</v>
      </c>
      <c r="F4" s="2" t="s">
        <v>216</v>
      </c>
      <c r="G4" s="2" t="s">
        <v>216</v>
      </c>
      <c r="H4" s="2" t="s">
        <v>215</v>
      </c>
      <c r="I4" s="2" t="s">
        <v>236</v>
      </c>
      <c r="J4" s="2" t="s">
        <v>237</v>
      </c>
      <c r="K4" s="2" t="s">
        <v>238</v>
      </c>
      <c r="L4" s="2" t="s">
        <v>239</v>
      </c>
      <c r="M4" s="2" t="s">
        <v>205</v>
      </c>
    </row>
    <row r="5" spans="1:13" ht="62" x14ac:dyDescent="0.35">
      <c r="A5" s="2" t="s">
        <v>92</v>
      </c>
      <c r="B5" s="2" t="s">
        <v>240</v>
      </c>
      <c r="C5" s="2" t="s">
        <v>93</v>
      </c>
      <c r="D5" s="2" t="s">
        <v>92</v>
      </c>
      <c r="F5" s="2" t="s">
        <v>241</v>
      </c>
      <c r="G5" s="2" t="s">
        <v>241</v>
      </c>
      <c r="H5" s="2" t="s">
        <v>242</v>
      </c>
      <c r="J5" s="2" t="s">
        <v>243</v>
      </c>
      <c r="L5" s="2" t="s">
        <v>244</v>
      </c>
      <c r="M5" s="2" t="s">
        <v>245</v>
      </c>
    </row>
    <row r="6" spans="1:13" ht="31" x14ac:dyDescent="0.35">
      <c r="A6" s="2" t="s">
        <v>93</v>
      </c>
      <c r="B6" s="2" t="s">
        <v>246</v>
      </c>
      <c r="C6" s="2" t="s">
        <v>94</v>
      </c>
      <c r="D6" s="2" t="s">
        <v>93</v>
      </c>
      <c r="F6" s="2" t="s">
        <v>214</v>
      </c>
      <c r="G6" s="2" t="s">
        <v>214</v>
      </c>
      <c r="H6" s="2" t="s">
        <v>247</v>
      </c>
      <c r="J6" s="2" t="s">
        <v>248</v>
      </c>
      <c r="L6" s="2" t="s">
        <v>249</v>
      </c>
    </row>
    <row r="7" spans="1:13" ht="31" x14ac:dyDescent="0.35">
      <c r="A7" s="2" t="s">
        <v>94</v>
      </c>
      <c r="B7" s="84" t="s">
        <v>250</v>
      </c>
      <c r="C7" s="2" t="s">
        <v>95</v>
      </c>
      <c r="D7" s="2" t="s">
        <v>94</v>
      </c>
      <c r="F7" s="2" t="s">
        <v>213</v>
      </c>
      <c r="G7" s="2" t="s">
        <v>213</v>
      </c>
      <c r="H7" s="2" t="s">
        <v>211</v>
      </c>
      <c r="J7" s="2" t="s">
        <v>251</v>
      </c>
    </row>
    <row r="8" spans="1:13" ht="31" x14ac:dyDescent="0.35">
      <c r="A8" s="2" t="s">
        <v>95</v>
      </c>
      <c r="B8" s="84" t="s">
        <v>252</v>
      </c>
      <c r="D8" s="2" t="s">
        <v>95</v>
      </c>
      <c r="F8" s="2" t="s">
        <v>207</v>
      </c>
      <c r="G8" s="2" t="s">
        <v>207</v>
      </c>
      <c r="J8" s="2" t="s">
        <v>253</v>
      </c>
    </row>
    <row r="9" spans="1:13" ht="31" x14ac:dyDescent="0.35">
      <c r="B9" s="2" t="s">
        <v>211</v>
      </c>
      <c r="F9" s="2" t="s">
        <v>211</v>
      </c>
      <c r="G9" s="2" t="s">
        <v>211</v>
      </c>
      <c r="J9" s="2" t="s">
        <v>254</v>
      </c>
    </row>
    <row r="10" spans="1:13" ht="31" x14ac:dyDescent="0.35">
      <c r="F10" s="2" t="s">
        <v>255</v>
      </c>
      <c r="G10" s="2" t="s">
        <v>255</v>
      </c>
      <c r="J10" s="2" t="s">
        <v>256</v>
      </c>
    </row>
    <row r="11" spans="1:13" ht="31" x14ac:dyDescent="0.35">
      <c r="F11" s="2" t="s">
        <v>257</v>
      </c>
      <c r="G11" s="2" t="s">
        <v>257</v>
      </c>
      <c r="J11" s="2" t="s">
        <v>258</v>
      </c>
    </row>
    <row r="12" spans="1:13" ht="46.5" x14ac:dyDescent="0.35">
      <c r="A12" s="28"/>
      <c r="G12" s="2" t="s">
        <v>259</v>
      </c>
      <c r="J12" s="2" t="s">
        <v>260</v>
      </c>
    </row>
    <row r="13" spans="1:13" ht="31" x14ac:dyDescent="0.35">
      <c r="A13" s="28"/>
      <c r="J13" s="2" t="s">
        <v>261</v>
      </c>
    </row>
    <row r="14" spans="1:13" ht="31" x14ac:dyDescent="0.35">
      <c r="A14" s="28"/>
      <c r="J14" s="2" t="s">
        <v>262</v>
      </c>
    </row>
    <row r="15" spans="1:13" ht="31" x14ac:dyDescent="0.35">
      <c r="A15" s="28"/>
      <c r="J15" s="2" t="s">
        <v>263</v>
      </c>
    </row>
    <row r="16" spans="1:13" ht="31" x14ac:dyDescent="0.35">
      <c r="A16" s="28"/>
      <c r="J16" s="2" t="s">
        <v>264</v>
      </c>
    </row>
    <row r="17" spans="1:10" ht="31" x14ac:dyDescent="0.35">
      <c r="A17" s="28"/>
      <c r="J17" s="2" t="s">
        <v>265</v>
      </c>
    </row>
    <row r="18" spans="1:10" ht="31" x14ac:dyDescent="0.35">
      <c r="A18" s="28"/>
      <c r="J18" s="2" t="s">
        <v>266</v>
      </c>
    </row>
    <row r="19" spans="1:10" ht="31" x14ac:dyDescent="0.35">
      <c r="A19" s="28"/>
      <c r="J19" s="2" t="s">
        <v>267</v>
      </c>
    </row>
    <row r="20" spans="1:10" ht="31" x14ac:dyDescent="0.35">
      <c r="A20" s="28"/>
      <c r="J20" s="2" t="s">
        <v>268</v>
      </c>
    </row>
    <row r="21" spans="1:10" ht="31" x14ac:dyDescent="0.35">
      <c r="A21" s="28"/>
      <c r="J21" s="2" t="s">
        <v>269</v>
      </c>
    </row>
    <row r="22" spans="1:10" ht="31" x14ac:dyDescent="0.35">
      <c r="A22" s="28"/>
      <c r="J22" s="2" t="s">
        <v>270</v>
      </c>
    </row>
    <row r="23" spans="1:10" ht="31" x14ac:dyDescent="0.35">
      <c r="A23" s="28"/>
      <c r="J23" s="2" t="s">
        <v>271</v>
      </c>
    </row>
    <row r="24" spans="1:10" x14ac:dyDescent="0.35">
      <c r="A24" s="28"/>
    </row>
    <row r="25" spans="1:10" x14ac:dyDescent="0.35">
      <c r="A25" s="28"/>
    </row>
    <row r="26" spans="1:10" x14ac:dyDescent="0.35">
      <c r="A26" s="28"/>
    </row>
    <row r="27" spans="1:10" x14ac:dyDescent="0.35">
      <c r="A27" s="28"/>
    </row>
    <row r="28" spans="1:10" x14ac:dyDescent="0.35">
      <c r="A28" s="28"/>
    </row>
    <row r="29" spans="1:10" x14ac:dyDescent="0.35">
      <c r="A29" s="28"/>
    </row>
    <row r="30" spans="1:10" x14ac:dyDescent="0.35">
      <c r="A30" s="28"/>
    </row>
    <row r="31" spans="1:10" x14ac:dyDescent="0.35">
      <c r="A31" s="28"/>
    </row>
    <row r="32" spans="1:10" x14ac:dyDescent="0.35">
      <c r="A32" s="28"/>
    </row>
    <row r="33" spans="1:1" x14ac:dyDescent="0.35">
      <c r="A33" s="28"/>
    </row>
    <row r="34" spans="1:1" x14ac:dyDescent="0.35">
      <c r="A34" s="28"/>
    </row>
    <row r="35" spans="1:1" x14ac:dyDescent="0.35">
      <c r="A35" s="28"/>
    </row>
    <row r="36" spans="1:1" x14ac:dyDescent="0.35">
      <c r="A36" s="28"/>
    </row>
    <row r="37" spans="1:1" x14ac:dyDescent="0.35">
      <c r="A37" s="28"/>
    </row>
    <row r="38" spans="1:1" x14ac:dyDescent="0.35">
      <c r="A38" s="28"/>
    </row>
    <row r="39" spans="1:1" x14ac:dyDescent="0.35">
      <c r="A39" s="28"/>
    </row>
    <row r="40" spans="1:1" x14ac:dyDescent="0.35">
      <c r="A40" s="28"/>
    </row>
    <row r="41" spans="1:1" x14ac:dyDescent="0.35">
      <c r="A41" s="28"/>
    </row>
    <row r="42" spans="1:1" x14ac:dyDescent="0.35">
      <c r="A42" s="28"/>
    </row>
    <row r="43" spans="1:1" x14ac:dyDescent="0.35">
      <c r="A43" s="28"/>
    </row>
    <row r="44" spans="1:1" x14ac:dyDescent="0.35">
      <c r="A44" s="28"/>
    </row>
    <row r="45" spans="1:1" x14ac:dyDescent="0.35">
      <c r="A45" s="28"/>
    </row>
    <row r="46" spans="1:1" x14ac:dyDescent="0.35">
      <c r="A46" s="28"/>
    </row>
    <row r="47" spans="1:1" x14ac:dyDescent="0.35">
      <c r="A47" s="28"/>
    </row>
    <row r="48" spans="1:1" x14ac:dyDescent="0.35">
      <c r="A48" s="28"/>
    </row>
    <row r="49" spans="1:1" x14ac:dyDescent="0.35">
      <c r="A49" s="28"/>
    </row>
    <row r="50" spans="1:1" x14ac:dyDescent="0.35">
      <c r="A50" s="28"/>
    </row>
    <row r="51" spans="1:1" x14ac:dyDescent="0.35">
      <c r="A51" s="28"/>
    </row>
    <row r="52" spans="1:1" x14ac:dyDescent="0.35">
      <c r="A52" s="28"/>
    </row>
    <row r="53" spans="1:1" x14ac:dyDescent="0.35">
      <c r="A53" s="28"/>
    </row>
    <row r="54" spans="1:1" x14ac:dyDescent="0.35">
      <c r="A54" s="28"/>
    </row>
    <row r="55" spans="1:1" x14ac:dyDescent="0.35">
      <c r="A55" s="28"/>
    </row>
    <row r="56" spans="1:1" x14ac:dyDescent="0.35">
      <c r="A56" s="28"/>
    </row>
    <row r="57" spans="1:1" x14ac:dyDescent="0.35">
      <c r="A57" s="28"/>
    </row>
    <row r="58" spans="1:1" x14ac:dyDescent="0.35">
      <c r="A58" s="28"/>
    </row>
    <row r="59" spans="1:1" x14ac:dyDescent="0.35">
      <c r="A59" s="28"/>
    </row>
    <row r="60" spans="1:1" x14ac:dyDescent="0.35">
      <c r="A60" s="28"/>
    </row>
    <row r="61" spans="1:1" x14ac:dyDescent="0.35">
      <c r="A61" s="28"/>
    </row>
    <row r="62" spans="1:1" x14ac:dyDescent="0.35">
      <c r="A62" s="28"/>
    </row>
    <row r="63" spans="1:1" x14ac:dyDescent="0.35">
      <c r="A63" s="28"/>
    </row>
    <row r="64" spans="1:1" x14ac:dyDescent="0.35">
      <c r="A64" s="28"/>
    </row>
    <row r="65" spans="1:1" x14ac:dyDescent="0.35">
      <c r="A65" s="28"/>
    </row>
    <row r="66" spans="1:1" x14ac:dyDescent="0.35">
      <c r="A66" s="28"/>
    </row>
    <row r="67" spans="1:1" x14ac:dyDescent="0.35">
      <c r="A67" s="28"/>
    </row>
    <row r="68" spans="1:1" x14ac:dyDescent="0.35">
      <c r="A68" s="28"/>
    </row>
    <row r="69" spans="1:1" x14ac:dyDescent="0.35">
      <c r="A69" s="28"/>
    </row>
    <row r="70" spans="1:1" x14ac:dyDescent="0.35">
      <c r="A70" s="28"/>
    </row>
    <row r="71" spans="1:1" x14ac:dyDescent="0.35">
      <c r="A71" s="28"/>
    </row>
    <row r="72" spans="1:1" x14ac:dyDescent="0.35">
      <c r="A72" s="28"/>
    </row>
    <row r="73" spans="1:1" x14ac:dyDescent="0.35">
      <c r="A73" s="28"/>
    </row>
    <row r="74" spans="1:1" x14ac:dyDescent="0.35">
      <c r="A74" s="28"/>
    </row>
    <row r="75" spans="1:1" x14ac:dyDescent="0.35">
      <c r="A75" s="28"/>
    </row>
    <row r="76" spans="1:1" x14ac:dyDescent="0.35">
      <c r="A76" s="28"/>
    </row>
    <row r="77" spans="1:1" x14ac:dyDescent="0.35">
      <c r="A77" s="28"/>
    </row>
    <row r="78" spans="1:1" x14ac:dyDescent="0.35">
      <c r="A78" s="28"/>
    </row>
    <row r="79" spans="1:1" x14ac:dyDescent="0.35">
      <c r="A79" s="28"/>
    </row>
    <row r="80" spans="1:1" x14ac:dyDescent="0.35">
      <c r="A80" s="28"/>
    </row>
    <row r="81" spans="1:1" x14ac:dyDescent="0.35">
      <c r="A81" s="28"/>
    </row>
    <row r="82" spans="1:1" x14ac:dyDescent="0.35">
      <c r="A82" s="28"/>
    </row>
    <row r="83" spans="1:1" x14ac:dyDescent="0.35">
      <c r="A83" s="28"/>
    </row>
    <row r="84" spans="1:1" x14ac:dyDescent="0.35">
      <c r="A84" s="28"/>
    </row>
    <row r="85" spans="1:1" x14ac:dyDescent="0.35">
      <c r="A85" s="28"/>
    </row>
    <row r="86" spans="1:1" x14ac:dyDescent="0.35">
      <c r="A86" s="28"/>
    </row>
    <row r="87" spans="1:1" x14ac:dyDescent="0.35">
      <c r="A87" s="28"/>
    </row>
    <row r="88" spans="1:1" x14ac:dyDescent="0.35">
      <c r="A88" s="28"/>
    </row>
    <row r="89" spans="1:1" x14ac:dyDescent="0.35">
      <c r="A89" s="28"/>
    </row>
    <row r="90" spans="1:1" x14ac:dyDescent="0.35">
      <c r="A90" s="28"/>
    </row>
    <row r="91" spans="1:1" x14ac:dyDescent="0.35">
      <c r="A91" s="28"/>
    </row>
    <row r="92" spans="1:1" x14ac:dyDescent="0.35">
      <c r="A92" s="28"/>
    </row>
    <row r="93" spans="1:1" x14ac:dyDescent="0.35">
      <c r="A93" s="28"/>
    </row>
    <row r="94" spans="1:1" x14ac:dyDescent="0.35">
      <c r="A94" s="28"/>
    </row>
    <row r="95" spans="1:1" x14ac:dyDescent="0.35">
      <c r="A95" s="28"/>
    </row>
    <row r="96" spans="1:1" x14ac:dyDescent="0.35">
      <c r="A96" s="28"/>
    </row>
    <row r="97" spans="1:1" x14ac:dyDescent="0.35">
      <c r="A97" s="28"/>
    </row>
    <row r="98" spans="1:1" x14ac:dyDescent="0.35">
      <c r="A98" s="28"/>
    </row>
    <row r="99" spans="1:1" x14ac:dyDescent="0.35">
      <c r="A99" s="28"/>
    </row>
    <row r="100" spans="1:1" x14ac:dyDescent="0.35">
      <c r="A100" s="28"/>
    </row>
    <row r="101" spans="1:1" x14ac:dyDescent="0.35">
      <c r="A101" s="28"/>
    </row>
    <row r="102" spans="1:1" x14ac:dyDescent="0.35">
      <c r="A102" s="28"/>
    </row>
    <row r="103" spans="1:1" x14ac:dyDescent="0.35">
      <c r="A103" s="28"/>
    </row>
    <row r="104" spans="1:1" x14ac:dyDescent="0.35">
      <c r="A104" s="28"/>
    </row>
    <row r="105" spans="1:1" x14ac:dyDescent="0.35">
      <c r="A105" s="28"/>
    </row>
    <row r="106" spans="1:1" x14ac:dyDescent="0.35">
      <c r="A106" s="28"/>
    </row>
    <row r="107" spans="1:1" x14ac:dyDescent="0.35">
      <c r="A107" s="28"/>
    </row>
    <row r="108" spans="1:1" x14ac:dyDescent="0.35">
      <c r="A108" s="28"/>
    </row>
    <row r="109" spans="1:1" x14ac:dyDescent="0.35">
      <c r="A109" s="28"/>
    </row>
    <row r="110" spans="1:1" x14ac:dyDescent="0.35">
      <c r="A110" s="28"/>
    </row>
    <row r="111" spans="1:1" x14ac:dyDescent="0.35">
      <c r="A111" s="28"/>
    </row>
    <row r="112" spans="1:1" x14ac:dyDescent="0.35">
      <c r="A112" s="28"/>
    </row>
    <row r="113" spans="1:1" x14ac:dyDescent="0.35">
      <c r="A113" s="28"/>
    </row>
    <row r="114" spans="1:1" x14ac:dyDescent="0.35">
      <c r="A114" s="28"/>
    </row>
    <row r="115" spans="1:1" x14ac:dyDescent="0.35">
      <c r="A115" s="28"/>
    </row>
    <row r="116" spans="1:1" x14ac:dyDescent="0.35">
      <c r="A116" s="28"/>
    </row>
    <row r="117" spans="1:1" x14ac:dyDescent="0.35">
      <c r="A117" s="28"/>
    </row>
    <row r="118" spans="1:1" x14ac:dyDescent="0.35">
      <c r="A118" s="28"/>
    </row>
    <row r="119" spans="1:1" x14ac:dyDescent="0.35">
      <c r="A119" s="28"/>
    </row>
    <row r="120" spans="1:1" x14ac:dyDescent="0.35">
      <c r="A120" s="28"/>
    </row>
    <row r="121" spans="1:1" x14ac:dyDescent="0.35">
      <c r="A121" s="28"/>
    </row>
    <row r="122" spans="1:1" x14ac:dyDescent="0.35">
      <c r="A122" s="28"/>
    </row>
    <row r="123" spans="1:1" x14ac:dyDescent="0.35">
      <c r="A123" s="28"/>
    </row>
    <row r="124" spans="1:1" x14ac:dyDescent="0.35">
      <c r="A124" s="28"/>
    </row>
    <row r="125" spans="1:1" x14ac:dyDescent="0.35">
      <c r="A125" s="28"/>
    </row>
    <row r="126" spans="1:1" x14ac:dyDescent="0.35">
      <c r="A126" s="28"/>
    </row>
    <row r="127" spans="1:1" x14ac:dyDescent="0.35">
      <c r="A127" s="28"/>
    </row>
    <row r="128" spans="1:1" x14ac:dyDescent="0.35">
      <c r="A128" s="28"/>
    </row>
    <row r="129" spans="1:1" x14ac:dyDescent="0.35">
      <c r="A129" s="28"/>
    </row>
    <row r="130" spans="1:1" x14ac:dyDescent="0.35">
      <c r="A130" s="28"/>
    </row>
    <row r="131" spans="1:1" x14ac:dyDescent="0.35">
      <c r="A131" s="28"/>
    </row>
    <row r="132" spans="1:1" x14ac:dyDescent="0.35">
      <c r="A132" s="28"/>
    </row>
    <row r="133" spans="1:1" x14ac:dyDescent="0.35">
      <c r="A133" s="28"/>
    </row>
    <row r="134" spans="1:1" x14ac:dyDescent="0.35">
      <c r="A134" s="28"/>
    </row>
    <row r="135" spans="1:1" x14ac:dyDescent="0.35">
      <c r="A135" s="28"/>
    </row>
    <row r="136" spans="1:1" x14ac:dyDescent="0.35">
      <c r="A136" s="28"/>
    </row>
    <row r="137" spans="1:1" x14ac:dyDescent="0.35">
      <c r="A137" s="28"/>
    </row>
    <row r="138" spans="1:1" x14ac:dyDescent="0.35">
      <c r="A138" s="28"/>
    </row>
    <row r="139" spans="1:1" x14ac:dyDescent="0.35">
      <c r="A139" s="28"/>
    </row>
    <row r="140" spans="1:1" x14ac:dyDescent="0.35">
      <c r="A140" s="28"/>
    </row>
    <row r="141" spans="1:1" x14ac:dyDescent="0.35">
      <c r="A141" s="28"/>
    </row>
    <row r="142" spans="1:1" x14ac:dyDescent="0.35">
      <c r="A142" s="28"/>
    </row>
    <row r="143" spans="1:1" x14ac:dyDescent="0.35">
      <c r="A143" s="28"/>
    </row>
    <row r="144" spans="1:1" x14ac:dyDescent="0.35">
      <c r="A144" s="28"/>
    </row>
    <row r="145" spans="1:1" x14ac:dyDescent="0.35">
      <c r="A145" s="28"/>
    </row>
    <row r="146" spans="1:1" x14ac:dyDescent="0.35">
      <c r="A146" s="28"/>
    </row>
    <row r="147" spans="1:1" x14ac:dyDescent="0.35">
      <c r="A147" s="28"/>
    </row>
    <row r="148" spans="1:1" x14ac:dyDescent="0.35">
      <c r="A148" s="28"/>
    </row>
    <row r="149" spans="1:1" x14ac:dyDescent="0.35">
      <c r="A149" s="28"/>
    </row>
    <row r="150" spans="1:1" x14ac:dyDescent="0.35">
      <c r="A150" s="28"/>
    </row>
    <row r="151" spans="1:1" x14ac:dyDescent="0.35">
      <c r="A151" s="28"/>
    </row>
    <row r="152" spans="1:1" x14ac:dyDescent="0.35">
      <c r="A152" s="28"/>
    </row>
    <row r="153" spans="1:1" x14ac:dyDescent="0.35">
      <c r="A153" s="28"/>
    </row>
    <row r="154" spans="1:1" x14ac:dyDescent="0.35">
      <c r="A154" s="28"/>
    </row>
    <row r="155" spans="1:1" x14ac:dyDescent="0.35">
      <c r="A155" s="28"/>
    </row>
    <row r="156" spans="1:1" x14ac:dyDescent="0.35">
      <c r="A156" s="28"/>
    </row>
    <row r="157" spans="1:1" x14ac:dyDescent="0.35">
      <c r="A157" s="28"/>
    </row>
    <row r="158" spans="1:1" x14ac:dyDescent="0.35">
      <c r="A158" s="28"/>
    </row>
    <row r="159" spans="1:1" x14ac:dyDescent="0.35">
      <c r="A159" s="28"/>
    </row>
    <row r="160" spans="1:1" x14ac:dyDescent="0.35">
      <c r="A160" s="28"/>
    </row>
    <row r="161" spans="1:1" x14ac:dyDescent="0.35">
      <c r="A161" s="28"/>
    </row>
    <row r="162" spans="1:1" x14ac:dyDescent="0.35">
      <c r="A162" s="28"/>
    </row>
    <row r="163" spans="1:1" x14ac:dyDescent="0.35">
      <c r="A163" s="28"/>
    </row>
    <row r="164" spans="1:1" x14ac:dyDescent="0.35">
      <c r="A164" s="28"/>
    </row>
    <row r="165" spans="1:1" x14ac:dyDescent="0.35">
      <c r="A165" s="28"/>
    </row>
    <row r="166" spans="1:1" x14ac:dyDescent="0.35">
      <c r="A166" s="28"/>
    </row>
    <row r="167" spans="1:1" x14ac:dyDescent="0.35">
      <c r="A167" s="28"/>
    </row>
    <row r="168" spans="1:1" x14ac:dyDescent="0.35">
      <c r="A168" s="28"/>
    </row>
    <row r="169" spans="1:1" x14ac:dyDescent="0.35">
      <c r="A169" s="28"/>
    </row>
    <row r="170" spans="1:1" x14ac:dyDescent="0.35">
      <c r="A170" s="28"/>
    </row>
    <row r="171" spans="1:1" x14ac:dyDescent="0.35">
      <c r="A171" s="28"/>
    </row>
    <row r="172" spans="1:1" x14ac:dyDescent="0.35">
      <c r="A172" s="28"/>
    </row>
    <row r="173" spans="1:1" x14ac:dyDescent="0.35">
      <c r="A173" s="28"/>
    </row>
    <row r="174" spans="1:1" x14ac:dyDescent="0.35">
      <c r="A174" s="28"/>
    </row>
    <row r="175" spans="1:1" x14ac:dyDescent="0.35">
      <c r="A175" s="28"/>
    </row>
    <row r="176" spans="1:1" x14ac:dyDescent="0.35">
      <c r="A176" s="28"/>
    </row>
    <row r="177" spans="1:1" x14ac:dyDescent="0.35">
      <c r="A177" s="28"/>
    </row>
    <row r="178" spans="1:1" x14ac:dyDescent="0.35">
      <c r="A178" s="28"/>
    </row>
    <row r="179" spans="1:1" x14ac:dyDescent="0.35">
      <c r="A179" s="28"/>
    </row>
    <row r="180" spans="1:1" x14ac:dyDescent="0.35">
      <c r="A180" s="28"/>
    </row>
    <row r="181" spans="1:1" x14ac:dyDescent="0.35">
      <c r="A181" s="28"/>
    </row>
    <row r="182" spans="1:1" x14ac:dyDescent="0.35">
      <c r="A182" s="28"/>
    </row>
    <row r="183" spans="1:1" x14ac:dyDescent="0.35">
      <c r="A183" s="28"/>
    </row>
    <row r="184" spans="1:1" x14ac:dyDescent="0.35">
      <c r="A184" s="28"/>
    </row>
    <row r="185" spans="1:1" x14ac:dyDescent="0.35">
      <c r="A185" s="28"/>
    </row>
    <row r="186" spans="1:1" x14ac:dyDescent="0.35">
      <c r="A186" s="28"/>
    </row>
    <row r="187" spans="1:1" x14ac:dyDescent="0.35">
      <c r="A187" s="28"/>
    </row>
    <row r="188" spans="1:1" x14ac:dyDescent="0.35">
      <c r="A188" s="28"/>
    </row>
    <row r="189" spans="1:1" x14ac:dyDescent="0.35">
      <c r="A189" s="28"/>
    </row>
    <row r="190" spans="1:1" x14ac:dyDescent="0.35">
      <c r="A190" s="28"/>
    </row>
    <row r="191" spans="1:1" x14ac:dyDescent="0.35">
      <c r="A191" s="28"/>
    </row>
    <row r="192" spans="1:1" x14ac:dyDescent="0.35">
      <c r="A192" s="28"/>
    </row>
    <row r="193" spans="1:1" x14ac:dyDescent="0.35">
      <c r="A193" s="28"/>
    </row>
    <row r="194" spans="1:1" x14ac:dyDescent="0.35">
      <c r="A194" s="28"/>
    </row>
    <row r="195" spans="1:1" x14ac:dyDescent="0.35">
      <c r="A195" s="28"/>
    </row>
    <row r="196" spans="1:1" x14ac:dyDescent="0.35">
      <c r="A196" s="28"/>
    </row>
    <row r="197" spans="1:1" x14ac:dyDescent="0.35">
      <c r="A197" s="28"/>
    </row>
    <row r="198" spans="1:1" x14ac:dyDescent="0.35">
      <c r="A198" s="28"/>
    </row>
    <row r="199" spans="1:1" x14ac:dyDescent="0.35">
      <c r="A199" s="28"/>
    </row>
    <row r="200" spans="1:1" x14ac:dyDescent="0.35">
      <c r="A200" s="28"/>
    </row>
    <row r="201" spans="1:1" x14ac:dyDescent="0.35">
      <c r="A201" s="28"/>
    </row>
    <row r="202" spans="1:1" x14ac:dyDescent="0.35">
      <c r="A202" s="28"/>
    </row>
    <row r="203" spans="1:1" x14ac:dyDescent="0.35">
      <c r="A203" s="28"/>
    </row>
    <row r="204" spans="1:1" x14ac:dyDescent="0.35">
      <c r="A204" s="28"/>
    </row>
    <row r="205" spans="1:1" x14ac:dyDescent="0.35">
      <c r="A205" s="28"/>
    </row>
    <row r="206" spans="1:1" x14ac:dyDescent="0.35">
      <c r="A206" s="28"/>
    </row>
    <row r="207" spans="1:1" x14ac:dyDescent="0.35">
      <c r="A207" s="28"/>
    </row>
    <row r="208" spans="1:1" x14ac:dyDescent="0.35">
      <c r="A208" s="28"/>
    </row>
    <row r="209" spans="1:1" x14ac:dyDescent="0.35">
      <c r="A209" s="28"/>
    </row>
    <row r="210" spans="1:1" x14ac:dyDescent="0.35">
      <c r="A210" s="28"/>
    </row>
    <row r="211" spans="1:1" x14ac:dyDescent="0.35">
      <c r="A211" s="28"/>
    </row>
    <row r="212" spans="1:1" x14ac:dyDescent="0.35">
      <c r="A212" s="28"/>
    </row>
    <row r="213" spans="1:1" x14ac:dyDescent="0.35">
      <c r="A213" s="28"/>
    </row>
    <row r="214" spans="1:1" x14ac:dyDescent="0.35">
      <c r="A214" s="28"/>
    </row>
    <row r="215" spans="1:1" x14ac:dyDescent="0.35">
      <c r="A215" s="28"/>
    </row>
    <row r="216" spans="1:1" x14ac:dyDescent="0.35">
      <c r="A216" s="28"/>
    </row>
    <row r="217" spans="1:1" x14ac:dyDescent="0.35">
      <c r="A217" s="28"/>
    </row>
    <row r="218" spans="1:1" x14ac:dyDescent="0.35">
      <c r="A218" s="28"/>
    </row>
    <row r="219" spans="1:1" x14ac:dyDescent="0.35">
      <c r="A219" s="28"/>
    </row>
    <row r="220" spans="1:1" x14ac:dyDescent="0.35">
      <c r="A220" s="28"/>
    </row>
    <row r="221" spans="1:1" x14ac:dyDescent="0.35">
      <c r="A221" s="28"/>
    </row>
    <row r="222" spans="1:1" x14ac:dyDescent="0.35">
      <c r="A222" s="28"/>
    </row>
    <row r="223" spans="1:1" x14ac:dyDescent="0.35">
      <c r="A223" s="28"/>
    </row>
    <row r="224" spans="1:1" x14ac:dyDescent="0.35">
      <c r="A224" s="28"/>
    </row>
    <row r="225" spans="1:1" x14ac:dyDescent="0.35">
      <c r="A225" s="28"/>
    </row>
    <row r="226" spans="1:1" x14ac:dyDescent="0.35">
      <c r="A226" s="28"/>
    </row>
    <row r="227" spans="1:1" x14ac:dyDescent="0.35">
      <c r="A227" s="28"/>
    </row>
    <row r="228" spans="1:1" x14ac:dyDescent="0.35">
      <c r="A228" s="28"/>
    </row>
    <row r="229" spans="1:1" x14ac:dyDescent="0.35">
      <c r="A229" s="28"/>
    </row>
    <row r="230" spans="1:1" x14ac:dyDescent="0.35">
      <c r="A230" s="28"/>
    </row>
    <row r="231" spans="1:1" x14ac:dyDescent="0.35">
      <c r="A231" s="28"/>
    </row>
    <row r="232" spans="1:1" x14ac:dyDescent="0.35">
      <c r="A232" s="28"/>
    </row>
    <row r="233" spans="1:1" x14ac:dyDescent="0.35">
      <c r="A233" s="28"/>
    </row>
    <row r="234" spans="1:1" x14ac:dyDescent="0.35">
      <c r="A234" s="28"/>
    </row>
    <row r="235" spans="1:1" x14ac:dyDescent="0.35">
      <c r="A235" s="28"/>
    </row>
    <row r="236" spans="1:1" x14ac:dyDescent="0.35">
      <c r="A236" s="28"/>
    </row>
    <row r="237" spans="1:1" x14ac:dyDescent="0.35">
      <c r="A237" s="28"/>
    </row>
    <row r="238" spans="1:1" x14ac:dyDescent="0.35">
      <c r="A238" s="28"/>
    </row>
    <row r="239" spans="1:1" x14ac:dyDescent="0.35">
      <c r="A239" s="28"/>
    </row>
    <row r="240" spans="1:1" x14ac:dyDescent="0.35">
      <c r="A240" s="28"/>
    </row>
    <row r="241" spans="1:1" x14ac:dyDescent="0.35">
      <c r="A241" s="28"/>
    </row>
    <row r="242" spans="1:1" x14ac:dyDescent="0.35">
      <c r="A242" s="28"/>
    </row>
    <row r="243" spans="1:1" x14ac:dyDescent="0.35">
      <c r="A243" s="28"/>
    </row>
    <row r="244" spans="1:1" x14ac:dyDescent="0.35">
      <c r="A244" s="28"/>
    </row>
    <row r="245" spans="1:1" x14ac:dyDescent="0.35">
      <c r="A245" s="28"/>
    </row>
    <row r="246" spans="1:1" x14ac:dyDescent="0.35">
      <c r="A246" s="28"/>
    </row>
    <row r="247" spans="1:1" x14ac:dyDescent="0.35">
      <c r="A247" s="28"/>
    </row>
    <row r="248" spans="1:1" x14ac:dyDescent="0.35">
      <c r="A248" s="28"/>
    </row>
    <row r="249" spans="1:1" x14ac:dyDescent="0.35">
      <c r="A249" s="28"/>
    </row>
    <row r="250" spans="1:1" x14ac:dyDescent="0.35">
      <c r="A250" s="28"/>
    </row>
    <row r="251" spans="1:1" x14ac:dyDescent="0.35">
      <c r="A251" s="28"/>
    </row>
    <row r="252" spans="1:1" x14ac:dyDescent="0.35">
      <c r="A252" s="28"/>
    </row>
    <row r="253" spans="1:1" x14ac:dyDescent="0.35">
      <c r="A253" s="28"/>
    </row>
    <row r="254" spans="1:1" x14ac:dyDescent="0.35">
      <c r="A254" s="28"/>
    </row>
    <row r="255" spans="1:1" x14ac:dyDescent="0.35">
      <c r="A255" s="28"/>
    </row>
    <row r="256" spans="1:1" x14ac:dyDescent="0.35">
      <c r="A256" s="28"/>
    </row>
    <row r="257" spans="1:1" x14ac:dyDescent="0.35">
      <c r="A257" s="28"/>
    </row>
    <row r="258" spans="1:1" x14ac:dyDescent="0.35">
      <c r="A258" s="28"/>
    </row>
    <row r="259" spans="1:1" x14ac:dyDescent="0.35">
      <c r="A259" s="28"/>
    </row>
    <row r="260" spans="1:1" x14ac:dyDescent="0.35">
      <c r="A260" s="28"/>
    </row>
    <row r="261" spans="1:1" x14ac:dyDescent="0.35">
      <c r="A261" s="28"/>
    </row>
    <row r="262" spans="1:1" x14ac:dyDescent="0.35">
      <c r="A262" s="28"/>
    </row>
    <row r="263" spans="1:1" x14ac:dyDescent="0.35">
      <c r="A263" s="28"/>
    </row>
    <row r="264" spans="1:1" x14ac:dyDescent="0.35">
      <c r="A264" s="28"/>
    </row>
    <row r="265" spans="1:1" x14ac:dyDescent="0.35">
      <c r="A265" s="28"/>
    </row>
    <row r="266" spans="1:1" x14ac:dyDescent="0.35">
      <c r="A266" s="28"/>
    </row>
    <row r="267" spans="1:1" x14ac:dyDescent="0.35">
      <c r="A267" s="28"/>
    </row>
    <row r="268" spans="1:1" x14ac:dyDescent="0.35">
      <c r="A268" s="28"/>
    </row>
    <row r="269" spans="1:1" x14ac:dyDescent="0.35">
      <c r="A269" s="28"/>
    </row>
    <row r="270" spans="1:1" x14ac:dyDescent="0.35">
      <c r="A270" s="28"/>
    </row>
    <row r="271" spans="1:1" x14ac:dyDescent="0.35">
      <c r="A271" s="28"/>
    </row>
    <row r="272" spans="1:1" x14ac:dyDescent="0.35">
      <c r="A272" s="28"/>
    </row>
    <row r="273" spans="1:1" x14ac:dyDescent="0.35">
      <c r="A273" s="28"/>
    </row>
    <row r="274" spans="1:1" x14ac:dyDescent="0.35">
      <c r="A274" s="28"/>
    </row>
    <row r="275" spans="1:1" x14ac:dyDescent="0.35">
      <c r="A275" s="28"/>
    </row>
    <row r="276" spans="1:1" x14ac:dyDescent="0.35">
      <c r="A276" s="28"/>
    </row>
    <row r="277" spans="1:1" x14ac:dyDescent="0.35">
      <c r="A277" s="28"/>
    </row>
    <row r="278" spans="1:1" x14ac:dyDescent="0.35">
      <c r="A278" s="28"/>
    </row>
    <row r="279" spans="1:1" x14ac:dyDescent="0.35">
      <c r="A279" s="28"/>
    </row>
    <row r="280" spans="1:1" x14ac:dyDescent="0.35">
      <c r="A280" s="28"/>
    </row>
    <row r="281" spans="1:1" x14ac:dyDescent="0.35">
      <c r="A281" s="28"/>
    </row>
    <row r="282" spans="1:1" x14ac:dyDescent="0.35">
      <c r="A282" s="28"/>
    </row>
    <row r="283" spans="1:1" x14ac:dyDescent="0.35">
      <c r="A283" s="28"/>
    </row>
    <row r="284" spans="1:1" x14ac:dyDescent="0.35">
      <c r="A284" s="28"/>
    </row>
    <row r="285" spans="1:1" x14ac:dyDescent="0.35">
      <c r="A285" s="28"/>
    </row>
    <row r="286" spans="1:1" x14ac:dyDescent="0.35">
      <c r="A286" s="28"/>
    </row>
    <row r="287" spans="1:1" x14ac:dyDescent="0.35">
      <c r="A287" s="28"/>
    </row>
    <row r="288" spans="1:1" x14ac:dyDescent="0.35">
      <c r="A288" s="28"/>
    </row>
    <row r="289" spans="1:1" x14ac:dyDescent="0.35">
      <c r="A289" s="28"/>
    </row>
    <row r="290" spans="1:1" x14ac:dyDescent="0.35">
      <c r="A290" s="28"/>
    </row>
    <row r="291" spans="1:1" x14ac:dyDescent="0.35">
      <c r="A291" s="28"/>
    </row>
    <row r="292" spans="1:1" x14ac:dyDescent="0.35">
      <c r="A292" s="28"/>
    </row>
    <row r="293" spans="1:1" x14ac:dyDescent="0.35">
      <c r="A293" s="28"/>
    </row>
    <row r="294" spans="1:1" x14ac:dyDescent="0.35">
      <c r="A294" s="28"/>
    </row>
    <row r="295" spans="1:1" x14ac:dyDescent="0.35">
      <c r="A295" s="28"/>
    </row>
    <row r="296" spans="1:1" x14ac:dyDescent="0.35">
      <c r="A296" s="28"/>
    </row>
    <row r="297" spans="1:1" x14ac:dyDescent="0.35">
      <c r="A297" s="28"/>
    </row>
    <row r="298" spans="1:1" x14ac:dyDescent="0.35">
      <c r="A298" s="28"/>
    </row>
    <row r="299" spans="1:1" x14ac:dyDescent="0.35">
      <c r="A299" s="28"/>
    </row>
    <row r="300" spans="1:1" x14ac:dyDescent="0.35">
      <c r="A300" s="28"/>
    </row>
    <row r="301" spans="1:1" x14ac:dyDescent="0.35">
      <c r="A301" s="28"/>
    </row>
    <row r="302" spans="1:1" x14ac:dyDescent="0.35">
      <c r="A302" s="28"/>
    </row>
    <row r="303" spans="1:1" x14ac:dyDescent="0.35">
      <c r="A303" s="28"/>
    </row>
    <row r="304" spans="1:1" x14ac:dyDescent="0.35">
      <c r="A304" s="28"/>
    </row>
    <row r="305" spans="1:1" x14ac:dyDescent="0.35">
      <c r="A305" s="28"/>
    </row>
    <row r="306" spans="1:1" x14ac:dyDescent="0.35">
      <c r="A306" s="28"/>
    </row>
    <row r="307" spans="1:1" x14ac:dyDescent="0.35">
      <c r="A307" s="28"/>
    </row>
    <row r="308" spans="1:1" x14ac:dyDescent="0.35">
      <c r="A308" s="28"/>
    </row>
    <row r="309" spans="1:1" x14ac:dyDescent="0.35">
      <c r="A309" s="28"/>
    </row>
    <row r="310" spans="1:1" x14ac:dyDescent="0.35">
      <c r="A310" s="28"/>
    </row>
    <row r="311" spans="1:1" x14ac:dyDescent="0.35">
      <c r="A311" s="28"/>
    </row>
    <row r="312" spans="1:1" x14ac:dyDescent="0.35">
      <c r="A312" s="28"/>
    </row>
    <row r="313" spans="1:1" x14ac:dyDescent="0.35">
      <c r="A313" s="28"/>
    </row>
    <row r="314" spans="1:1" x14ac:dyDescent="0.35">
      <c r="A314" s="28"/>
    </row>
    <row r="315" spans="1:1" x14ac:dyDescent="0.35">
      <c r="A315" s="28"/>
    </row>
    <row r="316" spans="1:1" x14ac:dyDescent="0.35">
      <c r="A316" s="28"/>
    </row>
    <row r="317" spans="1:1" x14ac:dyDescent="0.35">
      <c r="A317" s="28"/>
    </row>
    <row r="318" spans="1:1" x14ac:dyDescent="0.35">
      <c r="A318" s="28"/>
    </row>
    <row r="319" spans="1:1" x14ac:dyDescent="0.35">
      <c r="A319" s="28"/>
    </row>
    <row r="320" spans="1:1" x14ac:dyDescent="0.35">
      <c r="A320" s="28"/>
    </row>
    <row r="321" spans="1:1" x14ac:dyDescent="0.35">
      <c r="A321" s="28"/>
    </row>
    <row r="322" spans="1:1" x14ac:dyDescent="0.35">
      <c r="A322" s="28"/>
    </row>
    <row r="323" spans="1:1" x14ac:dyDescent="0.35">
      <c r="A323" s="28"/>
    </row>
    <row r="324" spans="1:1" x14ac:dyDescent="0.35">
      <c r="A324" s="28"/>
    </row>
    <row r="325" spans="1:1" x14ac:dyDescent="0.35">
      <c r="A325" s="28"/>
    </row>
    <row r="326" spans="1:1" x14ac:dyDescent="0.35">
      <c r="A326" s="28"/>
    </row>
    <row r="327" spans="1:1" x14ac:dyDescent="0.35">
      <c r="A327" s="28"/>
    </row>
    <row r="328" spans="1:1" x14ac:dyDescent="0.35">
      <c r="A328" s="28"/>
    </row>
    <row r="329" spans="1:1" x14ac:dyDescent="0.35">
      <c r="A329" s="28"/>
    </row>
    <row r="330" spans="1:1" x14ac:dyDescent="0.35">
      <c r="A330" s="28"/>
    </row>
    <row r="331" spans="1:1" x14ac:dyDescent="0.35">
      <c r="A331" s="28"/>
    </row>
    <row r="332" spans="1:1" x14ac:dyDescent="0.35">
      <c r="A332" s="28"/>
    </row>
    <row r="333" spans="1:1" x14ac:dyDescent="0.35">
      <c r="A333" s="28"/>
    </row>
    <row r="334" spans="1:1" x14ac:dyDescent="0.35">
      <c r="A334" s="28"/>
    </row>
    <row r="335" spans="1:1" x14ac:dyDescent="0.35">
      <c r="A335" s="28"/>
    </row>
    <row r="336" spans="1:1" x14ac:dyDescent="0.35">
      <c r="A336" s="28"/>
    </row>
    <row r="337" spans="1:1" x14ac:dyDescent="0.35">
      <c r="A337" s="28"/>
    </row>
    <row r="338" spans="1:1" x14ac:dyDescent="0.35">
      <c r="A338" s="28"/>
    </row>
    <row r="339" spans="1:1" x14ac:dyDescent="0.35">
      <c r="A339" s="28"/>
    </row>
    <row r="340" spans="1:1" x14ac:dyDescent="0.35">
      <c r="A340" s="28"/>
    </row>
    <row r="341" spans="1:1" x14ac:dyDescent="0.35">
      <c r="A341" s="28"/>
    </row>
    <row r="342" spans="1:1" x14ac:dyDescent="0.35">
      <c r="A342" s="28"/>
    </row>
    <row r="343" spans="1:1" x14ac:dyDescent="0.35">
      <c r="A343" s="28"/>
    </row>
    <row r="344" spans="1:1" x14ac:dyDescent="0.35">
      <c r="A344" s="28"/>
    </row>
    <row r="345" spans="1:1" x14ac:dyDescent="0.35">
      <c r="A345" s="28"/>
    </row>
    <row r="346" spans="1:1" x14ac:dyDescent="0.35">
      <c r="A346" s="28"/>
    </row>
    <row r="347" spans="1:1" x14ac:dyDescent="0.35">
      <c r="A347" s="28"/>
    </row>
    <row r="348" spans="1:1" x14ac:dyDescent="0.35">
      <c r="A348" s="28"/>
    </row>
    <row r="349" spans="1:1" x14ac:dyDescent="0.35">
      <c r="A349" s="28"/>
    </row>
    <row r="350" spans="1:1" x14ac:dyDescent="0.35">
      <c r="A350" s="28"/>
    </row>
    <row r="351" spans="1:1" x14ac:dyDescent="0.35">
      <c r="A351" s="28"/>
    </row>
    <row r="352" spans="1:1" x14ac:dyDescent="0.35">
      <c r="A352" s="28"/>
    </row>
    <row r="353" spans="1:1" x14ac:dyDescent="0.35">
      <c r="A353" s="28"/>
    </row>
    <row r="354" spans="1:1" x14ac:dyDescent="0.35">
      <c r="A354" s="28"/>
    </row>
    <row r="355" spans="1:1" x14ac:dyDescent="0.35">
      <c r="A355" s="28"/>
    </row>
    <row r="356" spans="1:1" x14ac:dyDescent="0.35">
      <c r="A356" s="28"/>
    </row>
    <row r="357" spans="1:1" x14ac:dyDescent="0.35">
      <c r="A357" s="28"/>
    </row>
    <row r="358" spans="1:1" x14ac:dyDescent="0.35">
      <c r="A358" s="28"/>
    </row>
    <row r="359" spans="1:1" x14ac:dyDescent="0.35">
      <c r="A359" s="28"/>
    </row>
    <row r="360" spans="1:1" x14ac:dyDescent="0.35">
      <c r="A360" s="28"/>
    </row>
    <row r="361" spans="1:1" x14ac:dyDescent="0.35">
      <c r="A361" s="28"/>
    </row>
    <row r="362" spans="1:1" x14ac:dyDescent="0.35">
      <c r="A362" s="28"/>
    </row>
    <row r="363" spans="1:1" x14ac:dyDescent="0.35">
      <c r="A363" s="28"/>
    </row>
    <row r="364" spans="1:1" x14ac:dyDescent="0.35">
      <c r="A364" s="28"/>
    </row>
    <row r="365" spans="1:1" x14ac:dyDescent="0.35">
      <c r="A365" s="28"/>
    </row>
    <row r="366" spans="1:1" x14ac:dyDescent="0.35">
      <c r="A366" s="28"/>
    </row>
    <row r="367" spans="1:1" x14ac:dyDescent="0.35">
      <c r="A367" s="28"/>
    </row>
    <row r="368" spans="1:1" x14ac:dyDescent="0.35">
      <c r="A368" s="28"/>
    </row>
    <row r="369" spans="1:1" x14ac:dyDescent="0.35">
      <c r="A369" s="28"/>
    </row>
    <row r="370" spans="1:1" x14ac:dyDescent="0.35">
      <c r="A370" s="28"/>
    </row>
    <row r="371" spans="1:1" x14ac:dyDescent="0.35">
      <c r="A371" s="28"/>
    </row>
    <row r="372" spans="1:1" x14ac:dyDescent="0.35">
      <c r="A372" s="28"/>
    </row>
    <row r="373" spans="1:1" x14ac:dyDescent="0.35">
      <c r="A373" s="28"/>
    </row>
    <row r="374" spans="1:1" x14ac:dyDescent="0.35">
      <c r="A374" s="28"/>
    </row>
    <row r="375" spans="1:1" x14ac:dyDescent="0.35">
      <c r="A375" s="28"/>
    </row>
    <row r="376" spans="1:1" x14ac:dyDescent="0.35">
      <c r="A376" s="28"/>
    </row>
    <row r="377" spans="1:1" x14ac:dyDescent="0.35">
      <c r="A377" s="28"/>
    </row>
    <row r="378" spans="1:1" x14ac:dyDescent="0.35">
      <c r="A378" s="28"/>
    </row>
    <row r="379" spans="1:1" x14ac:dyDescent="0.35">
      <c r="A379" s="28"/>
    </row>
    <row r="380" spans="1:1" x14ac:dyDescent="0.35">
      <c r="A380" s="28"/>
    </row>
    <row r="381" spans="1:1" x14ac:dyDescent="0.35">
      <c r="A381" s="28"/>
    </row>
    <row r="382" spans="1:1" x14ac:dyDescent="0.35">
      <c r="A382" s="28"/>
    </row>
    <row r="383" spans="1:1" x14ac:dyDescent="0.35">
      <c r="A383" s="28"/>
    </row>
    <row r="384" spans="1:1" x14ac:dyDescent="0.35">
      <c r="A384" s="28"/>
    </row>
    <row r="385" spans="1:1" x14ac:dyDescent="0.35">
      <c r="A385" s="28"/>
    </row>
    <row r="386" spans="1:1" x14ac:dyDescent="0.35">
      <c r="A386" s="28"/>
    </row>
    <row r="387" spans="1:1" x14ac:dyDescent="0.35">
      <c r="A387" s="28"/>
    </row>
    <row r="388" spans="1:1" x14ac:dyDescent="0.35">
      <c r="A388" s="28"/>
    </row>
    <row r="389" spans="1:1" x14ac:dyDescent="0.35">
      <c r="A389" s="28"/>
    </row>
    <row r="390" spans="1:1" x14ac:dyDescent="0.35">
      <c r="A390" s="28"/>
    </row>
    <row r="391" spans="1:1" x14ac:dyDescent="0.35">
      <c r="A391" s="28"/>
    </row>
    <row r="392" spans="1:1" x14ac:dyDescent="0.35">
      <c r="A392" s="28"/>
    </row>
    <row r="393" spans="1:1" x14ac:dyDescent="0.35">
      <c r="A393" s="28"/>
    </row>
    <row r="394" spans="1:1" x14ac:dyDescent="0.35">
      <c r="A394" s="28"/>
    </row>
    <row r="395" spans="1:1" x14ac:dyDescent="0.35">
      <c r="A395" s="28"/>
    </row>
    <row r="396" spans="1:1" x14ac:dyDescent="0.35">
      <c r="A396" s="28"/>
    </row>
    <row r="397" spans="1:1" x14ac:dyDescent="0.35">
      <c r="A397" s="28"/>
    </row>
    <row r="398" spans="1:1" x14ac:dyDescent="0.35">
      <c r="A398" s="28"/>
    </row>
    <row r="399" spans="1:1" x14ac:dyDescent="0.35">
      <c r="A399" s="28"/>
    </row>
    <row r="400" spans="1:1" x14ac:dyDescent="0.35">
      <c r="A400" s="28"/>
    </row>
    <row r="401" spans="1:1" x14ac:dyDescent="0.35">
      <c r="A401" s="28"/>
    </row>
    <row r="402" spans="1:1" x14ac:dyDescent="0.35">
      <c r="A402" s="28"/>
    </row>
    <row r="403" spans="1:1" x14ac:dyDescent="0.35">
      <c r="A403" s="28"/>
    </row>
    <row r="404" spans="1:1" x14ac:dyDescent="0.35">
      <c r="A404" s="28"/>
    </row>
    <row r="405" spans="1:1" x14ac:dyDescent="0.35">
      <c r="A405" s="28"/>
    </row>
    <row r="406" spans="1:1" x14ac:dyDescent="0.35">
      <c r="A406" s="28"/>
    </row>
    <row r="407" spans="1:1" x14ac:dyDescent="0.35">
      <c r="A407" s="28"/>
    </row>
    <row r="408" spans="1:1" x14ac:dyDescent="0.35">
      <c r="A408" s="28"/>
    </row>
    <row r="409" spans="1:1" x14ac:dyDescent="0.35">
      <c r="A409" s="28"/>
    </row>
    <row r="410" spans="1:1" x14ac:dyDescent="0.35">
      <c r="A410" s="28"/>
    </row>
    <row r="411" spans="1:1" x14ac:dyDescent="0.35">
      <c r="A411" s="28"/>
    </row>
    <row r="412" spans="1:1" x14ac:dyDescent="0.35">
      <c r="A412" s="28"/>
    </row>
    <row r="413" spans="1:1" x14ac:dyDescent="0.35">
      <c r="A413" s="28"/>
    </row>
    <row r="414" spans="1:1" x14ac:dyDescent="0.35">
      <c r="A414" s="28"/>
    </row>
    <row r="415" spans="1:1" x14ac:dyDescent="0.35">
      <c r="A415" s="28"/>
    </row>
    <row r="416" spans="1:1" x14ac:dyDescent="0.35">
      <c r="A416" s="28"/>
    </row>
    <row r="417" spans="1:1" x14ac:dyDescent="0.35">
      <c r="A417" s="28"/>
    </row>
    <row r="418" spans="1:1" x14ac:dyDescent="0.35">
      <c r="A418" s="28"/>
    </row>
    <row r="419" spans="1:1" x14ac:dyDescent="0.35">
      <c r="A419" s="28"/>
    </row>
    <row r="420" spans="1:1" x14ac:dyDescent="0.35">
      <c r="A420" s="28"/>
    </row>
    <row r="421" spans="1:1" x14ac:dyDescent="0.35">
      <c r="A421" s="28"/>
    </row>
    <row r="422" spans="1:1" x14ac:dyDescent="0.35">
      <c r="A422" s="28"/>
    </row>
    <row r="423" spans="1:1" x14ac:dyDescent="0.35">
      <c r="A423" s="28"/>
    </row>
    <row r="424" spans="1:1" x14ac:dyDescent="0.35">
      <c r="A424" s="28"/>
    </row>
    <row r="425" spans="1:1" x14ac:dyDescent="0.35">
      <c r="A425" s="28"/>
    </row>
    <row r="426" spans="1:1" x14ac:dyDescent="0.35">
      <c r="A426" s="28"/>
    </row>
    <row r="427" spans="1:1" x14ac:dyDescent="0.35">
      <c r="A427" s="28"/>
    </row>
    <row r="428" spans="1:1" x14ac:dyDescent="0.35">
      <c r="A428" s="28"/>
    </row>
    <row r="429" spans="1:1" x14ac:dyDescent="0.35">
      <c r="A429" s="28"/>
    </row>
    <row r="430" spans="1:1" x14ac:dyDescent="0.35">
      <c r="A430" s="28"/>
    </row>
    <row r="431" spans="1:1" x14ac:dyDescent="0.35">
      <c r="A431" s="28"/>
    </row>
    <row r="432" spans="1:1" x14ac:dyDescent="0.35">
      <c r="A432" s="28"/>
    </row>
    <row r="433" spans="1:1" x14ac:dyDescent="0.35">
      <c r="A433" s="28"/>
    </row>
    <row r="434" spans="1:1" x14ac:dyDescent="0.35">
      <c r="A434" s="28"/>
    </row>
    <row r="435" spans="1:1" x14ac:dyDescent="0.35">
      <c r="A435" s="28"/>
    </row>
    <row r="436" spans="1:1" x14ac:dyDescent="0.35">
      <c r="A436" s="28"/>
    </row>
    <row r="437" spans="1:1" x14ac:dyDescent="0.35">
      <c r="A437" s="28"/>
    </row>
    <row r="438" spans="1:1" x14ac:dyDescent="0.35">
      <c r="A438" s="28"/>
    </row>
    <row r="439" spans="1:1" x14ac:dyDescent="0.35">
      <c r="A439" s="28"/>
    </row>
    <row r="440" spans="1:1" x14ac:dyDescent="0.35">
      <c r="A440" s="28"/>
    </row>
    <row r="441" spans="1:1" x14ac:dyDescent="0.35">
      <c r="A441" s="28"/>
    </row>
    <row r="442" spans="1:1" x14ac:dyDescent="0.35">
      <c r="A442" s="28"/>
    </row>
    <row r="443" spans="1:1" x14ac:dyDescent="0.35">
      <c r="A443" s="28"/>
    </row>
    <row r="444" spans="1:1" x14ac:dyDescent="0.35">
      <c r="A444" s="28"/>
    </row>
    <row r="445" spans="1:1" x14ac:dyDescent="0.35">
      <c r="A445" s="28"/>
    </row>
    <row r="446" spans="1:1" x14ac:dyDescent="0.35">
      <c r="A446" s="28"/>
    </row>
    <row r="447" spans="1:1" x14ac:dyDescent="0.35">
      <c r="A447" s="28"/>
    </row>
    <row r="448" spans="1:1" x14ac:dyDescent="0.35">
      <c r="A448" s="28"/>
    </row>
    <row r="449" spans="1:1" x14ac:dyDescent="0.35">
      <c r="A449" s="28"/>
    </row>
    <row r="450" spans="1:1" x14ac:dyDescent="0.35">
      <c r="A450" s="28"/>
    </row>
    <row r="451" spans="1:1" x14ac:dyDescent="0.35">
      <c r="A451" s="28"/>
    </row>
    <row r="452" spans="1:1" x14ac:dyDescent="0.35">
      <c r="A452" s="28"/>
    </row>
    <row r="453" spans="1:1" x14ac:dyDescent="0.35">
      <c r="A453" s="28"/>
    </row>
    <row r="454" spans="1:1" x14ac:dyDescent="0.35">
      <c r="A454" s="28"/>
    </row>
    <row r="455" spans="1:1" x14ac:dyDescent="0.35">
      <c r="A455" s="28"/>
    </row>
    <row r="456" spans="1:1" x14ac:dyDescent="0.35">
      <c r="A456" s="28"/>
    </row>
    <row r="457" spans="1:1" x14ac:dyDescent="0.35">
      <c r="A457" s="28"/>
    </row>
    <row r="458" spans="1:1" x14ac:dyDescent="0.35">
      <c r="A458" s="28"/>
    </row>
    <row r="459" spans="1:1" x14ac:dyDescent="0.35">
      <c r="A459" s="28"/>
    </row>
    <row r="460" spans="1:1" x14ac:dyDescent="0.35">
      <c r="A460" s="28"/>
    </row>
    <row r="461" spans="1:1" x14ac:dyDescent="0.35">
      <c r="A461" s="28"/>
    </row>
    <row r="462" spans="1:1" x14ac:dyDescent="0.35">
      <c r="A462" s="28"/>
    </row>
    <row r="463" spans="1:1" x14ac:dyDescent="0.35">
      <c r="A463" s="28"/>
    </row>
    <row r="464" spans="1:1" x14ac:dyDescent="0.35">
      <c r="A464" s="28"/>
    </row>
    <row r="465" spans="1:1" x14ac:dyDescent="0.35">
      <c r="A465" s="28"/>
    </row>
    <row r="466" spans="1:1" x14ac:dyDescent="0.35">
      <c r="A466" s="28"/>
    </row>
    <row r="467" spans="1:1" x14ac:dyDescent="0.35">
      <c r="A467" s="28"/>
    </row>
    <row r="468" spans="1:1" x14ac:dyDescent="0.35">
      <c r="A468" s="28"/>
    </row>
    <row r="469" spans="1:1" x14ac:dyDescent="0.35">
      <c r="A469" s="28"/>
    </row>
    <row r="470" spans="1:1" x14ac:dyDescent="0.35">
      <c r="A470" s="28"/>
    </row>
    <row r="471" spans="1:1" x14ac:dyDescent="0.35">
      <c r="A471" s="28"/>
    </row>
    <row r="472" spans="1:1" x14ac:dyDescent="0.35">
      <c r="A472" s="28"/>
    </row>
    <row r="473" spans="1:1" x14ac:dyDescent="0.35">
      <c r="A473" s="28"/>
    </row>
    <row r="474" spans="1:1" x14ac:dyDescent="0.35">
      <c r="A474" s="28"/>
    </row>
    <row r="475" spans="1:1" x14ac:dyDescent="0.35">
      <c r="A475" s="28"/>
    </row>
    <row r="476" spans="1:1" x14ac:dyDescent="0.35">
      <c r="A476" s="28"/>
    </row>
    <row r="477" spans="1:1" x14ac:dyDescent="0.35">
      <c r="A477" s="28"/>
    </row>
    <row r="478" spans="1:1" x14ac:dyDescent="0.35">
      <c r="A478" s="28"/>
    </row>
    <row r="479" spans="1:1" x14ac:dyDescent="0.35">
      <c r="A479" s="28"/>
    </row>
    <row r="480" spans="1:1" x14ac:dyDescent="0.35">
      <c r="A480" s="28"/>
    </row>
    <row r="481" spans="1:1" x14ac:dyDescent="0.35">
      <c r="A481" s="28"/>
    </row>
    <row r="482" spans="1:1" x14ac:dyDescent="0.35">
      <c r="A482" s="28"/>
    </row>
    <row r="483" spans="1:1" x14ac:dyDescent="0.35">
      <c r="A483" s="28"/>
    </row>
    <row r="484" spans="1:1" x14ac:dyDescent="0.35">
      <c r="A484" s="28"/>
    </row>
    <row r="485" spans="1:1" x14ac:dyDescent="0.35">
      <c r="A485" s="28"/>
    </row>
    <row r="486" spans="1:1" x14ac:dyDescent="0.35">
      <c r="A486" s="28"/>
    </row>
    <row r="487" spans="1:1" x14ac:dyDescent="0.35">
      <c r="A487" s="28"/>
    </row>
    <row r="488" spans="1:1" x14ac:dyDescent="0.35">
      <c r="A488" s="28"/>
    </row>
    <row r="489" spans="1:1" x14ac:dyDescent="0.35">
      <c r="A489" s="28"/>
    </row>
    <row r="490" spans="1:1" x14ac:dyDescent="0.35">
      <c r="A490" s="28"/>
    </row>
    <row r="491" spans="1:1" x14ac:dyDescent="0.35">
      <c r="A491" s="28"/>
    </row>
    <row r="492" spans="1:1" x14ac:dyDescent="0.35">
      <c r="A492" s="28"/>
    </row>
    <row r="493" spans="1:1" x14ac:dyDescent="0.35">
      <c r="A493" s="28"/>
    </row>
    <row r="494" spans="1:1" x14ac:dyDescent="0.35">
      <c r="A494" s="28"/>
    </row>
    <row r="495" spans="1:1" x14ac:dyDescent="0.35">
      <c r="A495" s="28"/>
    </row>
    <row r="496" spans="1:1" x14ac:dyDescent="0.35">
      <c r="A496" s="28"/>
    </row>
    <row r="497" spans="1:1" x14ac:dyDescent="0.35">
      <c r="A497" s="28"/>
    </row>
    <row r="498" spans="1:1" x14ac:dyDescent="0.35">
      <c r="A498" s="28"/>
    </row>
    <row r="499" spans="1:1" x14ac:dyDescent="0.35">
      <c r="A499" s="28"/>
    </row>
    <row r="500" spans="1:1" x14ac:dyDescent="0.35">
      <c r="A500" s="28"/>
    </row>
    <row r="501" spans="1:1" x14ac:dyDescent="0.35">
      <c r="A501" s="28"/>
    </row>
    <row r="502" spans="1:1" x14ac:dyDescent="0.35">
      <c r="A502" s="28"/>
    </row>
    <row r="503" spans="1:1" x14ac:dyDescent="0.35">
      <c r="A503" s="28"/>
    </row>
    <row r="504" spans="1:1" x14ac:dyDescent="0.35">
      <c r="A504" s="28"/>
    </row>
    <row r="505" spans="1:1" x14ac:dyDescent="0.35">
      <c r="A505" s="28"/>
    </row>
    <row r="506" spans="1:1" x14ac:dyDescent="0.35">
      <c r="A506" s="28"/>
    </row>
    <row r="507" spans="1:1" x14ac:dyDescent="0.35">
      <c r="A507" s="28"/>
    </row>
    <row r="508" spans="1:1" x14ac:dyDescent="0.35">
      <c r="A508" s="28"/>
    </row>
    <row r="509" spans="1:1" x14ac:dyDescent="0.35">
      <c r="A509" s="28"/>
    </row>
    <row r="510" spans="1:1" x14ac:dyDescent="0.35">
      <c r="A510" s="28"/>
    </row>
    <row r="511" spans="1:1" x14ac:dyDescent="0.35">
      <c r="A511" s="28"/>
    </row>
    <row r="512" spans="1:1" x14ac:dyDescent="0.35">
      <c r="A512" s="28"/>
    </row>
    <row r="513" spans="1:1" x14ac:dyDescent="0.35">
      <c r="A513" s="28"/>
    </row>
    <row r="514" spans="1:1" x14ac:dyDescent="0.35">
      <c r="A514" s="28"/>
    </row>
    <row r="515" spans="1:1" x14ac:dyDescent="0.35">
      <c r="A515" s="28"/>
    </row>
    <row r="516" spans="1:1" x14ac:dyDescent="0.35">
      <c r="A516" s="28"/>
    </row>
    <row r="517" spans="1:1" x14ac:dyDescent="0.35">
      <c r="A517" s="28"/>
    </row>
    <row r="518" spans="1:1" x14ac:dyDescent="0.35">
      <c r="A518" s="28"/>
    </row>
    <row r="519" spans="1:1" x14ac:dyDescent="0.35">
      <c r="A519" s="28"/>
    </row>
    <row r="520" spans="1:1" x14ac:dyDescent="0.35">
      <c r="A520" s="28"/>
    </row>
    <row r="521" spans="1:1" x14ac:dyDescent="0.35">
      <c r="A521" s="28"/>
    </row>
    <row r="522" spans="1:1" x14ac:dyDescent="0.35">
      <c r="A522" s="28"/>
    </row>
    <row r="523" spans="1:1" x14ac:dyDescent="0.35">
      <c r="A523" s="28"/>
    </row>
    <row r="524" spans="1:1" x14ac:dyDescent="0.35">
      <c r="A524" s="28"/>
    </row>
    <row r="525" spans="1:1" x14ac:dyDescent="0.35">
      <c r="A525" s="28"/>
    </row>
    <row r="526" spans="1:1" x14ac:dyDescent="0.35">
      <c r="A526" s="28"/>
    </row>
    <row r="527" spans="1:1" x14ac:dyDescent="0.35">
      <c r="A527" s="28"/>
    </row>
    <row r="528" spans="1:1" x14ac:dyDescent="0.35">
      <c r="A528" s="28"/>
    </row>
    <row r="529" spans="1:1" x14ac:dyDescent="0.35">
      <c r="A529" s="28"/>
    </row>
    <row r="530" spans="1:1" x14ac:dyDescent="0.35">
      <c r="A530" s="28"/>
    </row>
    <row r="531" spans="1:1" x14ac:dyDescent="0.35">
      <c r="A531" s="28"/>
    </row>
    <row r="532" spans="1:1" x14ac:dyDescent="0.35">
      <c r="A532" s="28"/>
    </row>
    <row r="533" spans="1:1" x14ac:dyDescent="0.35">
      <c r="A533" s="28"/>
    </row>
    <row r="534" spans="1:1" x14ac:dyDescent="0.35">
      <c r="A534" s="28"/>
    </row>
    <row r="535" spans="1:1" x14ac:dyDescent="0.35">
      <c r="A535" s="28"/>
    </row>
    <row r="536" spans="1:1" x14ac:dyDescent="0.35">
      <c r="A536" s="28"/>
    </row>
    <row r="537" spans="1:1" x14ac:dyDescent="0.35">
      <c r="A537" s="28"/>
    </row>
    <row r="538" spans="1:1" x14ac:dyDescent="0.35">
      <c r="A538" s="28"/>
    </row>
    <row r="539" spans="1:1" x14ac:dyDescent="0.35">
      <c r="A539" s="28"/>
    </row>
    <row r="540" spans="1:1" x14ac:dyDescent="0.35">
      <c r="A540" s="28"/>
    </row>
    <row r="541" spans="1:1" x14ac:dyDescent="0.35">
      <c r="A541" s="28"/>
    </row>
    <row r="542" spans="1:1" x14ac:dyDescent="0.35">
      <c r="A542" s="28"/>
    </row>
    <row r="543" spans="1:1" x14ac:dyDescent="0.35">
      <c r="A543" s="28"/>
    </row>
    <row r="544" spans="1:1" x14ac:dyDescent="0.35">
      <c r="A544" s="28"/>
    </row>
    <row r="545" spans="1:1" x14ac:dyDescent="0.35">
      <c r="A545" s="28"/>
    </row>
    <row r="546" spans="1:1" x14ac:dyDescent="0.35">
      <c r="A546" s="28"/>
    </row>
    <row r="547" spans="1:1" x14ac:dyDescent="0.35">
      <c r="A547" s="28"/>
    </row>
    <row r="548" spans="1:1" x14ac:dyDescent="0.35">
      <c r="A548" s="28"/>
    </row>
    <row r="549" spans="1:1" x14ac:dyDescent="0.35">
      <c r="A549" s="28"/>
    </row>
    <row r="550" spans="1:1" x14ac:dyDescent="0.35">
      <c r="A550" s="28"/>
    </row>
    <row r="551" spans="1:1" x14ac:dyDescent="0.35">
      <c r="A551" s="28"/>
    </row>
    <row r="552" spans="1:1" x14ac:dyDescent="0.35">
      <c r="A552" s="28"/>
    </row>
    <row r="553" spans="1:1" x14ac:dyDescent="0.35">
      <c r="A553" s="28"/>
    </row>
    <row r="554" spans="1:1" x14ac:dyDescent="0.35">
      <c r="A554" s="28"/>
    </row>
    <row r="555" spans="1:1" x14ac:dyDescent="0.35">
      <c r="A555" s="28"/>
    </row>
    <row r="556" spans="1:1" x14ac:dyDescent="0.35">
      <c r="A556" s="28"/>
    </row>
    <row r="557" spans="1:1" x14ac:dyDescent="0.35">
      <c r="A557" s="28"/>
    </row>
    <row r="558" spans="1:1" x14ac:dyDescent="0.35">
      <c r="A558" s="28"/>
    </row>
    <row r="559" spans="1:1" x14ac:dyDescent="0.35">
      <c r="A559" s="28"/>
    </row>
    <row r="560" spans="1:1" x14ac:dyDescent="0.35">
      <c r="A560" s="28"/>
    </row>
    <row r="561" spans="1:1" x14ac:dyDescent="0.35">
      <c r="A561" s="28"/>
    </row>
    <row r="562" spans="1:1" x14ac:dyDescent="0.35">
      <c r="A562" s="28"/>
    </row>
    <row r="563" spans="1:1" x14ac:dyDescent="0.35">
      <c r="A563" s="28"/>
    </row>
    <row r="564" spans="1:1" x14ac:dyDescent="0.35">
      <c r="A564" s="28"/>
    </row>
    <row r="565" spans="1:1" x14ac:dyDescent="0.35">
      <c r="A565" s="28"/>
    </row>
    <row r="566" spans="1:1" x14ac:dyDescent="0.35">
      <c r="A566" s="28"/>
    </row>
    <row r="567" spans="1:1" x14ac:dyDescent="0.35">
      <c r="A567" s="28"/>
    </row>
    <row r="568" spans="1:1" x14ac:dyDescent="0.35">
      <c r="A568" s="28"/>
    </row>
    <row r="569" spans="1:1" x14ac:dyDescent="0.35">
      <c r="A569" s="28"/>
    </row>
    <row r="570" spans="1:1" x14ac:dyDescent="0.35">
      <c r="A570" s="28"/>
    </row>
    <row r="571" spans="1:1" x14ac:dyDescent="0.35">
      <c r="A571" s="28"/>
    </row>
    <row r="572" spans="1:1" x14ac:dyDescent="0.35">
      <c r="A572" s="28"/>
    </row>
    <row r="573" spans="1:1" x14ac:dyDescent="0.35">
      <c r="A573" s="28"/>
    </row>
    <row r="574" spans="1:1" x14ac:dyDescent="0.35">
      <c r="A574" s="28"/>
    </row>
    <row r="575" spans="1:1" x14ac:dyDescent="0.35">
      <c r="A575" s="28"/>
    </row>
    <row r="576" spans="1:1" x14ac:dyDescent="0.35">
      <c r="A576" s="28"/>
    </row>
    <row r="577" spans="1:1" x14ac:dyDescent="0.35">
      <c r="A577" s="28"/>
    </row>
    <row r="578" spans="1:1" x14ac:dyDescent="0.35">
      <c r="A578" s="28"/>
    </row>
    <row r="579" spans="1:1" x14ac:dyDescent="0.35">
      <c r="A579" s="28"/>
    </row>
    <row r="580" spans="1:1" x14ac:dyDescent="0.35">
      <c r="A580" s="28"/>
    </row>
    <row r="581" spans="1:1" x14ac:dyDescent="0.35">
      <c r="A581" s="28"/>
    </row>
    <row r="582" spans="1:1" x14ac:dyDescent="0.35">
      <c r="A582" s="28"/>
    </row>
    <row r="583" spans="1:1" x14ac:dyDescent="0.35">
      <c r="A583" s="28"/>
    </row>
    <row r="584" spans="1:1" x14ac:dyDescent="0.35">
      <c r="A584" s="28"/>
    </row>
    <row r="585" spans="1:1" x14ac:dyDescent="0.35">
      <c r="A585" s="28"/>
    </row>
    <row r="586" spans="1:1" x14ac:dyDescent="0.35">
      <c r="A586" s="28"/>
    </row>
    <row r="587" spans="1:1" x14ac:dyDescent="0.35">
      <c r="A587" s="28"/>
    </row>
    <row r="588" spans="1:1" x14ac:dyDescent="0.35">
      <c r="A588" s="28"/>
    </row>
    <row r="589" spans="1:1" x14ac:dyDescent="0.35">
      <c r="A589" s="28"/>
    </row>
    <row r="590" spans="1:1" x14ac:dyDescent="0.35">
      <c r="A590" s="28"/>
    </row>
    <row r="591" spans="1:1" x14ac:dyDescent="0.35">
      <c r="A591" s="28"/>
    </row>
    <row r="592" spans="1:1" x14ac:dyDescent="0.35">
      <c r="A592" s="28"/>
    </row>
    <row r="593" spans="1:1" x14ac:dyDescent="0.35">
      <c r="A593" s="28"/>
    </row>
    <row r="594" spans="1:1" x14ac:dyDescent="0.35">
      <c r="A594" s="28"/>
    </row>
    <row r="595" spans="1:1" x14ac:dyDescent="0.35">
      <c r="A595" s="28"/>
    </row>
    <row r="596" spans="1:1" x14ac:dyDescent="0.35">
      <c r="A596" s="28"/>
    </row>
    <row r="597" spans="1:1" x14ac:dyDescent="0.35">
      <c r="A597" s="28"/>
    </row>
    <row r="598" spans="1:1" x14ac:dyDescent="0.35">
      <c r="A598" s="28"/>
    </row>
    <row r="599" spans="1:1" x14ac:dyDescent="0.35">
      <c r="A599" s="28"/>
    </row>
    <row r="600" spans="1:1" x14ac:dyDescent="0.35">
      <c r="A600" s="28"/>
    </row>
    <row r="601" spans="1:1" x14ac:dyDescent="0.35">
      <c r="A601" s="28"/>
    </row>
    <row r="602" spans="1:1" x14ac:dyDescent="0.35">
      <c r="A602" s="28"/>
    </row>
    <row r="603" spans="1:1" x14ac:dyDescent="0.35">
      <c r="A603" s="28"/>
    </row>
    <row r="604" spans="1:1" x14ac:dyDescent="0.35">
      <c r="A604" s="28"/>
    </row>
    <row r="605" spans="1:1" x14ac:dyDescent="0.35">
      <c r="A605" s="28"/>
    </row>
    <row r="606" spans="1:1" x14ac:dyDescent="0.35">
      <c r="A606" s="28"/>
    </row>
    <row r="607" spans="1:1" x14ac:dyDescent="0.35">
      <c r="A607" s="28"/>
    </row>
    <row r="608" spans="1:1" x14ac:dyDescent="0.35">
      <c r="A608" s="28"/>
    </row>
    <row r="609" spans="1:1" x14ac:dyDescent="0.35">
      <c r="A609" s="28"/>
    </row>
    <row r="610" spans="1:1" x14ac:dyDescent="0.35">
      <c r="A610" s="28"/>
    </row>
    <row r="611" spans="1:1" x14ac:dyDescent="0.35">
      <c r="A611" s="28"/>
    </row>
    <row r="612" spans="1:1" x14ac:dyDescent="0.35">
      <c r="A612" s="28"/>
    </row>
    <row r="613" spans="1:1" x14ac:dyDescent="0.35">
      <c r="A613" s="28"/>
    </row>
    <row r="614" spans="1:1" x14ac:dyDescent="0.35">
      <c r="A614" s="28"/>
    </row>
    <row r="615" spans="1:1" x14ac:dyDescent="0.35">
      <c r="A615" s="28"/>
    </row>
    <row r="616" spans="1:1" x14ac:dyDescent="0.35">
      <c r="A616" s="28"/>
    </row>
    <row r="617" spans="1:1" x14ac:dyDescent="0.35">
      <c r="A617" s="28"/>
    </row>
    <row r="618" spans="1:1" x14ac:dyDescent="0.35">
      <c r="A618" s="28"/>
    </row>
    <row r="619" spans="1:1" x14ac:dyDescent="0.35">
      <c r="A619" s="28"/>
    </row>
    <row r="620" spans="1:1" x14ac:dyDescent="0.35">
      <c r="A620" s="28"/>
    </row>
    <row r="621" spans="1:1" x14ac:dyDescent="0.35">
      <c r="A621" s="28"/>
    </row>
    <row r="622" spans="1:1" x14ac:dyDescent="0.35">
      <c r="A622" s="28"/>
    </row>
    <row r="623" spans="1:1" x14ac:dyDescent="0.35">
      <c r="A623" s="28"/>
    </row>
    <row r="624" spans="1:1" x14ac:dyDescent="0.35">
      <c r="A624" s="28"/>
    </row>
    <row r="625" spans="1:1" x14ac:dyDescent="0.35">
      <c r="A625" s="28"/>
    </row>
    <row r="626" spans="1:1" x14ac:dyDescent="0.35">
      <c r="A626" s="28"/>
    </row>
    <row r="627" spans="1:1" x14ac:dyDescent="0.35">
      <c r="A627" s="28"/>
    </row>
    <row r="628" spans="1:1" x14ac:dyDescent="0.35">
      <c r="A628" s="28"/>
    </row>
    <row r="629" spans="1:1" x14ac:dyDescent="0.35">
      <c r="A629" s="28"/>
    </row>
    <row r="630" spans="1:1" x14ac:dyDescent="0.35">
      <c r="A630" s="28"/>
    </row>
    <row r="631" spans="1:1" x14ac:dyDescent="0.35">
      <c r="A631" s="28"/>
    </row>
    <row r="632" spans="1:1" x14ac:dyDescent="0.35">
      <c r="A632" s="28"/>
    </row>
    <row r="633" spans="1:1" x14ac:dyDescent="0.35">
      <c r="A633" s="28"/>
    </row>
    <row r="634" spans="1:1" x14ac:dyDescent="0.35">
      <c r="A634" s="28"/>
    </row>
    <row r="635" spans="1:1" x14ac:dyDescent="0.35">
      <c r="A635" s="28"/>
    </row>
    <row r="636" spans="1:1" x14ac:dyDescent="0.35">
      <c r="A636" s="28"/>
    </row>
    <row r="637" spans="1:1" x14ac:dyDescent="0.35">
      <c r="A637" s="28"/>
    </row>
    <row r="638" spans="1:1" x14ac:dyDescent="0.35">
      <c r="A638" s="28"/>
    </row>
    <row r="639" spans="1:1" x14ac:dyDescent="0.35">
      <c r="A639" s="28"/>
    </row>
    <row r="640" spans="1:1" x14ac:dyDescent="0.35">
      <c r="A640" s="28"/>
    </row>
    <row r="641" spans="1:1" x14ac:dyDescent="0.35">
      <c r="A641" s="28"/>
    </row>
    <row r="642" spans="1:1" x14ac:dyDescent="0.35">
      <c r="A642" s="28"/>
    </row>
    <row r="643" spans="1:1" x14ac:dyDescent="0.35">
      <c r="A643" s="28"/>
    </row>
    <row r="644" spans="1:1" x14ac:dyDescent="0.35">
      <c r="A644" s="28"/>
    </row>
    <row r="645" spans="1:1" x14ac:dyDescent="0.35">
      <c r="A645" s="28"/>
    </row>
    <row r="646" spans="1:1" x14ac:dyDescent="0.35">
      <c r="A646" s="28"/>
    </row>
    <row r="647" spans="1:1" x14ac:dyDescent="0.35">
      <c r="A647" s="28"/>
    </row>
    <row r="648" spans="1:1" x14ac:dyDescent="0.35">
      <c r="A648" s="28"/>
    </row>
    <row r="649" spans="1:1" x14ac:dyDescent="0.35">
      <c r="A649" s="28"/>
    </row>
    <row r="650" spans="1:1" x14ac:dyDescent="0.35">
      <c r="A650" s="28"/>
    </row>
    <row r="651" spans="1:1" x14ac:dyDescent="0.35">
      <c r="A651" s="28"/>
    </row>
    <row r="652" spans="1:1" x14ac:dyDescent="0.35">
      <c r="A652" s="28"/>
    </row>
    <row r="653" spans="1:1" x14ac:dyDescent="0.35">
      <c r="A653" s="28"/>
    </row>
    <row r="654" spans="1:1" x14ac:dyDescent="0.35">
      <c r="A654" s="28"/>
    </row>
    <row r="655" spans="1:1" x14ac:dyDescent="0.35">
      <c r="A655" s="28"/>
    </row>
    <row r="656" spans="1:1" x14ac:dyDescent="0.35">
      <c r="A656" s="28"/>
    </row>
    <row r="657" spans="1:1" x14ac:dyDescent="0.35">
      <c r="A657" s="28"/>
    </row>
    <row r="658" spans="1:1" x14ac:dyDescent="0.35">
      <c r="A658" s="28"/>
    </row>
    <row r="659" spans="1:1" x14ac:dyDescent="0.35">
      <c r="A659" s="28"/>
    </row>
    <row r="660" spans="1:1" x14ac:dyDescent="0.35">
      <c r="A660" s="28"/>
    </row>
    <row r="661" spans="1:1" x14ac:dyDescent="0.35">
      <c r="A661" s="28"/>
    </row>
    <row r="662" spans="1:1" x14ac:dyDescent="0.35">
      <c r="A662" s="28"/>
    </row>
    <row r="663" spans="1:1" x14ac:dyDescent="0.35">
      <c r="A663" s="28"/>
    </row>
    <row r="664" spans="1:1" x14ac:dyDescent="0.35">
      <c r="A664" s="28"/>
    </row>
    <row r="665" spans="1:1" x14ac:dyDescent="0.35">
      <c r="A665" s="28"/>
    </row>
    <row r="666" spans="1:1" x14ac:dyDescent="0.35">
      <c r="A666" s="28"/>
    </row>
    <row r="667" spans="1:1" x14ac:dyDescent="0.35">
      <c r="A667" s="28"/>
    </row>
    <row r="668" spans="1:1" x14ac:dyDescent="0.35">
      <c r="A668" s="28"/>
    </row>
    <row r="669" spans="1:1" x14ac:dyDescent="0.35">
      <c r="A669" s="28"/>
    </row>
    <row r="670" spans="1:1" x14ac:dyDescent="0.35">
      <c r="A670" s="28"/>
    </row>
    <row r="671" spans="1:1" x14ac:dyDescent="0.35">
      <c r="A671" s="28"/>
    </row>
    <row r="672" spans="1:1" x14ac:dyDescent="0.35">
      <c r="A672" s="28"/>
    </row>
    <row r="673" spans="1:1" x14ac:dyDescent="0.35">
      <c r="A673" s="28"/>
    </row>
    <row r="674" spans="1:1" x14ac:dyDescent="0.35">
      <c r="A674" s="28"/>
    </row>
    <row r="675" spans="1:1" x14ac:dyDescent="0.35">
      <c r="A675" s="28"/>
    </row>
    <row r="676" spans="1:1" x14ac:dyDescent="0.35">
      <c r="A676" s="28"/>
    </row>
    <row r="677" spans="1:1" x14ac:dyDescent="0.35">
      <c r="A677" s="28"/>
    </row>
    <row r="678" spans="1:1" x14ac:dyDescent="0.35">
      <c r="A678" s="28"/>
    </row>
    <row r="679" spans="1:1" x14ac:dyDescent="0.35">
      <c r="A679" s="28"/>
    </row>
    <row r="680" spans="1:1" x14ac:dyDescent="0.35">
      <c r="A680" s="28"/>
    </row>
    <row r="681" spans="1:1" x14ac:dyDescent="0.35">
      <c r="A681" s="28"/>
    </row>
    <row r="682" spans="1:1" x14ac:dyDescent="0.35">
      <c r="A682" s="28"/>
    </row>
    <row r="683" spans="1:1" x14ac:dyDescent="0.35">
      <c r="A683" s="28"/>
    </row>
    <row r="684" spans="1:1" x14ac:dyDescent="0.35">
      <c r="A684" s="28"/>
    </row>
    <row r="685" spans="1:1" x14ac:dyDescent="0.35">
      <c r="A685" s="28"/>
    </row>
    <row r="686" spans="1:1" x14ac:dyDescent="0.35">
      <c r="A686" s="28"/>
    </row>
    <row r="687" spans="1:1" x14ac:dyDescent="0.35">
      <c r="A687" s="28"/>
    </row>
    <row r="688" spans="1:1" x14ac:dyDescent="0.35">
      <c r="A688" s="28"/>
    </row>
    <row r="689" spans="1:1" x14ac:dyDescent="0.35">
      <c r="A689" s="28"/>
    </row>
    <row r="690" spans="1:1" x14ac:dyDescent="0.35">
      <c r="A690" s="28"/>
    </row>
    <row r="691" spans="1:1" x14ac:dyDescent="0.35">
      <c r="A691" s="28"/>
    </row>
    <row r="692" spans="1:1" x14ac:dyDescent="0.35">
      <c r="A692" s="28"/>
    </row>
    <row r="693" spans="1:1" x14ac:dyDescent="0.35">
      <c r="A693" s="28"/>
    </row>
    <row r="694" spans="1:1" x14ac:dyDescent="0.35">
      <c r="A694" s="28"/>
    </row>
    <row r="695" spans="1:1" x14ac:dyDescent="0.35">
      <c r="A695" s="28"/>
    </row>
    <row r="696" spans="1:1" x14ac:dyDescent="0.35">
      <c r="A696" s="28"/>
    </row>
    <row r="697" spans="1:1" x14ac:dyDescent="0.35">
      <c r="A697" s="28"/>
    </row>
    <row r="698" spans="1:1" x14ac:dyDescent="0.35">
      <c r="A698" s="28"/>
    </row>
    <row r="699" spans="1:1" x14ac:dyDescent="0.35">
      <c r="A699" s="28"/>
    </row>
    <row r="700" spans="1:1" x14ac:dyDescent="0.35">
      <c r="A700" s="28"/>
    </row>
    <row r="701" spans="1:1" x14ac:dyDescent="0.35">
      <c r="A701" s="28"/>
    </row>
    <row r="702" spans="1:1" x14ac:dyDescent="0.35">
      <c r="A702" s="28"/>
    </row>
    <row r="703" spans="1:1" x14ac:dyDescent="0.35">
      <c r="A703" s="28"/>
    </row>
    <row r="704" spans="1:1" x14ac:dyDescent="0.35">
      <c r="A704" s="28"/>
    </row>
    <row r="705" spans="1:1" x14ac:dyDescent="0.35">
      <c r="A705" s="28"/>
    </row>
    <row r="706" spans="1:1" x14ac:dyDescent="0.35">
      <c r="A706" s="28"/>
    </row>
    <row r="707" spans="1:1" x14ac:dyDescent="0.35">
      <c r="A707" s="28"/>
    </row>
    <row r="708" spans="1:1" x14ac:dyDescent="0.35">
      <c r="A708" s="28"/>
    </row>
    <row r="709" spans="1:1" x14ac:dyDescent="0.35">
      <c r="A709" s="28"/>
    </row>
    <row r="710" spans="1:1" x14ac:dyDescent="0.35">
      <c r="A710" s="28"/>
    </row>
    <row r="711" spans="1:1" x14ac:dyDescent="0.35">
      <c r="A711" s="28"/>
    </row>
    <row r="712" spans="1:1" x14ac:dyDescent="0.35">
      <c r="A712" s="28"/>
    </row>
    <row r="713" spans="1:1" x14ac:dyDescent="0.35">
      <c r="A713" s="28"/>
    </row>
    <row r="714" spans="1:1" x14ac:dyDescent="0.35">
      <c r="A714" s="28"/>
    </row>
    <row r="715" spans="1:1" x14ac:dyDescent="0.35">
      <c r="A715" s="28"/>
    </row>
    <row r="716" spans="1:1" x14ac:dyDescent="0.35">
      <c r="A716" s="28"/>
    </row>
    <row r="717" spans="1:1" x14ac:dyDescent="0.35">
      <c r="A717" s="28"/>
    </row>
    <row r="718" spans="1:1" x14ac:dyDescent="0.35">
      <c r="A718" s="28"/>
    </row>
    <row r="719" spans="1:1" x14ac:dyDescent="0.35">
      <c r="A719" s="28"/>
    </row>
    <row r="720" spans="1:1" x14ac:dyDescent="0.35">
      <c r="A720" s="28"/>
    </row>
    <row r="721" spans="1:1" x14ac:dyDescent="0.35">
      <c r="A721" s="28"/>
    </row>
    <row r="722" spans="1:1" x14ac:dyDescent="0.35">
      <c r="A722" s="28"/>
    </row>
    <row r="723" spans="1:1" x14ac:dyDescent="0.35">
      <c r="A723" s="28"/>
    </row>
    <row r="724" spans="1:1" x14ac:dyDescent="0.35">
      <c r="A724" s="28"/>
    </row>
    <row r="725" spans="1:1" x14ac:dyDescent="0.35">
      <c r="A725" s="28"/>
    </row>
    <row r="726" spans="1:1" x14ac:dyDescent="0.35">
      <c r="A726" s="28"/>
    </row>
    <row r="727" spans="1:1" x14ac:dyDescent="0.35">
      <c r="A727" s="28"/>
    </row>
    <row r="728" spans="1:1" x14ac:dyDescent="0.35">
      <c r="A728" s="28"/>
    </row>
    <row r="729" spans="1:1" x14ac:dyDescent="0.35">
      <c r="A729" s="28"/>
    </row>
    <row r="730" spans="1:1" x14ac:dyDescent="0.35">
      <c r="A730" s="28"/>
    </row>
    <row r="731" spans="1:1" x14ac:dyDescent="0.35">
      <c r="A731" s="28"/>
    </row>
    <row r="732" spans="1:1" x14ac:dyDescent="0.35">
      <c r="A732" s="28"/>
    </row>
    <row r="733" spans="1:1" x14ac:dyDescent="0.35">
      <c r="A733" s="28"/>
    </row>
    <row r="734" spans="1:1" x14ac:dyDescent="0.35">
      <c r="A734" s="28"/>
    </row>
    <row r="735" spans="1:1" x14ac:dyDescent="0.35">
      <c r="A735" s="28"/>
    </row>
    <row r="736" spans="1:1" x14ac:dyDescent="0.35">
      <c r="A736" s="28"/>
    </row>
    <row r="737" spans="1:1" x14ac:dyDescent="0.35">
      <c r="A737" s="28"/>
    </row>
    <row r="738" spans="1:1" x14ac:dyDescent="0.35">
      <c r="A738" s="28"/>
    </row>
    <row r="739" spans="1:1" x14ac:dyDescent="0.35">
      <c r="A739" s="28"/>
    </row>
    <row r="740" spans="1:1" x14ac:dyDescent="0.35">
      <c r="A740" s="28"/>
    </row>
    <row r="741" spans="1:1" x14ac:dyDescent="0.35">
      <c r="A741" s="28"/>
    </row>
    <row r="742" spans="1:1" x14ac:dyDescent="0.35">
      <c r="A742" s="28"/>
    </row>
    <row r="743" spans="1:1" x14ac:dyDescent="0.35">
      <c r="A743" s="28"/>
    </row>
    <row r="744" spans="1:1" x14ac:dyDescent="0.35">
      <c r="A744" s="28"/>
    </row>
    <row r="745" spans="1:1" x14ac:dyDescent="0.35">
      <c r="A745" s="28"/>
    </row>
    <row r="746" spans="1:1" x14ac:dyDescent="0.35">
      <c r="A746" s="28"/>
    </row>
    <row r="747" spans="1:1" x14ac:dyDescent="0.35">
      <c r="A747" s="28"/>
    </row>
    <row r="748" spans="1:1" x14ac:dyDescent="0.35">
      <c r="A748" s="28"/>
    </row>
    <row r="749" spans="1:1" x14ac:dyDescent="0.35">
      <c r="A749" s="28"/>
    </row>
    <row r="750" spans="1:1" x14ac:dyDescent="0.35">
      <c r="A750" s="28"/>
    </row>
    <row r="751" spans="1:1" x14ac:dyDescent="0.35">
      <c r="A751" s="28"/>
    </row>
    <row r="752" spans="1:1" x14ac:dyDescent="0.35">
      <c r="A752" s="28"/>
    </row>
    <row r="753" spans="1:1" x14ac:dyDescent="0.35">
      <c r="A753" s="28"/>
    </row>
    <row r="754" spans="1:1" x14ac:dyDescent="0.35">
      <c r="A754" s="28"/>
    </row>
    <row r="755" spans="1:1" x14ac:dyDescent="0.35">
      <c r="A755" s="28"/>
    </row>
    <row r="756" spans="1:1" x14ac:dyDescent="0.35">
      <c r="A756" s="28"/>
    </row>
    <row r="757" spans="1:1" x14ac:dyDescent="0.35">
      <c r="A757" s="28"/>
    </row>
    <row r="758" spans="1:1" x14ac:dyDescent="0.35">
      <c r="A758" s="28"/>
    </row>
    <row r="759" spans="1:1" x14ac:dyDescent="0.35">
      <c r="A759" s="28"/>
    </row>
    <row r="760" spans="1:1" x14ac:dyDescent="0.35">
      <c r="A760" s="28"/>
    </row>
    <row r="761" spans="1:1" x14ac:dyDescent="0.35">
      <c r="A761" s="28"/>
    </row>
    <row r="762" spans="1:1" x14ac:dyDescent="0.35">
      <c r="A762" s="28"/>
    </row>
    <row r="763" spans="1:1" x14ac:dyDescent="0.35">
      <c r="A763" s="28"/>
    </row>
    <row r="764" spans="1:1" x14ac:dyDescent="0.35">
      <c r="A764" s="28"/>
    </row>
    <row r="765" spans="1:1" x14ac:dyDescent="0.35">
      <c r="A765" s="28"/>
    </row>
    <row r="766" spans="1:1" x14ac:dyDescent="0.35">
      <c r="A766" s="28"/>
    </row>
    <row r="767" spans="1:1" x14ac:dyDescent="0.35">
      <c r="A767" s="28"/>
    </row>
    <row r="768" spans="1:1" x14ac:dyDescent="0.35">
      <c r="A768" s="28"/>
    </row>
    <row r="769" spans="1:1" x14ac:dyDescent="0.35">
      <c r="A769" s="28"/>
    </row>
    <row r="770" spans="1:1" x14ac:dyDescent="0.35">
      <c r="A770" s="28"/>
    </row>
    <row r="771" spans="1:1" x14ac:dyDescent="0.35">
      <c r="A771" s="28"/>
    </row>
    <row r="772" spans="1:1" x14ac:dyDescent="0.35">
      <c r="A772" s="28"/>
    </row>
    <row r="773" spans="1:1" x14ac:dyDescent="0.35">
      <c r="A773" s="28"/>
    </row>
    <row r="774" spans="1:1" x14ac:dyDescent="0.35">
      <c r="A774" s="28"/>
    </row>
    <row r="775" spans="1:1" x14ac:dyDescent="0.35">
      <c r="A775" s="28"/>
    </row>
    <row r="776" spans="1:1" x14ac:dyDescent="0.35">
      <c r="A776" s="28"/>
    </row>
    <row r="777" spans="1:1" x14ac:dyDescent="0.35">
      <c r="A777" s="28"/>
    </row>
    <row r="778" spans="1:1" x14ac:dyDescent="0.35">
      <c r="A778" s="28"/>
    </row>
    <row r="779" spans="1:1" x14ac:dyDescent="0.35">
      <c r="A779" s="28"/>
    </row>
    <row r="780" spans="1:1" x14ac:dyDescent="0.35">
      <c r="A780" s="28"/>
    </row>
    <row r="781" spans="1:1" x14ac:dyDescent="0.35">
      <c r="A781" s="28"/>
    </row>
    <row r="782" spans="1:1" x14ac:dyDescent="0.35">
      <c r="A782" s="28"/>
    </row>
    <row r="783" spans="1:1" x14ac:dyDescent="0.35">
      <c r="A783" s="28"/>
    </row>
    <row r="784" spans="1:1" x14ac:dyDescent="0.35">
      <c r="A784" s="28"/>
    </row>
    <row r="785" spans="1:1" x14ac:dyDescent="0.35">
      <c r="A785" s="28"/>
    </row>
    <row r="786" spans="1:1" x14ac:dyDescent="0.35">
      <c r="A786" s="28"/>
    </row>
    <row r="787" spans="1:1" x14ac:dyDescent="0.35">
      <c r="A787" s="28"/>
    </row>
    <row r="788" spans="1:1" x14ac:dyDescent="0.35">
      <c r="A788" s="28"/>
    </row>
    <row r="789" spans="1:1" x14ac:dyDescent="0.35">
      <c r="A789" s="28"/>
    </row>
    <row r="790" spans="1:1" x14ac:dyDescent="0.35">
      <c r="A790" s="28"/>
    </row>
    <row r="791" spans="1:1" x14ac:dyDescent="0.35">
      <c r="A791" s="28"/>
    </row>
    <row r="792" spans="1:1" x14ac:dyDescent="0.35">
      <c r="A792" s="28"/>
    </row>
    <row r="793" spans="1:1" x14ac:dyDescent="0.35">
      <c r="A793" s="28"/>
    </row>
    <row r="794" spans="1:1" x14ac:dyDescent="0.35">
      <c r="A794" s="28"/>
    </row>
    <row r="795" spans="1:1" x14ac:dyDescent="0.35">
      <c r="A795" s="28"/>
    </row>
    <row r="796" spans="1:1" x14ac:dyDescent="0.35">
      <c r="A796" s="28"/>
    </row>
    <row r="797" spans="1:1" x14ac:dyDescent="0.35">
      <c r="A797" s="28"/>
    </row>
    <row r="798" spans="1:1" x14ac:dyDescent="0.35">
      <c r="A798" s="28"/>
    </row>
    <row r="799" spans="1:1" x14ac:dyDescent="0.35">
      <c r="A799" s="28"/>
    </row>
    <row r="800" spans="1:1" x14ac:dyDescent="0.35">
      <c r="A800" s="28"/>
    </row>
    <row r="801" spans="1:1" x14ac:dyDescent="0.35">
      <c r="A801" s="28"/>
    </row>
    <row r="802" spans="1:1" x14ac:dyDescent="0.35">
      <c r="A802" s="28"/>
    </row>
    <row r="803" spans="1:1" x14ac:dyDescent="0.35">
      <c r="A803" s="28"/>
    </row>
    <row r="804" spans="1:1" x14ac:dyDescent="0.35">
      <c r="A804" s="28"/>
    </row>
    <row r="805" spans="1:1" x14ac:dyDescent="0.35">
      <c r="A805" s="28"/>
    </row>
    <row r="806" spans="1:1" x14ac:dyDescent="0.35">
      <c r="A806" s="28"/>
    </row>
    <row r="807" spans="1:1" x14ac:dyDescent="0.35">
      <c r="A807" s="28"/>
    </row>
    <row r="808" spans="1:1" x14ac:dyDescent="0.35">
      <c r="A808" s="28"/>
    </row>
    <row r="809" spans="1:1" x14ac:dyDescent="0.35">
      <c r="A809" s="28"/>
    </row>
    <row r="810" spans="1:1" x14ac:dyDescent="0.35">
      <c r="A810" s="28"/>
    </row>
    <row r="811" spans="1:1" x14ac:dyDescent="0.35">
      <c r="A811" s="28"/>
    </row>
    <row r="812" spans="1:1" x14ac:dyDescent="0.35">
      <c r="A812" s="28"/>
    </row>
    <row r="813" spans="1:1" x14ac:dyDescent="0.35">
      <c r="A813" s="28"/>
    </row>
    <row r="814" spans="1:1" x14ac:dyDescent="0.35">
      <c r="A814" s="28"/>
    </row>
    <row r="815" spans="1:1" x14ac:dyDescent="0.35">
      <c r="A815" s="28"/>
    </row>
    <row r="816" spans="1:1" x14ac:dyDescent="0.35">
      <c r="A816" s="28"/>
    </row>
    <row r="817" spans="1:1" x14ac:dyDescent="0.35">
      <c r="A817" s="28"/>
    </row>
    <row r="818" spans="1:1" x14ac:dyDescent="0.35">
      <c r="A818" s="28"/>
    </row>
    <row r="819" spans="1:1" x14ac:dyDescent="0.35">
      <c r="A819" s="28"/>
    </row>
    <row r="820" spans="1:1" x14ac:dyDescent="0.35">
      <c r="A820" s="28"/>
    </row>
    <row r="821" spans="1:1" x14ac:dyDescent="0.35">
      <c r="A821" s="28"/>
    </row>
    <row r="822" spans="1:1" x14ac:dyDescent="0.35">
      <c r="A822" s="28"/>
    </row>
    <row r="823" spans="1:1" x14ac:dyDescent="0.35">
      <c r="A823" s="28"/>
    </row>
    <row r="824" spans="1:1" x14ac:dyDescent="0.35">
      <c r="A824" s="28"/>
    </row>
    <row r="825" spans="1:1" x14ac:dyDescent="0.35">
      <c r="A825" s="28"/>
    </row>
    <row r="826" spans="1:1" x14ac:dyDescent="0.35">
      <c r="A826" s="28"/>
    </row>
    <row r="827" spans="1:1" x14ac:dyDescent="0.35">
      <c r="A827" s="28"/>
    </row>
    <row r="828" spans="1:1" x14ac:dyDescent="0.35">
      <c r="A828" s="28"/>
    </row>
    <row r="829" spans="1:1" x14ac:dyDescent="0.35">
      <c r="A829" s="28"/>
    </row>
    <row r="830" spans="1:1" x14ac:dyDescent="0.35">
      <c r="A830" s="28"/>
    </row>
    <row r="831" spans="1:1" x14ac:dyDescent="0.35">
      <c r="A831" s="28"/>
    </row>
    <row r="832" spans="1:1" x14ac:dyDescent="0.35">
      <c r="A832" s="28"/>
    </row>
    <row r="833" spans="1:1" x14ac:dyDescent="0.35">
      <c r="A833" s="28"/>
    </row>
    <row r="834" spans="1:1" x14ac:dyDescent="0.35">
      <c r="A834" s="28"/>
    </row>
    <row r="835" spans="1:1" x14ac:dyDescent="0.35">
      <c r="A835" s="28"/>
    </row>
    <row r="836" spans="1:1" x14ac:dyDescent="0.35">
      <c r="A836" s="28"/>
    </row>
    <row r="837" spans="1:1" x14ac:dyDescent="0.35">
      <c r="A837" s="28"/>
    </row>
    <row r="838" spans="1:1" x14ac:dyDescent="0.35">
      <c r="A838" s="28"/>
    </row>
    <row r="839" spans="1:1" x14ac:dyDescent="0.35">
      <c r="A839" s="28"/>
    </row>
    <row r="840" spans="1:1" x14ac:dyDescent="0.35">
      <c r="A840" s="28"/>
    </row>
    <row r="841" spans="1:1" x14ac:dyDescent="0.35">
      <c r="A841" s="28"/>
    </row>
    <row r="842" spans="1:1" x14ac:dyDescent="0.35">
      <c r="A842" s="28"/>
    </row>
    <row r="843" spans="1:1" x14ac:dyDescent="0.35">
      <c r="A843" s="28"/>
    </row>
    <row r="844" spans="1:1" x14ac:dyDescent="0.35">
      <c r="A844" s="28"/>
    </row>
    <row r="845" spans="1:1" x14ac:dyDescent="0.35">
      <c r="A845" s="28"/>
    </row>
    <row r="846" spans="1:1" x14ac:dyDescent="0.35">
      <c r="A846" s="28"/>
    </row>
    <row r="847" spans="1:1" x14ac:dyDescent="0.35">
      <c r="A847" s="28"/>
    </row>
    <row r="848" spans="1:1" x14ac:dyDescent="0.35">
      <c r="A848" s="28"/>
    </row>
    <row r="849" spans="1:1" x14ac:dyDescent="0.35">
      <c r="A849" s="28"/>
    </row>
    <row r="850" spans="1:1" x14ac:dyDescent="0.35">
      <c r="A850" s="28"/>
    </row>
    <row r="851" spans="1:1" x14ac:dyDescent="0.35">
      <c r="A851" s="28"/>
    </row>
    <row r="852" spans="1:1" x14ac:dyDescent="0.35">
      <c r="A852" s="28"/>
    </row>
    <row r="853" spans="1:1" x14ac:dyDescent="0.35">
      <c r="A853" s="28"/>
    </row>
    <row r="854" spans="1:1" x14ac:dyDescent="0.35">
      <c r="A854" s="28"/>
    </row>
    <row r="855" spans="1:1" x14ac:dyDescent="0.35">
      <c r="A855" s="28"/>
    </row>
    <row r="856" spans="1:1" x14ac:dyDescent="0.35">
      <c r="A856" s="28"/>
    </row>
    <row r="857" spans="1:1" x14ac:dyDescent="0.35">
      <c r="A857" s="28"/>
    </row>
    <row r="858" spans="1:1" x14ac:dyDescent="0.35">
      <c r="A858" s="28"/>
    </row>
    <row r="859" spans="1:1" x14ac:dyDescent="0.35">
      <c r="A859" s="28"/>
    </row>
    <row r="860" spans="1:1" x14ac:dyDescent="0.35">
      <c r="A860" s="28"/>
    </row>
    <row r="861" spans="1:1" x14ac:dyDescent="0.35">
      <c r="A861" s="28"/>
    </row>
    <row r="862" spans="1:1" x14ac:dyDescent="0.35">
      <c r="A862" s="28"/>
    </row>
    <row r="863" spans="1:1" x14ac:dyDescent="0.35">
      <c r="A863" s="28"/>
    </row>
    <row r="864" spans="1:1" x14ac:dyDescent="0.35">
      <c r="A864" s="28"/>
    </row>
    <row r="865" spans="1:1" x14ac:dyDescent="0.35">
      <c r="A865" s="28"/>
    </row>
    <row r="866" spans="1:1" x14ac:dyDescent="0.35">
      <c r="A866" s="28"/>
    </row>
    <row r="867" spans="1:1" x14ac:dyDescent="0.35">
      <c r="A867" s="28"/>
    </row>
    <row r="868" spans="1:1" x14ac:dyDescent="0.35">
      <c r="A868" s="28"/>
    </row>
    <row r="869" spans="1:1" x14ac:dyDescent="0.35">
      <c r="A869" s="28"/>
    </row>
    <row r="870" spans="1:1" x14ac:dyDescent="0.35">
      <c r="A870" s="28"/>
    </row>
    <row r="871" spans="1:1" x14ac:dyDescent="0.35">
      <c r="A871" s="28"/>
    </row>
    <row r="872" spans="1:1" x14ac:dyDescent="0.35">
      <c r="A872" s="28"/>
    </row>
    <row r="873" spans="1:1" x14ac:dyDescent="0.35">
      <c r="A873" s="28"/>
    </row>
    <row r="874" spans="1:1" x14ac:dyDescent="0.35">
      <c r="A874" s="28"/>
    </row>
    <row r="875" spans="1:1" x14ac:dyDescent="0.35">
      <c r="A875" s="28"/>
    </row>
    <row r="876" spans="1:1" x14ac:dyDescent="0.35">
      <c r="A876" s="28"/>
    </row>
    <row r="877" spans="1:1" x14ac:dyDescent="0.35">
      <c r="A877" s="28"/>
    </row>
    <row r="878" spans="1:1" x14ac:dyDescent="0.35">
      <c r="A878" s="28"/>
    </row>
    <row r="879" spans="1:1" x14ac:dyDescent="0.35">
      <c r="A879" s="28"/>
    </row>
    <row r="880" spans="1:1" x14ac:dyDescent="0.35">
      <c r="A880" s="28"/>
    </row>
    <row r="881" spans="1:1" x14ac:dyDescent="0.35">
      <c r="A881" s="28"/>
    </row>
    <row r="882" spans="1:1" x14ac:dyDescent="0.35">
      <c r="A882" s="28"/>
    </row>
    <row r="883" spans="1:1" x14ac:dyDescent="0.35">
      <c r="A883" s="28"/>
    </row>
    <row r="884" spans="1:1" x14ac:dyDescent="0.35">
      <c r="A884" s="28"/>
    </row>
    <row r="885" spans="1:1" x14ac:dyDescent="0.35">
      <c r="A885" s="28"/>
    </row>
    <row r="886" spans="1:1" x14ac:dyDescent="0.35">
      <c r="A886" s="28"/>
    </row>
    <row r="887" spans="1:1" x14ac:dyDescent="0.35">
      <c r="A887" s="28"/>
    </row>
    <row r="888" spans="1:1" x14ac:dyDescent="0.35">
      <c r="A888" s="28"/>
    </row>
    <row r="889" spans="1:1" x14ac:dyDescent="0.35">
      <c r="A889" s="28"/>
    </row>
    <row r="890" spans="1:1" x14ac:dyDescent="0.35">
      <c r="A890" s="28"/>
    </row>
    <row r="891" spans="1:1" x14ac:dyDescent="0.35">
      <c r="A891" s="28"/>
    </row>
    <row r="892" spans="1:1" x14ac:dyDescent="0.35">
      <c r="A892" s="28"/>
    </row>
    <row r="893" spans="1:1" x14ac:dyDescent="0.35">
      <c r="A893" s="28"/>
    </row>
    <row r="894" spans="1:1" x14ac:dyDescent="0.35">
      <c r="A894" s="28"/>
    </row>
    <row r="895" spans="1:1" x14ac:dyDescent="0.35">
      <c r="A895" s="28"/>
    </row>
    <row r="896" spans="1:1" x14ac:dyDescent="0.35">
      <c r="A896" s="28"/>
    </row>
    <row r="897" spans="1:1" x14ac:dyDescent="0.35">
      <c r="A897" s="28"/>
    </row>
    <row r="898" spans="1:1" x14ac:dyDescent="0.35">
      <c r="A898" s="28"/>
    </row>
    <row r="899" spans="1:1" x14ac:dyDescent="0.35">
      <c r="A899" s="28"/>
    </row>
    <row r="900" spans="1:1" x14ac:dyDescent="0.35">
      <c r="A900" s="28"/>
    </row>
    <row r="901" spans="1:1" x14ac:dyDescent="0.35">
      <c r="A901" s="28"/>
    </row>
    <row r="902" spans="1:1" x14ac:dyDescent="0.35">
      <c r="A902" s="28"/>
    </row>
    <row r="903" spans="1:1" x14ac:dyDescent="0.35">
      <c r="A903" s="28"/>
    </row>
    <row r="904" spans="1:1" x14ac:dyDescent="0.35">
      <c r="A904" s="28"/>
    </row>
    <row r="905" spans="1:1" x14ac:dyDescent="0.35">
      <c r="A905" s="28"/>
    </row>
    <row r="906" spans="1:1" x14ac:dyDescent="0.35">
      <c r="A906" s="28"/>
    </row>
    <row r="907" spans="1:1" x14ac:dyDescent="0.35">
      <c r="A907" s="28"/>
    </row>
    <row r="908" spans="1:1" x14ac:dyDescent="0.35">
      <c r="A908" s="28"/>
    </row>
    <row r="909" spans="1:1" x14ac:dyDescent="0.35">
      <c r="A909" s="28"/>
    </row>
    <row r="910" spans="1:1" x14ac:dyDescent="0.35">
      <c r="A910" s="28"/>
    </row>
    <row r="911" spans="1:1" x14ac:dyDescent="0.35">
      <c r="A911" s="28"/>
    </row>
    <row r="912" spans="1:1" x14ac:dyDescent="0.35">
      <c r="A912" s="28"/>
    </row>
    <row r="913" spans="1:1" x14ac:dyDescent="0.35">
      <c r="A913" s="28"/>
    </row>
    <row r="914" spans="1:1" x14ac:dyDescent="0.35">
      <c r="A914" s="28"/>
    </row>
    <row r="915" spans="1:1" x14ac:dyDescent="0.35">
      <c r="A915" s="28"/>
    </row>
    <row r="916" spans="1:1" x14ac:dyDescent="0.35">
      <c r="A916" s="28"/>
    </row>
    <row r="917" spans="1:1" x14ac:dyDescent="0.35">
      <c r="A917" s="28"/>
    </row>
    <row r="918" spans="1:1" x14ac:dyDescent="0.35">
      <c r="A918" s="28"/>
    </row>
    <row r="919" spans="1:1" x14ac:dyDescent="0.35">
      <c r="A919" s="28"/>
    </row>
    <row r="920" spans="1:1" x14ac:dyDescent="0.35">
      <c r="A920" s="28"/>
    </row>
    <row r="921" spans="1:1" x14ac:dyDescent="0.35">
      <c r="A921" s="28"/>
    </row>
    <row r="922" spans="1:1" x14ac:dyDescent="0.35">
      <c r="A922" s="28"/>
    </row>
    <row r="923" spans="1:1" x14ac:dyDescent="0.35">
      <c r="A923" s="28"/>
    </row>
    <row r="924" spans="1:1" x14ac:dyDescent="0.35">
      <c r="A924" s="28"/>
    </row>
    <row r="925" spans="1:1" x14ac:dyDescent="0.35">
      <c r="A925" s="28"/>
    </row>
    <row r="926" spans="1:1" x14ac:dyDescent="0.35">
      <c r="A926" s="28"/>
    </row>
    <row r="927" spans="1:1" x14ac:dyDescent="0.35">
      <c r="A927" s="28"/>
    </row>
    <row r="928" spans="1:1" x14ac:dyDescent="0.35">
      <c r="A928" s="28"/>
    </row>
    <row r="929" spans="1:1" x14ac:dyDescent="0.35">
      <c r="A929" s="28"/>
    </row>
    <row r="930" spans="1:1" x14ac:dyDescent="0.35">
      <c r="A930" s="28"/>
    </row>
    <row r="931" spans="1:1" x14ac:dyDescent="0.35">
      <c r="A931" s="28"/>
    </row>
    <row r="932" spans="1:1" x14ac:dyDescent="0.35">
      <c r="A932" s="28"/>
    </row>
    <row r="933" spans="1:1" x14ac:dyDescent="0.35">
      <c r="A933" s="28"/>
    </row>
    <row r="934" spans="1:1" x14ac:dyDescent="0.35">
      <c r="A934" s="28"/>
    </row>
    <row r="935" spans="1:1" x14ac:dyDescent="0.35">
      <c r="A935" s="28"/>
    </row>
    <row r="936" spans="1:1" x14ac:dyDescent="0.35">
      <c r="A936" s="28"/>
    </row>
    <row r="937" spans="1:1" x14ac:dyDescent="0.35">
      <c r="A937" s="28"/>
    </row>
    <row r="938" spans="1:1" x14ac:dyDescent="0.35">
      <c r="A938" s="28"/>
    </row>
    <row r="939" spans="1:1" x14ac:dyDescent="0.35">
      <c r="A939" s="28"/>
    </row>
    <row r="940" spans="1:1" x14ac:dyDescent="0.35">
      <c r="A940" s="28"/>
    </row>
    <row r="941" spans="1:1" x14ac:dyDescent="0.35">
      <c r="A941" s="28"/>
    </row>
    <row r="942" spans="1:1" x14ac:dyDescent="0.35">
      <c r="A942" s="28"/>
    </row>
    <row r="943" spans="1:1" x14ac:dyDescent="0.35">
      <c r="A943" s="28"/>
    </row>
    <row r="944" spans="1:1" x14ac:dyDescent="0.35">
      <c r="A944" s="28"/>
    </row>
    <row r="945" spans="1:1" x14ac:dyDescent="0.35">
      <c r="A945" s="28"/>
    </row>
    <row r="946" spans="1:1" x14ac:dyDescent="0.35">
      <c r="A946" s="28"/>
    </row>
    <row r="947" spans="1:1" x14ac:dyDescent="0.35">
      <c r="A947" s="28"/>
    </row>
    <row r="948" spans="1:1" x14ac:dyDescent="0.35">
      <c r="A948" s="28"/>
    </row>
    <row r="949" spans="1:1" x14ac:dyDescent="0.35">
      <c r="A949" s="28"/>
    </row>
    <row r="950" spans="1:1" x14ac:dyDescent="0.35">
      <c r="A950" s="28"/>
    </row>
    <row r="951" spans="1:1" x14ac:dyDescent="0.35">
      <c r="A951" s="28"/>
    </row>
    <row r="952" spans="1:1" x14ac:dyDescent="0.35">
      <c r="A952" s="28"/>
    </row>
    <row r="953" spans="1:1" x14ac:dyDescent="0.35">
      <c r="A953" s="28"/>
    </row>
    <row r="954" spans="1:1" x14ac:dyDescent="0.35">
      <c r="A954" s="28"/>
    </row>
    <row r="955" spans="1:1" x14ac:dyDescent="0.35">
      <c r="A955" s="28"/>
    </row>
    <row r="956" spans="1:1" x14ac:dyDescent="0.35">
      <c r="A956" s="28"/>
    </row>
    <row r="957" spans="1:1" x14ac:dyDescent="0.35">
      <c r="A957" s="28"/>
    </row>
    <row r="958" spans="1:1" x14ac:dyDescent="0.35">
      <c r="A958" s="28"/>
    </row>
    <row r="959" spans="1:1" x14ac:dyDescent="0.35">
      <c r="A959" s="28"/>
    </row>
    <row r="960" spans="1:1" x14ac:dyDescent="0.35">
      <c r="A960" s="28"/>
    </row>
    <row r="961" spans="1:1" x14ac:dyDescent="0.35">
      <c r="A961" s="28"/>
    </row>
    <row r="962" spans="1:1" x14ac:dyDescent="0.35">
      <c r="A962" s="28"/>
    </row>
    <row r="963" spans="1:1" x14ac:dyDescent="0.35">
      <c r="A963" s="28"/>
    </row>
    <row r="964" spans="1:1" x14ac:dyDescent="0.35">
      <c r="A964" s="28"/>
    </row>
    <row r="965" spans="1:1" x14ac:dyDescent="0.35">
      <c r="A965" s="28"/>
    </row>
    <row r="966" spans="1:1" x14ac:dyDescent="0.35">
      <c r="A966" s="28"/>
    </row>
    <row r="967" spans="1:1" x14ac:dyDescent="0.35">
      <c r="A967" s="28"/>
    </row>
    <row r="968" spans="1:1" x14ac:dyDescent="0.35">
      <c r="A968" s="28"/>
    </row>
    <row r="969" spans="1:1" x14ac:dyDescent="0.35">
      <c r="A969" s="28"/>
    </row>
    <row r="970" spans="1:1" x14ac:dyDescent="0.35">
      <c r="A970" s="28"/>
    </row>
    <row r="971" spans="1:1" x14ac:dyDescent="0.35">
      <c r="A971" s="28"/>
    </row>
    <row r="972" spans="1:1" x14ac:dyDescent="0.35">
      <c r="A972" s="28"/>
    </row>
    <row r="973" spans="1:1" x14ac:dyDescent="0.35">
      <c r="A973" s="28"/>
    </row>
    <row r="974" spans="1:1" x14ac:dyDescent="0.35">
      <c r="A974" s="28"/>
    </row>
    <row r="975" spans="1:1" x14ac:dyDescent="0.35">
      <c r="A975" s="28"/>
    </row>
    <row r="976" spans="1:1" x14ac:dyDescent="0.35">
      <c r="A976" s="28"/>
    </row>
    <row r="977" spans="1:1" x14ac:dyDescent="0.35">
      <c r="A977" s="28"/>
    </row>
    <row r="978" spans="1:1" x14ac:dyDescent="0.35">
      <c r="A978" s="28"/>
    </row>
    <row r="979" spans="1:1" x14ac:dyDescent="0.35">
      <c r="A979" s="28"/>
    </row>
    <row r="980" spans="1:1" x14ac:dyDescent="0.35">
      <c r="A980" s="28"/>
    </row>
    <row r="981" spans="1:1" x14ac:dyDescent="0.35">
      <c r="A981" s="28"/>
    </row>
    <row r="982" spans="1:1" x14ac:dyDescent="0.35">
      <c r="A982" s="28"/>
    </row>
    <row r="983" spans="1:1" x14ac:dyDescent="0.35">
      <c r="A983" s="28"/>
    </row>
    <row r="984" spans="1:1" x14ac:dyDescent="0.35">
      <c r="A984" s="28"/>
    </row>
    <row r="985" spans="1:1" x14ac:dyDescent="0.35">
      <c r="A985" s="28"/>
    </row>
    <row r="986" spans="1:1" x14ac:dyDescent="0.35">
      <c r="A986" s="28"/>
    </row>
    <row r="987" spans="1:1" x14ac:dyDescent="0.35">
      <c r="A987" s="28"/>
    </row>
    <row r="988" spans="1:1" x14ac:dyDescent="0.35">
      <c r="A988" s="28"/>
    </row>
    <row r="989" spans="1:1" x14ac:dyDescent="0.35">
      <c r="A989" s="28"/>
    </row>
    <row r="990" spans="1:1" x14ac:dyDescent="0.35">
      <c r="A990" s="28"/>
    </row>
    <row r="991" spans="1:1" x14ac:dyDescent="0.35">
      <c r="A991" s="28"/>
    </row>
    <row r="992" spans="1:1" x14ac:dyDescent="0.35">
      <c r="A992" s="28"/>
    </row>
    <row r="993" spans="1:1" x14ac:dyDescent="0.35">
      <c r="A993" s="28"/>
    </row>
    <row r="994" spans="1:1" x14ac:dyDescent="0.35">
      <c r="A994" s="28"/>
    </row>
    <row r="995" spans="1:1" x14ac:dyDescent="0.35">
      <c r="A995" s="28"/>
    </row>
    <row r="996" spans="1:1" x14ac:dyDescent="0.35">
      <c r="A996" s="28"/>
    </row>
    <row r="997" spans="1:1" x14ac:dyDescent="0.35">
      <c r="A997" s="28"/>
    </row>
    <row r="998" spans="1:1" x14ac:dyDescent="0.35">
      <c r="A998" s="28"/>
    </row>
    <row r="999" spans="1:1" x14ac:dyDescent="0.35">
      <c r="A999" s="28"/>
    </row>
    <row r="1000" spans="1:1" x14ac:dyDescent="0.35">
      <c r="A1000" s="28"/>
    </row>
    <row r="1001" spans="1:1" x14ac:dyDescent="0.35">
      <c r="A1001" s="28"/>
    </row>
    <row r="1002" spans="1:1" x14ac:dyDescent="0.35">
      <c r="A1002" s="28"/>
    </row>
    <row r="1003" spans="1:1" x14ac:dyDescent="0.35">
      <c r="A1003" s="28"/>
    </row>
    <row r="1004" spans="1:1" x14ac:dyDescent="0.35">
      <c r="A1004" s="28"/>
    </row>
    <row r="1005" spans="1:1" x14ac:dyDescent="0.35">
      <c r="A1005" s="28"/>
    </row>
    <row r="1006" spans="1:1" x14ac:dyDescent="0.35">
      <c r="A1006" s="28"/>
    </row>
    <row r="1007" spans="1:1" x14ac:dyDescent="0.35">
      <c r="A1007" s="28"/>
    </row>
    <row r="1008" spans="1:1" x14ac:dyDescent="0.35">
      <c r="A1008" s="28"/>
    </row>
    <row r="1009" spans="1:1" x14ac:dyDescent="0.35">
      <c r="A1009" s="28"/>
    </row>
    <row r="1010" spans="1:1" x14ac:dyDescent="0.35">
      <c r="A1010" s="28"/>
    </row>
    <row r="1011" spans="1:1" x14ac:dyDescent="0.35">
      <c r="A1011" s="28"/>
    </row>
    <row r="1012" spans="1:1" x14ac:dyDescent="0.35">
      <c r="A1012" s="28"/>
    </row>
    <row r="1013" spans="1:1" x14ac:dyDescent="0.35">
      <c r="A1013" s="28"/>
    </row>
    <row r="1014" spans="1:1" x14ac:dyDescent="0.35">
      <c r="A1014" s="28"/>
    </row>
    <row r="1015" spans="1:1" x14ac:dyDescent="0.35">
      <c r="A1015" s="28"/>
    </row>
    <row r="1016" spans="1:1" x14ac:dyDescent="0.35">
      <c r="A1016" s="28"/>
    </row>
    <row r="1017" spans="1:1" x14ac:dyDescent="0.35">
      <c r="A1017" s="28"/>
    </row>
    <row r="1018" spans="1:1" x14ac:dyDescent="0.35">
      <c r="A1018" s="28"/>
    </row>
    <row r="1019" spans="1:1" x14ac:dyDescent="0.35">
      <c r="A1019" s="28"/>
    </row>
    <row r="1020" spans="1:1" x14ac:dyDescent="0.35">
      <c r="A1020" s="28"/>
    </row>
    <row r="1021" spans="1:1" x14ac:dyDescent="0.35">
      <c r="A1021" s="28"/>
    </row>
    <row r="1022" spans="1:1" x14ac:dyDescent="0.35">
      <c r="A1022" s="28"/>
    </row>
    <row r="1023" spans="1:1" x14ac:dyDescent="0.35">
      <c r="A1023" s="28"/>
    </row>
    <row r="1024" spans="1:1" x14ac:dyDescent="0.35">
      <c r="A1024" s="28"/>
    </row>
    <row r="1025" spans="1:1" x14ac:dyDescent="0.35">
      <c r="A1025" s="28"/>
    </row>
    <row r="1026" spans="1:1" x14ac:dyDescent="0.35">
      <c r="A1026" s="28"/>
    </row>
    <row r="1027" spans="1:1" x14ac:dyDescent="0.35">
      <c r="A1027" s="28"/>
    </row>
    <row r="1028" spans="1:1" x14ac:dyDescent="0.35">
      <c r="A1028" s="28"/>
    </row>
    <row r="1029" spans="1:1" x14ac:dyDescent="0.35">
      <c r="A1029" s="28"/>
    </row>
    <row r="1030" spans="1:1" x14ac:dyDescent="0.35">
      <c r="A1030" s="28"/>
    </row>
    <row r="1031" spans="1:1" x14ac:dyDescent="0.35">
      <c r="A1031" s="28"/>
    </row>
    <row r="1032" spans="1:1" x14ac:dyDescent="0.35">
      <c r="A1032" s="28"/>
    </row>
    <row r="1033" spans="1:1" x14ac:dyDescent="0.35">
      <c r="A1033" s="28"/>
    </row>
    <row r="1034" spans="1:1" x14ac:dyDescent="0.35">
      <c r="A1034" s="28"/>
    </row>
    <row r="1035" spans="1:1" x14ac:dyDescent="0.35">
      <c r="A1035" s="28"/>
    </row>
    <row r="1036" spans="1:1" x14ac:dyDescent="0.35">
      <c r="A1036" s="28"/>
    </row>
    <row r="1037" spans="1:1" x14ac:dyDescent="0.35">
      <c r="A1037" s="28"/>
    </row>
    <row r="1038" spans="1:1" x14ac:dyDescent="0.35">
      <c r="A1038" s="28"/>
    </row>
    <row r="1039" spans="1:1" x14ac:dyDescent="0.35">
      <c r="A1039" s="28"/>
    </row>
    <row r="1040" spans="1:1" x14ac:dyDescent="0.35">
      <c r="A1040" s="28"/>
    </row>
    <row r="1041" spans="1:1" x14ac:dyDescent="0.35">
      <c r="A1041" s="28"/>
    </row>
    <row r="1042" spans="1:1" x14ac:dyDescent="0.35">
      <c r="A1042" s="28"/>
    </row>
    <row r="1043" spans="1:1" x14ac:dyDescent="0.35">
      <c r="A1043" s="28"/>
    </row>
    <row r="1044" spans="1:1" x14ac:dyDescent="0.35">
      <c r="A1044" s="28"/>
    </row>
    <row r="1045" spans="1:1" x14ac:dyDescent="0.35">
      <c r="A1045" s="28"/>
    </row>
    <row r="1046" spans="1:1" x14ac:dyDescent="0.35">
      <c r="A1046" s="28"/>
    </row>
    <row r="1047" spans="1:1" x14ac:dyDescent="0.35">
      <c r="A1047" s="28"/>
    </row>
    <row r="1048" spans="1:1" x14ac:dyDescent="0.35">
      <c r="A1048" s="28"/>
    </row>
    <row r="1049" spans="1:1" x14ac:dyDescent="0.35">
      <c r="A1049" s="28"/>
    </row>
    <row r="1050" spans="1:1" x14ac:dyDescent="0.35">
      <c r="A1050" s="28"/>
    </row>
    <row r="1051" spans="1:1" x14ac:dyDescent="0.35">
      <c r="A1051" s="28"/>
    </row>
    <row r="1052" spans="1:1" x14ac:dyDescent="0.35">
      <c r="A1052" s="28"/>
    </row>
    <row r="1053" spans="1:1" x14ac:dyDescent="0.35">
      <c r="A1053" s="28"/>
    </row>
    <row r="1054" spans="1:1" x14ac:dyDescent="0.35">
      <c r="A1054" s="28"/>
    </row>
    <row r="1055" spans="1:1" x14ac:dyDescent="0.35">
      <c r="A1055" s="28"/>
    </row>
    <row r="1056" spans="1:1" x14ac:dyDescent="0.35">
      <c r="A1056" s="28"/>
    </row>
    <row r="1057" spans="1:1" x14ac:dyDescent="0.35">
      <c r="A1057" s="28"/>
    </row>
    <row r="1058" spans="1:1" x14ac:dyDescent="0.35">
      <c r="A1058" s="28"/>
    </row>
    <row r="1059" spans="1:1" x14ac:dyDescent="0.35">
      <c r="A1059" s="28"/>
    </row>
    <row r="1060" spans="1:1" x14ac:dyDescent="0.35">
      <c r="A1060" s="28"/>
    </row>
    <row r="1061" spans="1:1" x14ac:dyDescent="0.35">
      <c r="A1061" s="28"/>
    </row>
    <row r="1062" spans="1:1" x14ac:dyDescent="0.35">
      <c r="A1062" s="28"/>
    </row>
    <row r="1063" spans="1:1" x14ac:dyDescent="0.35">
      <c r="A1063" s="28"/>
    </row>
    <row r="1064" spans="1:1" x14ac:dyDescent="0.35">
      <c r="A1064" s="28"/>
    </row>
    <row r="1065" spans="1:1" x14ac:dyDescent="0.35">
      <c r="A1065" s="28"/>
    </row>
    <row r="1066" spans="1:1" x14ac:dyDescent="0.35">
      <c r="A1066" s="28"/>
    </row>
    <row r="1067" spans="1:1" x14ac:dyDescent="0.35">
      <c r="A1067" s="28"/>
    </row>
    <row r="1068" spans="1:1" x14ac:dyDescent="0.35">
      <c r="A1068" s="28"/>
    </row>
    <row r="1069" spans="1:1" x14ac:dyDescent="0.35">
      <c r="A1069" s="28"/>
    </row>
    <row r="1070" spans="1:1" x14ac:dyDescent="0.35">
      <c r="A1070" s="28"/>
    </row>
    <row r="1071" spans="1:1" x14ac:dyDescent="0.35">
      <c r="A1071" s="28"/>
    </row>
    <row r="1072" spans="1:1" x14ac:dyDescent="0.35">
      <c r="A1072" s="28"/>
    </row>
    <row r="1073" spans="1:1" x14ac:dyDescent="0.35">
      <c r="A1073" s="28"/>
    </row>
    <row r="1074" spans="1:1" x14ac:dyDescent="0.35">
      <c r="A1074" s="28"/>
    </row>
    <row r="1075" spans="1:1" x14ac:dyDescent="0.35">
      <c r="A1075" s="28"/>
    </row>
    <row r="1076" spans="1:1" x14ac:dyDescent="0.35">
      <c r="A1076" s="28"/>
    </row>
    <row r="1077" spans="1:1" x14ac:dyDescent="0.35">
      <c r="A1077" s="28"/>
    </row>
    <row r="1078" spans="1:1" x14ac:dyDescent="0.35">
      <c r="A1078" s="28"/>
    </row>
    <row r="1079" spans="1:1" x14ac:dyDescent="0.35">
      <c r="A1079" s="28"/>
    </row>
    <row r="1080" spans="1:1" x14ac:dyDescent="0.35">
      <c r="A1080" s="28"/>
    </row>
    <row r="1081" spans="1:1" x14ac:dyDescent="0.35">
      <c r="A1081" s="28"/>
    </row>
    <row r="1082" spans="1:1" x14ac:dyDescent="0.35">
      <c r="A1082" s="28"/>
    </row>
    <row r="1083" spans="1:1" x14ac:dyDescent="0.35">
      <c r="A1083" s="28"/>
    </row>
    <row r="1084" spans="1:1" x14ac:dyDescent="0.35">
      <c r="A1084" s="28"/>
    </row>
    <row r="1085" spans="1:1" x14ac:dyDescent="0.35">
      <c r="A1085" s="28"/>
    </row>
    <row r="1086" spans="1:1" x14ac:dyDescent="0.35">
      <c r="A1086" s="28"/>
    </row>
    <row r="1087" spans="1:1" x14ac:dyDescent="0.35">
      <c r="A1087" s="28"/>
    </row>
    <row r="1088" spans="1:1" x14ac:dyDescent="0.35">
      <c r="A1088" s="28"/>
    </row>
    <row r="1089" spans="1:1" x14ac:dyDescent="0.35">
      <c r="A1089" s="28"/>
    </row>
    <row r="1090" spans="1:1" x14ac:dyDescent="0.35">
      <c r="A1090" s="28"/>
    </row>
    <row r="1091" spans="1:1" x14ac:dyDescent="0.35">
      <c r="A1091" s="28"/>
    </row>
    <row r="1092" spans="1:1" x14ac:dyDescent="0.35">
      <c r="A1092" s="28"/>
    </row>
    <row r="1093" spans="1:1" x14ac:dyDescent="0.35">
      <c r="A1093" s="28"/>
    </row>
    <row r="1094" spans="1:1" x14ac:dyDescent="0.35">
      <c r="A1094" s="28"/>
    </row>
    <row r="1095" spans="1:1" x14ac:dyDescent="0.35">
      <c r="A1095" s="28"/>
    </row>
    <row r="1096" spans="1:1" x14ac:dyDescent="0.35">
      <c r="A1096" s="28"/>
    </row>
    <row r="1097" spans="1:1" x14ac:dyDescent="0.35">
      <c r="A1097" s="28"/>
    </row>
    <row r="1098" spans="1:1" x14ac:dyDescent="0.35">
      <c r="A1098" s="28"/>
    </row>
    <row r="1099" spans="1:1" x14ac:dyDescent="0.35">
      <c r="A1099" s="28"/>
    </row>
    <row r="1100" spans="1:1" x14ac:dyDescent="0.35">
      <c r="A1100" s="28"/>
    </row>
    <row r="1101" spans="1:1" x14ac:dyDescent="0.35">
      <c r="A1101" s="28"/>
    </row>
    <row r="1102" spans="1:1" x14ac:dyDescent="0.35">
      <c r="A1102" s="28"/>
    </row>
    <row r="1103" spans="1:1" x14ac:dyDescent="0.35">
      <c r="A1103" s="28"/>
    </row>
    <row r="1104" spans="1:1" x14ac:dyDescent="0.35">
      <c r="A1104" s="28"/>
    </row>
    <row r="1105" spans="1:1" x14ac:dyDescent="0.35">
      <c r="A1105" s="28"/>
    </row>
    <row r="1106" spans="1:1" x14ac:dyDescent="0.35">
      <c r="A1106" s="28"/>
    </row>
    <row r="1107" spans="1:1" x14ac:dyDescent="0.35">
      <c r="A1107" s="28"/>
    </row>
    <row r="1108" spans="1:1" x14ac:dyDescent="0.35">
      <c r="A1108" s="28"/>
    </row>
    <row r="1109" spans="1:1" x14ac:dyDescent="0.35">
      <c r="A1109" s="28"/>
    </row>
    <row r="1110" spans="1:1" x14ac:dyDescent="0.35">
      <c r="A1110" s="28"/>
    </row>
    <row r="1111" spans="1:1" x14ac:dyDescent="0.35">
      <c r="A1111" s="28"/>
    </row>
    <row r="1112" spans="1:1" x14ac:dyDescent="0.35">
      <c r="A1112" s="28"/>
    </row>
    <row r="1113" spans="1:1" x14ac:dyDescent="0.35">
      <c r="A1113" s="28"/>
    </row>
    <row r="1114" spans="1:1" x14ac:dyDescent="0.35">
      <c r="A1114" s="28"/>
    </row>
    <row r="1115" spans="1:1" x14ac:dyDescent="0.35">
      <c r="A1115" s="28"/>
    </row>
    <row r="1116" spans="1:1" x14ac:dyDescent="0.35">
      <c r="A1116" s="28"/>
    </row>
    <row r="1117" spans="1:1" x14ac:dyDescent="0.35">
      <c r="A1117" s="28"/>
    </row>
    <row r="1118" spans="1:1" x14ac:dyDescent="0.35">
      <c r="A1118" s="28"/>
    </row>
    <row r="1119" spans="1:1" x14ac:dyDescent="0.35">
      <c r="A1119" s="28"/>
    </row>
    <row r="1120" spans="1:1" x14ac:dyDescent="0.35">
      <c r="A1120" s="28"/>
    </row>
    <row r="1121" spans="1:1" x14ac:dyDescent="0.35">
      <c r="A1121" s="28"/>
    </row>
    <row r="1122" spans="1:1" x14ac:dyDescent="0.35">
      <c r="A1122" s="28"/>
    </row>
    <row r="1123" spans="1:1" x14ac:dyDescent="0.35">
      <c r="A1123" s="28"/>
    </row>
    <row r="1124" spans="1:1" x14ac:dyDescent="0.35">
      <c r="A1124" s="28"/>
    </row>
    <row r="1125" spans="1:1" x14ac:dyDescent="0.35">
      <c r="A1125" s="28"/>
    </row>
    <row r="1126" spans="1:1" x14ac:dyDescent="0.35">
      <c r="A1126" s="28"/>
    </row>
    <row r="1127" spans="1:1" x14ac:dyDescent="0.35">
      <c r="A1127" s="28"/>
    </row>
    <row r="1128" spans="1:1" x14ac:dyDescent="0.35">
      <c r="A1128" s="28"/>
    </row>
    <row r="1129" spans="1:1" x14ac:dyDescent="0.35">
      <c r="A1129" s="28"/>
    </row>
    <row r="1130" spans="1:1" x14ac:dyDescent="0.35">
      <c r="A1130" s="28"/>
    </row>
    <row r="1131" spans="1:1" x14ac:dyDescent="0.35">
      <c r="A1131" s="28"/>
    </row>
    <row r="1132" spans="1:1" x14ac:dyDescent="0.35">
      <c r="A1132" s="28"/>
    </row>
    <row r="1133" spans="1:1" x14ac:dyDescent="0.35">
      <c r="A1133" s="28"/>
    </row>
    <row r="1134" spans="1:1" x14ac:dyDescent="0.35">
      <c r="A1134" s="28"/>
    </row>
    <row r="1135" spans="1:1" x14ac:dyDescent="0.35">
      <c r="A1135" s="28"/>
    </row>
    <row r="1136" spans="1:1" x14ac:dyDescent="0.35">
      <c r="A1136" s="28"/>
    </row>
    <row r="1137" spans="1:1" x14ac:dyDescent="0.35">
      <c r="A1137" s="28"/>
    </row>
    <row r="1138" spans="1:1" x14ac:dyDescent="0.35">
      <c r="A1138" s="28"/>
    </row>
    <row r="1139" spans="1:1" x14ac:dyDescent="0.35">
      <c r="A1139" s="28"/>
    </row>
    <row r="1140" spans="1:1" x14ac:dyDescent="0.35">
      <c r="A1140" s="28"/>
    </row>
    <row r="1141" spans="1:1" x14ac:dyDescent="0.35">
      <c r="A1141" s="28"/>
    </row>
    <row r="1142" spans="1:1" x14ac:dyDescent="0.35">
      <c r="A1142" s="28"/>
    </row>
    <row r="1143" spans="1:1" x14ac:dyDescent="0.35">
      <c r="A1143" s="28"/>
    </row>
    <row r="1144" spans="1:1" x14ac:dyDescent="0.35">
      <c r="A1144" s="28"/>
    </row>
    <row r="1145" spans="1:1" x14ac:dyDescent="0.35">
      <c r="A1145" s="28"/>
    </row>
    <row r="1146" spans="1:1" x14ac:dyDescent="0.35">
      <c r="A1146" s="28"/>
    </row>
    <row r="1147" spans="1:1" x14ac:dyDescent="0.35">
      <c r="A1147" s="28"/>
    </row>
    <row r="1148" spans="1:1" x14ac:dyDescent="0.35">
      <c r="A1148" s="28"/>
    </row>
    <row r="1149" spans="1:1" x14ac:dyDescent="0.35">
      <c r="A1149" s="28"/>
    </row>
    <row r="1150" spans="1:1" x14ac:dyDescent="0.35">
      <c r="A1150" s="28"/>
    </row>
    <row r="1151" spans="1:1" x14ac:dyDescent="0.35">
      <c r="A1151" s="28"/>
    </row>
    <row r="1152" spans="1:1" x14ac:dyDescent="0.35">
      <c r="A1152" s="28"/>
    </row>
    <row r="1153" spans="1:1" x14ac:dyDescent="0.35">
      <c r="A1153" s="28"/>
    </row>
    <row r="1154" spans="1:1" x14ac:dyDescent="0.35">
      <c r="A1154" s="28"/>
    </row>
    <row r="1155" spans="1:1" x14ac:dyDescent="0.35">
      <c r="A1155" s="28"/>
    </row>
    <row r="1156" spans="1:1" x14ac:dyDescent="0.35">
      <c r="A1156" s="28"/>
    </row>
    <row r="1157" spans="1:1" x14ac:dyDescent="0.35">
      <c r="A1157" s="28"/>
    </row>
    <row r="1158" spans="1:1" x14ac:dyDescent="0.35">
      <c r="A1158" s="28"/>
    </row>
    <row r="1159" spans="1:1" x14ac:dyDescent="0.35">
      <c r="A1159" s="28"/>
    </row>
    <row r="1160" spans="1:1" x14ac:dyDescent="0.35">
      <c r="A1160" s="28"/>
    </row>
    <row r="1161" spans="1:1" x14ac:dyDescent="0.35">
      <c r="A1161" s="28"/>
    </row>
    <row r="1162" spans="1:1" x14ac:dyDescent="0.35">
      <c r="A1162" s="28"/>
    </row>
    <row r="1163" spans="1:1" x14ac:dyDescent="0.35">
      <c r="A1163" s="28"/>
    </row>
    <row r="1164" spans="1:1" x14ac:dyDescent="0.35">
      <c r="A1164" s="28"/>
    </row>
    <row r="1165" spans="1:1" x14ac:dyDescent="0.35">
      <c r="A1165" s="28"/>
    </row>
    <row r="1166" spans="1:1" x14ac:dyDescent="0.35">
      <c r="A1166" s="28"/>
    </row>
    <row r="1167" spans="1:1" x14ac:dyDescent="0.35">
      <c r="A1167" s="28"/>
    </row>
    <row r="1168" spans="1:1" x14ac:dyDescent="0.35">
      <c r="A1168" s="28"/>
    </row>
    <row r="1169" spans="1:1" x14ac:dyDescent="0.35">
      <c r="A1169" s="28"/>
    </row>
    <row r="1170" spans="1:1" x14ac:dyDescent="0.35">
      <c r="A1170" s="28"/>
    </row>
    <row r="1171" spans="1:1" x14ac:dyDescent="0.35">
      <c r="A1171" s="28"/>
    </row>
    <row r="1172" spans="1:1" x14ac:dyDescent="0.35">
      <c r="A1172" s="28"/>
    </row>
    <row r="1173" spans="1:1" x14ac:dyDescent="0.35">
      <c r="A1173" s="28"/>
    </row>
    <row r="1174" spans="1:1" x14ac:dyDescent="0.35">
      <c r="A1174" s="28"/>
    </row>
    <row r="1175" spans="1:1" x14ac:dyDescent="0.35">
      <c r="A1175" s="28"/>
    </row>
    <row r="1176" spans="1:1" x14ac:dyDescent="0.35">
      <c r="A1176" s="28"/>
    </row>
    <row r="1177" spans="1:1" x14ac:dyDescent="0.35">
      <c r="A1177" s="28"/>
    </row>
    <row r="1178" spans="1:1" x14ac:dyDescent="0.35">
      <c r="A1178" s="28"/>
    </row>
    <row r="1179" spans="1:1" x14ac:dyDescent="0.35">
      <c r="A1179" s="28"/>
    </row>
    <row r="1180" spans="1:1" x14ac:dyDescent="0.35">
      <c r="A1180" s="28"/>
    </row>
    <row r="1181" spans="1:1" x14ac:dyDescent="0.35">
      <c r="A1181" s="28"/>
    </row>
    <row r="1182" spans="1:1" x14ac:dyDescent="0.35">
      <c r="A1182" s="28"/>
    </row>
    <row r="1183" spans="1:1" x14ac:dyDescent="0.35">
      <c r="A1183" s="28"/>
    </row>
    <row r="1184" spans="1:1" x14ac:dyDescent="0.35">
      <c r="A1184" s="28"/>
    </row>
    <row r="1185" spans="1:1" x14ac:dyDescent="0.35">
      <c r="A1185" s="28"/>
    </row>
    <row r="1186" spans="1:1" x14ac:dyDescent="0.35">
      <c r="A1186" s="28"/>
    </row>
    <row r="1187" spans="1:1" x14ac:dyDescent="0.35">
      <c r="A1187" s="28"/>
    </row>
    <row r="1188" spans="1:1" x14ac:dyDescent="0.35">
      <c r="A1188" s="28"/>
    </row>
    <row r="1189" spans="1:1" x14ac:dyDescent="0.35">
      <c r="A1189" s="28"/>
    </row>
    <row r="1190" spans="1:1" x14ac:dyDescent="0.35">
      <c r="A1190" s="28"/>
    </row>
    <row r="1191" spans="1:1" x14ac:dyDescent="0.35">
      <c r="A1191" s="28"/>
    </row>
    <row r="1192" spans="1:1" x14ac:dyDescent="0.35">
      <c r="A1192" s="28"/>
    </row>
    <row r="1193" spans="1:1" x14ac:dyDescent="0.35">
      <c r="A1193" s="28"/>
    </row>
    <row r="1194" spans="1:1" x14ac:dyDescent="0.35">
      <c r="A1194" s="28"/>
    </row>
    <row r="1195" spans="1:1" x14ac:dyDescent="0.35">
      <c r="A1195" s="28"/>
    </row>
    <row r="1196" spans="1:1" x14ac:dyDescent="0.35">
      <c r="A1196" s="28"/>
    </row>
    <row r="1197" spans="1:1" x14ac:dyDescent="0.35">
      <c r="A1197" s="28"/>
    </row>
    <row r="1198" spans="1:1" x14ac:dyDescent="0.35">
      <c r="A1198" s="28"/>
    </row>
    <row r="1199" spans="1:1" x14ac:dyDescent="0.35">
      <c r="A1199" s="28"/>
    </row>
    <row r="1200" spans="1:1" x14ac:dyDescent="0.35">
      <c r="A1200" s="28"/>
    </row>
    <row r="1201" spans="1:1" x14ac:dyDescent="0.35">
      <c r="A1201" s="28"/>
    </row>
    <row r="1202" spans="1:1" x14ac:dyDescent="0.35">
      <c r="A1202" s="28"/>
    </row>
    <row r="1203" spans="1:1" x14ac:dyDescent="0.35">
      <c r="A1203" s="28"/>
    </row>
    <row r="1204" spans="1:1" x14ac:dyDescent="0.35">
      <c r="A1204" s="28"/>
    </row>
    <row r="1205" spans="1:1" x14ac:dyDescent="0.35">
      <c r="A1205" s="28"/>
    </row>
    <row r="1206" spans="1:1" x14ac:dyDescent="0.35">
      <c r="A1206" s="28"/>
    </row>
    <row r="1207" spans="1:1" x14ac:dyDescent="0.35">
      <c r="A1207" s="28"/>
    </row>
    <row r="1208" spans="1:1" x14ac:dyDescent="0.35">
      <c r="A1208" s="28"/>
    </row>
    <row r="1209" spans="1:1" x14ac:dyDescent="0.35">
      <c r="A1209" s="28"/>
    </row>
    <row r="1210" spans="1:1" x14ac:dyDescent="0.35">
      <c r="A1210" s="28"/>
    </row>
    <row r="1211" spans="1:1" x14ac:dyDescent="0.35">
      <c r="A1211" s="28"/>
    </row>
    <row r="1212" spans="1:1" x14ac:dyDescent="0.35">
      <c r="A1212" s="28"/>
    </row>
    <row r="1213" spans="1:1" x14ac:dyDescent="0.35">
      <c r="A1213" s="28"/>
    </row>
    <row r="1214" spans="1:1" x14ac:dyDescent="0.35">
      <c r="A1214" s="28"/>
    </row>
    <row r="1215" spans="1:1" x14ac:dyDescent="0.35">
      <c r="A1215" s="28"/>
    </row>
    <row r="1216" spans="1:1" x14ac:dyDescent="0.35">
      <c r="A1216" s="28"/>
    </row>
    <row r="1217" spans="1:1" x14ac:dyDescent="0.35">
      <c r="A1217" s="28"/>
    </row>
    <row r="1218" spans="1:1" x14ac:dyDescent="0.35">
      <c r="A1218" s="28"/>
    </row>
    <row r="1219" spans="1:1" x14ac:dyDescent="0.35">
      <c r="A1219" s="28"/>
    </row>
    <row r="1220" spans="1:1" x14ac:dyDescent="0.35">
      <c r="A1220" s="28"/>
    </row>
    <row r="1221" spans="1:1" x14ac:dyDescent="0.35">
      <c r="A1221" s="28"/>
    </row>
    <row r="1222" spans="1:1" x14ac:dyDescent="0.35">
      <c r="A1222" s="28"/>
    </row>
    <row r="1223" spans="1:1" x14ac:dyDescent="0.35">
      <c r="A1223" s="28"/>
    </row>
    <row r="1224" spans="1:1" x14ac:dyDescent="0.35">
      <c r="A1224" s="28"/>
    </row>
    <row r="1225" spans="1:1" x14ac:dyDescent="0.35">
      <c r="A1225" s="28"/>
    </row>
    <row r="1226" spans="1:1" x14ac:dyDescent="0.35">
      <c r="A1226" s="28"/>
    </row>
    <row r="1227" spans="1:1" x14ac:dyDescent="0.35">
      <c r="A1227" s="28"/>
    </row>
    <row r="1228" spans="1:1" x14ac:dyDescent="0.35">
      <c r="A1228" s="28"/>
    </row>
    <row r="1229" spans="1:1" x14ac:dyDescent="0.35">
      <c r="A1229" s="28"/>
    </row>
    <row r="1230" spans="1:1" x14ac:dyDescent="0.35">
      <c r="A1230" s="28"/>
    </row>
    <row r="1231" spans="1:1" x14ac:dyDescent="0.35">
      <c r="A1231" s="28"/>
    </row>
    <row r="1232" spans="1:1" x14ac:dyDescent="0.35">
      <c r="A1232" s="28"/>
    </row>
    <row r="1233" spans="1:1" x14ac:dyDescent="0.35">
      <c r="A1233" s="28"/>
    </row>
    <row r="1234" spans="1:1" x14ac:dyDescent="0.35">
      <c r="A1234" s="28"/>
    </row>
    <row r="1235" spans="1:1" x14ac:dyDescent="0.35">
      <c r="A1235" s="28"/>
    </row>
    <row r="1236" spans="1:1" x14ac:dyDescent="0.35">
      <c r="A1236" s="28"/>
    </row>
    <row r="1237" spans="1:1" x14ac:dyDescent="0.35">
      <c r="A1237" s="28"/>
    </row>
    <row r="1238" spans="1:1" x14ac:dyDescent="0.35">
      <c r="A1238" s="28"/>
    </row>
    <row r="1239" spans="1:1" x14ac:dyDescent="0.35">
      <c r="A1239" s="28"/>
    </row>
    <row r="1240" spans="1:1" x14ac:dyDescent="0.35">
      <c r="A1240" s="28"/>
    </row>
    <row r="1241" spans="1:1" x14ac:dyDescent="0.35">
      <c r="A1241" s="28"/>
    </row>
    <row r="1242" spans="1:1" x14ac:dyDescent="0.35">
      <c r="A1242" s="28"/>
    </row>
    <row r="1243" spans="1:1" x14ac:dyDescent="0.35">
      <c r="A1243" s="28"/>
    </row>
    <row r="1244" spans="1:1" x14ac:dyDescent="0.35">
      <c r="A1244" s="28"/>
    </row>
    <row r="1245" spans="1:1" x14ac:dyDescent="0.35">
      <c r="A1245" s="28"/>
    </row>
    <row r="1246" spans="1:1" x14ac:dyDescent="0.35">
      <c r="A1246" s="28"/>
    </row>
    <row r="1247" spans="1:1" x14ac:dyDescent="0.35">
      <c r="A1247" s="28"/>
    </row>
    <row r="1248" spans="1:1" x14ac:dyDescent="0.35">
      <c r="A1248" s="28"/>
    </row>
    <row r="1249" spans="1:1" x14ac:dyDescent="0.35">
      <c r="A1249" s="28"/>
    </row>
    <row r="1250" spans="1:1" x14ac:dyDescent="0.35">
      <c r="A1250" s="28"/>
    </row>
    <row r="1251" spans="1:1" x14ac:dyDescent="0.35">
      <c r="A1251" s="28"/>
    </row>
    <row r="1252" spans="1:1" x14ac:dyDescent="0.35">
      <c r="A1252" s="28"/>
    </row>
    <row r="1253" spans="1:1" x14ac:dyDescent="0.35">
      <c r="A1253" s="28"/>
    </row>
    <row r="1254" spans="1:1" x14ac:dyDescent="0.35">
      <c r="A1254" s="28"/>
    </row>
    <row r="1255" spans="1:1" x14ac:dyDescent="0.35">
      <c r="A1255" s="28"/>
    </row>
    <row r="1256" spans="1:1" x14ac:dyDescent="0.35">
      <c r="A1256" s="28"/>
    </row>
    <row r="1257" spans="1:1" x14ac:dyDescent="0.35">
      <c r="A1257" s="28"/>
    </row>
    <row r="1258" spans="1:1" x14ac:dyDescent="0.35">
      <c r="A1258" s="28"/>
    </row>
    <row r="1259" spans="1:1" x14ac:dyDescent="0.35">
      <c r="A1259" s="28"/>
    </row>
    <row r="1260" spans="1:1" x14ac:dyDescent="0.35">
      <c r="A1260" s="28"/>
    </row>
    <row r="1261" spans="1:1" x14ac:dyDescent="0.35">
      <c r="A1261" s="28"/>
    </row>
    <row r="1262" spans="1:1" x14ac:dyDescent="0.35">
      <c r="A1262" s="28"/>
    </row>
    <row r="1263" spans="1:1" x14ac:dyDescent="0.35">
      <c r="A1263" s="28"/>
    </row>
    <row r="1264" spans="1:1" x14ac:dyDescent="0.35">
      <c r="A1264" s="28"/>
    </row>
    <row r="1265" spans="1:1" x14ac:dyDescent="0.35">
      <c r="A1265" s="28"/>
    </row>
    <row r="1266" spans="1:1" x14ac:dyDescent="0.35">
      <c r="A1266" s="28"/>
    </row>
    <row r="1267" spans="1:1" x14ac:dyDescent="0.35">
      <c r="A1267" s="28"/>
    </row>
    <row r="1268" spans="1:1" x14ac:dyDescent="0.35">
      <c r="A1268" s="28"/>
    </row>
    <row r="1269" spans="1:1" x14ac:dyDescent="0.35">
      <c r="A1269" s="28"/>
    </row>
    <row r="1270" spans="1:1" x14ac:dyDescent="0.35">
      <c r="A1270" s="28"/>
    </row>
    <row r="1271" spans="1:1" x14ac:dyDescent="0.35">
      <c r="A1271" s="28"/>
    </row>
    <row r="1272" spans="1:1" x14ac:dyDescent="0.35">
      <c r="A1272" s="28"/>
    </row>
    <row r="1273" spans="1:1" x14ac:dyDescent="0.35">
      <c r="A1273" s="28"/>
    </row>
    <row r="1274" spans="1:1" x14ac:dyDescent="0.35">
      <c r="A1274" s="28"/>
    </row>
    <row r="1275" spans="1:1" x14ac:dyDescent="0.35">
      <c r="A1275" s="28"/>
    </row>
    <row r="1276" spans="1:1" x14ac:dyDescent="0.35">
      <c r="A1276" s="28"/>
    </row>
    <row r="1277" spans="1:1" x14ac:dyDescent="0.35">
      <c r="A1277" s="28"/>
    </row>
    <row r="1278" spans="1:1" x14ac:dyDescent="0.35">
      <c r="A1278" s="28"/>
    </row>
    <row r="1279" spans="1:1" x14ac:dyDescent="0.35">
      <c r="A1279" s="28"/>
    </row>
    <row r="1280" spans="1:1" x14ac:dyDescent="0.35">
      <c r="A1280" s="28"/>
    </row>
    <row r="1281" spans="1:1" x14ac:dyDescent="0.35">
      <c r="A1281" s="28"/>
    </row>
    <row r="1282" spans="1:1" x14ac:dyDescent="0.35">
      <c r="A1282" s="28"/>
    </row>
    <row r="1283" spans="1:1" x14ac:dyDescent="0.35">
      <c r="A1283" s="28"/>
    </row>
    <row r="1284" spans="1:1" x14ac:dyDescent="0.35">
      <c r="A1284" s="28"/>
    </row>
    <row r="1285" spans="1:1" x14ac:dyDescent="0.35">
      <c r="A1285" s="28"/>
    </row>
    <row r="1286" spans="1:1" x14ac:dyDescent="0.35">
      <c r="A1286" s="28"/>
    </row>
    <row r="1287" spans="1:1" x14ac:dyDescent="0.35">
      <c r="A1287" s="28"/>
    </row>
    <row r="1288" spans="1:1" x14ac:dyDescent="0.35">
      <c r="A1288" s="28"/>
    </row>
    <row r="1289" spans="1:1" x14ac:dyDescent="0.35">
      <c r="A1289" s="28"/>
    </row>
    <row r="1290" spans="1:1" x14ac:dyDescent="0.35">
      <c r="A1290" s="28"/>
    </row>
    <row r="1291" spans="1:1" x14ac:dyDescent="0.35">
      <c r="A1291" s="28"/>
    </row>
    <row r="1292" spans="1:1" x14ac:dyDescent="0.35">
      <c r="A1292" s="28"/>
    </row>
    <row r="1293" spans="1:1" x14ac:dyDescent="0.35">
      <c r="A1293" s="28"/>
    </row>
    <row r="1294" spans="1:1" x14ac:dyDescent="0.35">
      <c r="A1294" s="28"/>
    </row>
    <row r="1295" spans="1:1" x14ac:dyDescent="0.35">
      <c r="A1295" s="28"/>
    </row>
    <row r="1296" spans="1:1" x14ac:dyDescent="0.35">
      <c r="A1296" s="28"/>
    </row>
    <row r="1297" spans="1:1" x14ac:dyDescent="0.35">
      <c r="A1297" s="28"/>
    </row>
    <row r="1298" spans="1:1" x14ac:dyDescent="0.35">
      <c r="A1298" s="28"/>
    </row>
    <row r="1299" spans="1:1" x14ac:dyDescent="0.35">
      <c r="A1299" s="28"/>
    </row>
    <row r="1300" spans="1:1" x14ac:dyDescent="0.35">
      <c r="A1300" s="28"/>
    </row>
    <row r="1301" spans="1:1" x14ac:dyDescent="0.35">
      <c r="A1301" s="28"/>
    </row>
    <row r="1302" spans="1:1" x14ac:dyDescent="0.35">
      <c r="A1302" s="28"/>
    </row>
    <row r="1303" spans="1:1" x14ac:dyDescent="0.35">
      <c r="A1303" s="28"/>
    </row>
    <row r="1304" spans="1:1" x14ac:dyDescent="0.35">
      <c r="A1304" s="28"/>
    </row>
    <row r="1305" spans="1:1" x14ac:dyDescent="0.35">
      <c r="A1305" s="28"/>
    </row>
    <row r="1306" spans="1:1" x14ac:dyDescent="0.35">
      <c r="A1306" s="28"/>
    </row>
    <row r="1307" spans="1:1" x14ac:dyDescent="0.35">
      <c r="A1307" s="28"/>
    </row>
    <row r="1308" spans="1:1" x14ac:dyDescent="0.35">
      <c r="A1308" s="28"/>
    </row>
    <row r="1309" spans="1:1" x14ac:dyDescent="0.35">
      <c r="A1309" s="28"/>
    </row>
    <row r="1310" spans="1:1" x14ac:dyDescent="0.35">
      <c r="A1310" s="28"/>
    </row>
    <row r="1311" spans="1:1" x14ac:dyDescent="0.35">
      <c r="A1311" s="28"/>
    </row>
    <row r="1312" spans="1:1" x14ac:dyDescent="0.35">
      <c r="A1312" s="28"/>
    </row>
    <row r="1313" spans="1:1" x14ac:dyDescent="0.35">
      <c r="A1313" s="28"/>
    </row>
    <row r="1314" spans="1:1" x14ac:dyDescent="0.35">
      <c r="A1314" s="28"/>
    </row>
    <row r="1315" spans="1:1" x14ac:dyDescent="0.35">
      <c r="A1315" s="28"/>
    </row>
    <row r="1316" spans="1:1" x14ac:dyDescent="0.35">
      <c r="A1316" s="28"/>
    </row>
    <row r="1317" spans="1:1" x14ac:dyDescent="0.35">
      <c r="A1317" s="28"/>
    </row>
    <row r="1318" spans="1:1" x14ac:dyDescent="0.35">
      <c r="A1318" s="28"/>
    </row>
    <row r="1319" spans="1:1" x14ac:dyDescent="0.35">
      <c r="A1319" s="28"/>
    </row>
    <row r="1320" spans="1:1" x14ac:dyDescent="0.35">
      <c r="A1320" s="28"/>
    </row>
    <row r="1321" spans="1:1" x14ac:dyDescent="0.35">
      <c r="A1321" s="28"/>
    </row>
    <row r="1322" spans="1:1" x14ac:dyDescent="0.35">
      <c r="A1322" s="28"/>
    </row>
    <row r="1323" spans="1:1" x14ac:dyDescent="0.35">
      <c r="A1323" s="28"/>
    </row>
    <row r="1324" spans="1:1" x14ac:dyDescent="0.35">
      <c r="A1324" s="28"/>
    </row>
    <row r="1325" spans="1:1" x14ac:dyDescent="0.35">
      <c r="A1325" s="28"/>
    </row>
    <row r="1326" spans="1:1" x14ac:dyDescent="0.35">
      <c r="A1326" s="28"/>
    </row>
    <row r="1327" spans="1:1" x14ac:dyDescent="0.35">
      <c r="A1327" s="28"/>
    </row>
    <row r="1328" spans="1:1" x14ac:dyDescent="0.35">
      <c r="A1328" s="28"/>
    </row>
    <row r="1329" spans="1:1" x14ac:dyDescent="0.35">
      <c r="A1329" s="28"/>
    </row>
    <row r="1330" spans="1:1" x14ac:dyDescent="0.35">
      <c r="A1330" s="28"/>
    </row>
    <row r="1331" spans="1:1" x14ac:dyDescent="0.35">
      <c r="A1331" s="28"/>
    </row>
    <row r="1332" spans="1:1" x14ac:dyDescent="0.35">
      <c r="A1332" s="28"/>
    </row>
    <row r="1333" spans="1:1" x14ac:dyDescent="0.35">
      <c r="A1333" s="28"/>
    </row>
    <row r="1334" spans="1:1" x14ac:dyDescent="0.35">
      <c r="A1334" s="28"/>
    </row>
    <row r="1335" spans="1:1" x14ac:dyDescent="0.35">
      <c r="A1335" s="28"/>
    </row>
    <row r="1336" spans="1:1" x14ac:dyDescent="0.35">
      <c r="A1336" s="28"/>
    </row>
    <row r="1337" spans="1:1" x14ac:dyDescent="0.35">
      <c r="A1337" s="28"/>
    </row>
    <row r="1338" spans="1:1" x14ac:dyDescent="0.35">
      <c r="A1338" s="28"/>
    </row>
    <row r="1339" spans="1:1" x14ac:dyDescent="0.35">
      <c r="A1339" s="28"/>
    </row>
    <row r="1340" spans="1:1" x14ac:dyDescent="0.35">
      <c r="A1340" s="28"/>
    </row>
    <row r="1341" spans="1:1" x14ac:dyDescent="0.35">
      <c r="A1341" s="28"/>
    </row>
    <row r="1342" spans="1:1" x14ac:dyDescent="0.35">
      <c r="A1342" s="28"/>
    </row>
    <row r="1343" spans="1:1" x14ac:dyDescent="0.35">
      <c r="A1343" s="28"/>
    </row>
    <row r="1344" spans="1:1" x14ac:dyDescent="0.35">
      <c r="A1344" s="28"/>
    </row>
    <row r="1345" spans="1:1" x14ac:dyDescent="0.35">
      <c r="A1345" s="28"/>
    </row>
    <row r="1346" spans="1:1" x14ac:dyDescent="0.35">
      <c r="A1346" s="28"/>
    </row>
    <row r="1347" spans="1:1" x14ac:dyDescent="0.35">
      <c r="A1347" s="28"/>
    </row>
    <row r="1348" spans="1:1" x14ac:dyDescent="0.35">
      <c r="A1348" s="28"/>
    </row>
    <row r="1349" spans="1:1" x14ac:dyDescent="0.35">
      <c r="A1349" s="28"/>
    </row>
    <row r="1350" spans="1:1" x14ac:dyDescent="0.35">
      <c r="A1350" s="28"/>
    </row>
    <row r="1351" spans="1:1" x14ac:dyDescent="0.35">
      <c r="A1351" s="28"/>
    </row>
    <row r="1352" spans="1:1" x14ac:dyDescent="0.35">
      <c r="A1352" s="28"/>
    </row>
    <row r="1353" spans="1:1" x14ac:dyDescent="0.35">
      <c r="A1353" s="28"/>
    </row>
    <row r="1354" spans="1:1" x14ac:dyDescent="0.35">
      <c r="A1354" s="28"/>
    </row>
    <row r="1355" spans="1:1" x14ac:dyDescent="0.35">
      <c r="A1355" s="28"/>
    </row>
    <row r="1356" spans="1:1" x14ac:dyDescent="0.35">
      <c r="A1356" s="28"/>
    </row>
    <row r="1357" spans="1:1" x14ac:dyDescent="0.35">
      <c r="A1357" s="28"/>
    </row>
    <row r="1358" spans="1:1" x14ac:dyDescent="0.35">
      <c r="A1358" s="28"/>
    </row>
    <row r="1359" spans="1:1" x14ac:dyDescent="0.35">
      <c r="A1359" s="28"/>
    </row>
    <row r="1360" spans="1:1" x14ac:dyDescent="0.35">
      <c r="A1360" s="28"/>
    </row>
    <row r="1361" spans="1:1" x14ac:dyDescent="0.35">
      <c r="A1361" s="28"/>
    </row>
    <row r="1362" spans="1:1" x14ac:dyDescent="0.35">
      <c r="A1362" s="28"/>
    </row>
    <row r="1363" spans="1:1" x14ac:dyDescent="0.35">
      <c r="A1363" s="28"/>
    </row>
    <row r="1364" spans="1:1" x14ac:dyDescent="0.35">
      <c r="A1364" s="28"/>
    </row>
    <row r="1365" spans="1:1" x14ac:dyDescent="0.35">
      <c r="A1365" s="28"/>
    </row>
    <row r="1366" spans="1:1" x14ac:dyDescent="0.35">
      <c r="A1366" s="28"/>
    </row>
    <row r="1367" spans="1:1" x14ac:dyDescent="0.35">
      <c r="A1367" s="28"/>
    </row>
    <row r="1368" spans="1:1" x14ac:dyDescent="0.35">
      <c r="A1368" s="28"/>
    </row>
    <row r="1369" spans="1:1" x14ac:dyDescent="0.35">
      <c r="A1369" s="28"/>
    </row>
    <row r="1370" spans="1:1" x14ac:dyDescent="0.35">
      <c r="A1370" s="28"/>
    </row>
    <row r="1371" spans="1:1" x14ac:dyDescent="0.35">
      <c r="A1371" s="28"/>
    </row>
    <row r="1372" spans="1:1" x14ac:dyDescent="0.35">
      <c r="A1372" s="28"/>
    </row>
    <row r="1373" spans="1:1" x14ac:dyDescent="0.35">
      <c r="A1373" s="28"/>
    </row>
    <row r="1374" spans="1:1" x14ac:dyDescent="0.35">
      <c r="A1374" s="28"/>
    </row>
    <row r="1375" spans="1:1" x14ac:dyDescent="0.35">
      <c r="A1375" s="28"/>
    </row>
    <row r="1376" spans="1:1" x14ac:dyDescent="0.35">
      <c r="A1376" s="28"/>
    </row>
    <row r="1377" spans="1:1" x14ac:dyDescent="0.35">
      <c r="A1377" s="28"/>
    </row>
    <row r="1378" spans="1:1" x14ac:dyDescent="0.35">
      <c r="A1378" s="28"/>
    </row>
    <row r="1379" spans="1:1" x14ac:dyDescent="0.35">
      <c r="A1379" s="28"/>
    </row>
    <row r="1380" spans="1:1" x14ac:dyDescent="0.35">
      <c r="A1380" s="28"/>
    </row>
    <row r="1381" spans="1:1" x14ac:dyDescent="0.35">
      <c r="A1381" s="28"/>
    </row>
    <row r="1382" spans="1:1" x14ac:dyDescent="0.35">
      <c r="A1382" s="28"/>
    </row>
    <row r="1383" spans="1:1" x14ac:dyDescent="0.35">
      <c r="A1383" s="28"/>
    </row>
    <row r="1384" spans="1:1" x14ac:dyDescent="0.35">
      <c r="A1384" s="28"/>
    </row>
    <row r="1385" spans="1:1" x14ac:dyDescent="0.35">
      <c r="A1385" s="28"/>
    </row>
    <row r="1386" spans="1:1" x14ac:dyDescent="0.35">
      <c r="A1386" s="28"/>
    </row>
    <row r="1387" spans="1:1" x14ac:dyDescent="0.35">
      <c r="A1387" s="28"/>
    </row>
    <row r="1388" spans="1:1" x14ac:dyDescent="0.35">
      <c r="A1388" s="28"/>
    </row>
    <row r="1389" spans="1:1" x14ac:dyDescent="0.35">
      <c r="A1389" s="28"/>
    </row>
    <row r="1390" spans="1:1" x14ac:dyDescent="0.35">
      <c r="A1390" s="28"/>
    </row>
    <row r="1391" spans="1:1" x14ac:dyDescent="0.35">
      <c r="A1391" s="28"/>
    </row>
    <row r="1392" spans="1:1" x14ac:dyDescent="0.35">
      <c r="A1392" s="28"/>
    </row>
    <row r="1393" spans="1:1" x14ac:dyDescent="0.35">
      <c r="A1393" s="28"/>
    </row>
    <row r="1394" spans="1:1" x14ac:dyDescent="0.35">
      <c r="A1394" s="28"/>
    </row>
    <row r="1395" spans="1:1" x14ac:dyDescent="0.35">
      <c r="A1395" s="28"/>
    </row>
    <row r="1396" spans="1:1" x14ac:dyDescent="0.35">
      <c r="A1396" s="28"/>
    </row>
    <row r="1397" spans="1:1" x14ac:dyDescent="0.35">
      <c r="A1397" s="28"/>
    </row>
    <row r="1398" spans="1:1" x14ac:dyDescent="0.35">
      <c r="A1398" s="28"/>
    </row>
    <row r="1399" spans="1:1" x14ac:dyDescent="0.35">
      <c r="A1399" s="28"/>
    </row>
    <row r="1400" spans="1:1" x14ac:dyDescent="0.35">
      <c r="A1400" s="28"/>
    </row>
    <row r="1401" spans="1:1" x14ac:dyDescent="0.35">
      <c r="A1401" s="28"/>
    </row>
    <row r="1402" spans="1:1" x14ac:dyDescent="0.35">
      <c r="A1402" s="28"/>
    </row>
    <row r="1403" spans="1:1" x14ac:dyDescent="0.35">
      <c r="A1403" s="28"/>
    </row>
    <row r="1404" spans="1:1" x14ac:dyDescent="0.35">
      <c r="A1404" s="28"/>
    </row>
    <row r="1405" spans="1:1" x14ac:dyDescent="0.35">
      <c r="A1405" s="28"/>
    </row>
    <row r="1406" spans="1:1" x14ac:dyDescent="0.35">
      <c r="A1406" s="28"/>
    </row>
    <row r="1407" spans="1:1" x14ac:dyDescent="0.35">
      <c r="A1407" s="28"/>
    </row>
    <row r="1408" spans="1:1" x14ac:dyDescent="0.35">
      <c r="A1408" s="28"/>
    </row>
    <row r="1409" spans="1:1" x14ac:dyDescent="0.35">
      <c r="A1409" s="28"/>
    </row>
    <row r="1410" spans="1:1" x14ac:dyDescent="0.35">
      <c r="A1410" s="28"/>
    </row>
    <row r="1411" spans="1:1" x14ac:dyDescent="0.35">
      <c r="A1411" s="28"/>
    </row>
    <row r="1412" spans="1:1" x14ac:dyDescent="0.35">
      <c r="A1412" s="28"/>
    </row>
    <row r="1413" spans="1:1" x14ac:dyDescent="0.35">
      <c r="A1413" s="28"/>
    </row>
    <row r="1414" spans="1:1" x14ac:dyDescent="0.35">
      <c r="A1414" s="28"/>
    </row>
    <row r="1415" spans="1:1" x14ac:dyDescent="0.35">
      <c r="A1415" s="28"/>
    </row>
    <row r="1416" spans="1:1" x14ac:dyDescent="0.35">
      <c r="A1416" s="28"/>
    </row>
    <row r="1417" spans="1:1" x14ac:dyDescent="0.35">
      <c r="A1417" s="28"/>
    </row>
    <row r="1418" spans="1:1" x14ac:dyDescent="0.35">
      <c r="A1418" s="28"/>
    </row>
    <row r="1419" spans="1:1" x14ac:dyDescent="0.35">
      <c r="A1419" s="28"/>
    </row>
    <row r="1420" spans="1:1" x14ac:dyDescent="0.35">
      <c r="A1420" s="28"/>
    </row>
    <row r="1421" spans="1:1" x14ac:dyDescent="0.35">
      <c r="A1421" s="28"/>
    </row>
    <row r="1422" spans="1:1" x14ac:dyDescent="0.35">
      <c r="A1422" s="28"/>
    </row>
    <row r="1423" spans="1:1" x14ac:dyDescent="0.35">
      <c r="A1423" s="28"/>
    </row>
    <row r="1424" spans="1:1" x14ac:dyDescent="0.35">
      <c r="A1424" s="28"/>
    </row>
    <row r="1425" spans="1:1" x14ac:dyDescent="0.35">
      <c r="A1425" s="28"/>
    </row>
    <row r="1426" spans="1:1" x14ac:dyDescent="0.35">
      <c r="A1426" s="28"/>
    </row>
    <row r="1427" spans="1:1" x14ac:dyDescent="0.35">
      <c r="A1427" s="28"/>
    </row>
    <row r="1428" spans="1:1" x14ac:dyDescent="0.35">
      <c r="A1428" s="28"/>
    </row>
    <row r="1429" spans="1:1" x14ac:dyDescent="0.35">
      <c r="A1429" s="28"/>
    </row>
    <row r="1430" spans="1:1" x14ac:dyDescent="0.35">
      <c r="A1430" s="28"/>
    </row>
    <row r="1431" spans="1:1" x14ac:dyDescent="0.35">
      <c r="A1431" s="28"/>
    </row>
    <row r="1432" spans="1:1" x14ac:dyDescent="0.35">
      <c r="A1432" s="28"/>
    </row>
    <row r="1433" spans="1:1" x14ac:dyDescent="0.35">
      <c r="A1433" s="28"/>
    </row>
    <row r="1434" spans="1:1" x14ac:dyDescent="0.35">
      <c r="A1434" s="28"/>
    </row>
    <row r="1435" spans="1:1" x14ac:dyDescent="0.35">
      <c r="A1435" s="28"/>
    </row>
    <row r="1436" spans="1:1" x14ac:dyDescent="0.35">
      <c r="A1436" s="28"/>
    </row>
    <row r="1437" spans="1:1" x14ac:dyDescent="0.35">
      <c r="A1437" s="28"/>
    </row>
    <row r="1438" spans="1:1" x14ac:dyDescent="0.35">
      <c r="A1438" s="28"/>
    </row>
    <row r="1439" spans="1:1" x14ac:dyDescent="0.35">
      <c r="A1439" s="28"/>
    </row>
    <row r="1440" spans="1:1" x14ac:dyDescent="0.35">
      <c r="A1440" s="28"/>
    </row>
    <row r="1441" spans="1:1" x14ac:dyDescent="0.35">
      <c r="A1441" s="28"/>
    </row>
    <row r="1442" spans="1:1" x14ac:dyDescent="0.35">
      <c r="A1442" s="28"/>
    </row>
    <row r="1443" spans="1:1" x14ac:dyDescent="0.35">
      <c r="A1443" s="28"/>
    </row>
    <row r="1444" spans="1:1" x14ac:dyDescent="0.35">
      <c r="A1444" s="28"/>
    </row>
    <row r="1445" spans="1:1" x14ac:dyDescent="0.35">
      <c r="A1445" s="28"/>
    </row>
    <row r="1446" spans="1:1" x14ac:dyDescent="0.35">
      <c r="A1446" s="28"/>
    </row>
    <row r="1447" spans="1:1" x14ac:dyDescent="0.35">
      <c r="A1447" s="28"/>
    </row>
    <row r="1448" spans="1:1" x14ac:dyDescent="0.35">
      <c r="A1448" s="28"/>
    </row>
    <row r="1449" spans="1:1" x14ac:dyDescent="0.35">
      <c r="A1449" s="28"/>
    </row>
    <row r="1450" spans="1:1" x14ac:dyDescent="0.35">
      <c r="A1450" s="28"/>
    </row>
    <row r="1451" spans="1:1" x14ac:dyDescent="0.35">
      <c r="A1451" s="28"/>
    </row>
    <row r="1452" spans="1:1" x14ac:dyDescent="0.35">
      <c r="A1452" s="28"/>
    </row>
    <row r="1453" spans="1:1" x14ac:dyDescent="0.35">
      <c r="A1453" s="28"/>
    </row>
    <row r="1454" spans="1:1" x14ac:dyDescent="0.35">
      <c r="A1454" s="28"/>
    </row>
    <row r="1455" spans="1:1" x14ac:dyDescent="0.35">
      <c r="A1455" s="28"/>
    </row>
    <row r="1456" spans="1:1" x14ac:dyDescent="0.35">
      <c r="A1456" s="28"/>
    </row>
    <row r="1457" spans="1:1" x14ac:dyDescent="0.35">
      <c r="A1457" s="28"/>
    </row>
    <row r="1458" spans="1:1" x14ac:dyDescent="0.35">
      <c r="A1458" s="28"/>
    </row>
    <row r="1459" spans="1:1" x14ac:dyDescent="0.35">
      <c r="A1459" s="28"/>
    </row>
    <row r="1460" spans="1:1" x14ac:dyDescent="0.35">
      <c r="A1460" s="28"/>
    </row>
    <row r="1461" spans="1:1" x14ac:dyDescent="0.35">
      <c r="A1461" s="28"/>
    </row>
    <row r="1462" spans="1:1" x14ac:dyDescent="0.35">
      <c r="A1462" s="28"/>
    </row>
    <row r="1463" spans="1:1" x14ac:dyDescent="0.35">
      <c r="A1463" s="28"/>
    </row>
    <row r="1464" spans="1:1" x14ac:dyDescent="0.35">
      <c r="A1464" s="28"/>
    </row>
    <row r="1465" spans="1:1" x14ac:dyDescent="0.35">
      <c r="A1465" s="28"/>
    </row>
    <row r="1466" spans="1:1" x14ac:dyDescent="0.35">
      <c r="A1466" s="28"/>
    </row>
    <row r="1467" spans="1:1" x14ac:dyDescent="0.35">
      <c r="A1467" s="28"/>
    </row>
    <row r="1468" spans="1:1" x14ac:dyDescent="0.35">
      <c r="A1468" s="28"/>
    </row>
    <row r="1469" spans="1:1" x14ac:dyDescent="0.35">
      <c r="A1469" s="28"/>
    </row>
    <row r="1470" spans="1:1" x14ac:dyDescent="0.35">
      <c r="A1470" s="28"/>
    </row>
    <row r="1471" spans="1:1" x14ac:dyDescent="0.35">
      <c r="A1471" s="28"/>
    </row>
    <row r="1472" spans="1:1" x14ac:dyDescent="0.35">
      <c r="A1472" s="28"/>
    </row>
    <row r="1473" spans="1:1" x14ac:dyDescent="0.35">
      <c r="A1473" s="28"/>
    </row>
    <row r="1474" spans="1:1" x14ac:dyDescent="0.35">
      <c r="A1474" s="28"/>
    </row>
    <row r="1475" spans="1:1" x14ac:dyDescent="0.35">
      <c r="A1475" s="28"/>
    </row>
    <row r="1476" spans="1:1" x14ac:dyDescent="0.35">
      <c r="A1476" s="28"/>
    </row>
    <row r="1477" spans="1:1" x14ac:dyDescent="0.35">
      <c r="A1477" s="28"/>
    </row>
    <row r="1478" spans="1:1" x14ac:dyDescent="0.35">
      <c r="A1478" s="28"/>
    </row>
    <row r="1479" spans="1:1" x14ac:dyDescent="0.35">
      <c r="A1479" s="28"/>
    </row>
    <row r="1480" spans="1:1" x14ac:dyDescent="0.35">
      <c r="A1480" s="28"/>
    </row>
    <row r="1481" spans="1:1" x14ac:dyDescent="0.35">
      <c r="A1481" s="28"/>
    </row>
    <row r="1482" spans="1:1" x14ac:dyDescent="0.35">
      <c r="A1482" s="28"/>
    </row>
    <row r="1483" spans="1:1" x14ac:dyDescent="0.35">
      <c r="A1483" s="28"/>
    </row>
    <row r="1484" spans="1:1" x14ac:dyDescent="0.35">
      <c r="A1484" s="28"/>
    </row>
    <row r="1485" spans="1:1" x14ac:dyDescent="0.35">
      <c r="A1485" s="28"/>
    </row>
    <row r="1486" spans="1:1" x14ac:dyDescent="0.35">
      <c r="A1486" s="28"/>
    </row>
    <row r="1487" spans="1:1" x14ac:dyDescent="0.35">
      <c r="A1487" s="28"/>
    </row>
    <row r="1488" spans="1:1" x14ac:dyDescent="0.35">
      <c r="A1488" s="28"/>
    </row>
    <row r="1489" spans="1:1" x14ac:dyDescent="0.35">
      <c r="A1489" s="28"/>
    </row>
    <row r="1490" spans="1:1" x14ac:dyDescent="0.35">
      <c r="A1490" s="28"/>
    </row>
    <row r="1491" spans="1:1" x14ac:dyDescent="0.35">
      <c r="A1491" s="28"/>
    </row>
    <row r="1492" spans="1:1" x14ac:dyDescent="0.35">
      <c r="A1492" s="28"/>
    </row>
    <row r="1493" spans="1:1" x14ac:dyDescent="0.35">
      <c r="A1493" s="28"/>
    </row>
    <row r="1494" spans="1:1" x14ac:dyDescent="0.35">
      <c r="A1494" s="28"/>
    </row>
    <row r="1495" spans="1:1" x14ac:dyDescent="0.35">
      <c r="A1495" s="28"/>
    </row>
    <row r="1496" spans="1:1" x14ac:dyDescent="0.35">
      <c r="A1496" s="28"/>
    </row>
    <row r="1497" spans="1:1" x14ac:dyDescent="0.35">
      <c r="A1497" s="28"/>
    </row>
    <row r="1498" spans="1:1" x14ac:dyDescent="0.35">
      <c r="A1498" s="28"/>
    </row>
    <row r="1499" spans="1:1" x14ac:dyDescent="0.35">
      <c r="A1499" s="28"/>
    </row>
    <row r="1500" spans="1:1" x14ac:dyDescent="0.35">
      <c r="A1500" s="28"/>
    </row>
    <row r="1501" spans="1:1" x14ac:dyDescent="0.35">
      <c r="A1501" s="28"/>
    </row>
    <row r="1502" spans="1:1" x14ac:dyDescent="0.35">
      <c r="A1502" s="28"/>
    </row>
    <row r="1503" spans="1:1" x14ac:dyDescent="0.35">
      <c r="A1503" s="28"/>
    </row>
    <row r="1504" spans="1:1" x14ac:dyDescent="0.35">
      <c r="A1504" s="28"/>
    </row>
    <row r="1505" spans="1:1" x14ac:dyDescent="0.35">
      <c r="A1505" s="28"/>
    </row>
    <row r="1506" spans="1:1" x14ac:dyDescent="0.35">
      <c r="A1506" s="28"/>
    </row>
    <row r="1507" spans="1:1" x14ac:dyDescent="0.35">
      <c r="A1507" s="28"/>
    </row>
    <row r="1508" spans="1:1" x14ac:dyDescent="0.35">
      <c r="A1508" s="28"/>
    </row>
    <row r="1509" spans="1:1" x14ac:dyDescent="0.35">
      <c r="A1509" s="28"/>
    </row>
    <row r="1510" spans="1:1" x14ac:dyDescent="0.35">
      <c r="A1510" s="28"/>
    </row>
    <row r="1511" spans="1:1" x14ac:dyDescent="0.35">
      <c r="A1511" s="28"/>
    </row>
    <row r="1512" spans="1:1" x14ac:dyDescent="0.35">
      <c r="A1512" s="28"/>
    </row>
    <row r="1513" spans="1:1" x14ac:dyDescent="0.35">
      <c r="A1513" s="28"/>
    </row>
    <row r="1514" spans="1:1" x14ac:dyDescent="0.35">
      <c r="A1514" s="28"/>
    </row>
    <row r="1515" spans="1:1" x14ac:dyDescent="0.35">
      <c r="A1515" s="28"/>
    </row>
    <row r="1516" spans="1:1" x14ac:dyDescent="0.35">
      <c r="A1516" s="28"/>
    </row>
    <row r="1517" spans="1:1" x14ac:dyDescent="0.35">
      <c r="A1517" s="28"/>
    </row>
    <row r="1518" spans="1:1" x14ac:dyDescent="0.35">
      <c r="A1518" s="28"/>
    </row>
    <row r="1519" spans="1:1" x14ac:dyDescent="0.35">
      <c r="A1519" s="28"/>
    </row>
    <row r="1520" spans="1:1" x14ac:dyDescent="0.35">
      <c r="A1520" s="28"/>
    </row>
    <row r="1521" spans="1:1" x14ac:dyDescent="0.35">
      <c r="A1521" s="28"/>
    </row>
    <row r="1522" spans="1:1" x14ac:dyDescent="0.35">
      <c r="A1522" s="28"/>
    </row>
    <row r="1523" spans="1:1" x14ac:dyDescent="0.35">
      <c r="A1523" s="28"/>
    </row>
    <row r="1524" spans="1:1" x14ac:dyDescent="0.35">
      <c r="A1524" s="28"/>
    </row>
    <row r="1525" spans="1:1" x14ac:dyDescent="0.35">
      <c r="A1525" s="28"/>
    </row>
    <row r="1526" spans="1:1" x14ac:dyDescent="0.35">
      <c r="A1526" s="28"/>
    </row>
    <row r="1527" spans="1:1" x14ac:dyDescent="0.35">
      <c r="A1527" s="28"/>
    </row>
    <row r="1528" spans="1:1" x14ac:dyDescent="0.35">
      <c r="A1528" s="28"/>
    </row>
    <row r="1529" spans="1:1" x14ac:dyDescent="0.35">
      <c r="A1529" s="28"/>
    </row>
    <row r="1530" spans="1:1" x14ac:dyDescent="0.35">
      <c r="A1530" s="28"/>
    </row>
    <row r="1531" spans="1:1" x14ac:dyDescent="0.35">
      <c r="A1531" s="28"/>
    </row>
    <row r="1532" spans="1:1" x14ac:dyDescent="0.35">
      <c r="A1532" s="28"/>
    </row>
    <row r="1533" spans="1:1" x14ac:dyDescent="0.35">
      <c r="A1533" s="28"/>
    </row>
    <row r="1534" spans="1:1" x14ac:dyDescent="0.35">
      <c r="A1534" s="28"/>
    </row>
    <row r="1535" spans="1:1" x14ac:dyDescent="0.35">
      <c r="A1535" s="28"/>
    </row>
    <row r="1536" spans="1:1" x14ac:dyDescent="0.35">
      <c r="A1536" s="28"/>
    </row>
    <row r="1537" spans="1:1" x14ac:dyDescent="0.35">
      <c r="A1537" s="28"/>
    </row>
    <row r="1538" spans="1:1" x14ac:dyDescent="0.35">
      <c r="A1538" s="28"/>
    </row>
    <row r="1539" spans="1:1" x14ac:dyDescent="0.35">
      <c r="A1539" s="28"/>
    </row>
    <row r="1540" spans="1:1" x14ac:dyDescent="0.35">
      <c r="A1540" s="28"/>
    </row>
    <row r="1541" spans="1:1" x14ac:dyDescent="0.35">
      <c r="A1541" s="28"/>
    </row>
    <row r="1542" spans="1:1" x14ac:dyDescent="0.35">
      <c r="A1542" s="28"/>
    </row>
    <row r="1543" spans="1:1" x14ac:dyDescent="0.35">
      <c r="A1543" s="28"/>
    </row>
    <row r="1544" spans="1:1" x14ac:dyDescent="0.35">
      <c r="A1544" s="28"/>
    </row>
    <row r="1545" spans="1:1" x14ac:dyDescent="0.35">
      <c r="A1545" s="28"/>
    </row>
    <row r="1546" spans="1:1" x14ac:dyDescent="0.35">
      <c r="A1546" s="28"/>
    </row>
    <row r="1547" spans="1:1" x14ac:dyDescent="0.35">
      <c r="A1547" s="28"/>
    </row>
    <row r="1548" spans="1:1" x14ac:dyDescent="0.35">
      <c r="A1548" s="28"/>
    </row>
    <row r="1549" spans="1:1" x14ac:dyDescent="0.35">
      <c r="A1549" s="28"/>
    </row>
    <row r="1550" spans="1:1" x14ac:dyDescent="0.35">
      <c r="A1550" s="28"/>
    </row>
    <row r="1551" spans="1:1" x14ac:dyDescent="0.35">
      <c r="A1551" s="28"/>
    </row>
    <row r="1552" spans="1:1" x14ac:dyDescent="0.35">
      <c r="A1552" s="28"/>
    </row>
    <row r="1553" spans="1:1" x14ac:dyDescent="0.35">
      <c r="A1553" s="28"/>
    </row>
    <row r="1554" spans="1:1" x14ac:dyDescent="0.35">
      <c r="A1554" s="28"/>
    </row>
    <row r="1555" spans="1:1" x14ac:dyDescent="0.35">
      <c r="A1555" s="28"/>
    </row>
    <row r="1556" spans="1:1" x14ac:dyDescent="0.35">
      <c r="A1556" s="28"/>
    </row>
    <row r="1557" spans="1:1" x14ac:dyDescent="0.35">
      <c r="A1557" s="28"/>
    </row>
    <row r="1558" spans="1:1" x14ac:dyDescent="0.35">
      <c r="A1558" s="28"/>
    </row>
    <row r="1559" spans="1:1" x14ac:dyDescent="0.35">
      <c r="A1559" s="28"/>
    </row>
    <row r="1560" spans="1:1" x14ac:dyDescent="0.35">
      <c r="A1560" s="28"/>
    </row>
    <row r="1561" spans="1:1" x14ac:dyDescent="0.35">
      <c r="A1561" s="28"/>
    </row>
    <row r="1562" spans="1:1" x14ac:dyDescent="0.35">
      <c r="A1562" s="28"/>
    </row>
    <row r="1563" spans="1:1" x14ac:dyDescent="0.35">
      <c r="A1563" s="28"/>
    </row>
    <row r="1564" spans="1:1" x14ac:dyDescent="0.35">
      <c r="A1564" s="28"/>
    </row>
    <row r="1565" spans="1:1" x14ac:dyDescent="0.35">
      <c r="A1565" s="28"/>
    </row>
    <row r="1566" spans="1:1" x14ac:dyDescent="0.35">
      <c r="A1566" s="28"/>
    </row>
    <row r="1567" spans="1:1" x14ac:dyDescent="0.35">
      <c r="A1567" s="28"/>
    </row>
    <row r="1568" spans="1:1" x14ac:dyDescent="0.35">
      <c r="A1568" s="28"/>
    </row>
    <row r="1569" spans="1:1" x14ac:dyDescent="0.35">
      <c r="A1569" s="28"/>
    </row>
    <row r="1570" spans="1:1" x14ac:dyDescent="0.35">
      <c r="A1570" s="28"/>
    </row>
    <row r="1571" spans="1:1" x14ac:dyDescent="0.35">
      <c r="A1571" s="28"/>
    </row>
    <row r="1572" spans="1:1" x14ac:dyDescent="0.35">
      <c r="A1572" s="28"/>
    </row>
    <row r="1573" spans="1:1" x14ac:dyDescent="0.35">
      <c r="A1573" s="28"/>
    </row>
    <row r="1574" spans="1:1" x14ac:dyDescent="0.35">
      <c r="A1574" s="28"/>
    </row>
    <row r="1575" spans="1:1" x14ac:dyDescent="0.35">
      <c r="A1575" s="28"/>
    </row>
    <row r="1576" spans="1:1" x14ac:dyDescent="0.35">
      <c r="A1576" s="28"/>
    </row>
    <row r="1577" spans="1:1" x14ac:dyDescent="0.35">
      <c r="A1577" s="28"/>
    </row>
    <row r="1578" spans="1:1" x14ac:dyDescent="0.35">
      <c r="A1578" s="28"/>
    </row>
    <row r="1579" spans="1:1" x14ac:dyDescent="0.35">
      <c r="A1579" s="28"/>
    </row>
    <row r="1580" spans="1:1" x14ac:dyDescent="0.35">
      <c r="A1580" s="28"/>
    </row>
    <row r="1581" spans="1:1" x14ac:dyDescent="0.35">
      <c r="A1581" s="28"/>
    </row>
    <row r="1582" spans="1:1" x14ac:dyDescent="0.35">
      <c r="A1582" s="28"/>
    </row>
    <row r="1583" spans="1:1" x14ac:dyDescent="0.35">
      <c r="A1583" s="28"/>
    </row>
    <row r="1584" spans="1:1" x14ac:dyDescent="0.35">
      <c r="A1584" s="28"/>
    </row>
    <row r="1585" spans="1:1" x14ac:dyDescent="0.35">
      <c r="A1585" s="28"/>
    </row>
    <row r="1586" spans="1:1" x14ac:dyDescent="0.35">
      <c r="A1586" s="28"/>
    </row>
    <row r="1587" spans="1:1" x14ac:dyDescent="0.35">
      <c r="A1587" s="28"/>
    </row>
    <row r="1588" spans="1:1" x14ac:dyDescent="0.35">
      <c r="A1588" s="28"/>
    </row>
    <row r="1589" spans="1:1" x14ac:dyDescent="0.35">
      <c r="A1589" s="28"/>
    </row>
    <row r="1590" spans="1:1" x14ac:dyDescent="0.35">
      <c r="A1590" s="28"/>
    </row>
    <row r="1591" spans="1:1" x14ac:dyDescent="0.35">
      <c r="A1591" s="28"/>
    </row>
    <row r="1592" spans="1:1" x14ac:dyDescent="0.35">
      <c r="A1592" s="28"/>
    </row>
    <row r="1593" spans="1:1" x14ac:dyDescent="0.35">
      <c r="A1593" s="28"/>
    </row>
    <row r="1594" spans="1:1" x14ac:dyDescent="0.35">
      <c r="A1594" s="28"/>
    </row>
    <row r="1595" spans="1:1" x14ac:dyDescent="0.35">
      <c r="A1595" s="28"/>
    </row>
    <row r="1596" spans="1:1" x14ac:dyDescent="0.35">
      <c r="A1596" s="28"/>
    </row>
    <row r="1597" spans="1:1" x14ac:dyDescent="0.35">
      <c r="A1597" s="28"/>
    </row>
    <row r="1598" spans="1:1" x14ac:dyDescent="0.35">
      <c r="A1598" s="28"/>
    </row>
    <row r="1599" spans="1:1" x14ac:dyDescent="0.35">
      <c r="A1599" s="28"/>
    </row>
    <row r="1600" spans="1:1" x14ac:dyDescent="0.35">
      <c r="A1600" s="28"/>
    </row>
    <row r="1601" spans="1:1" x14ac:dyDescent="0.35">
      <c r="A1601" s="28"/>
    </row>
    <row r="1602" spans="1:1" x14ac:dyDescent="0.35">
      <c r="A1602" s="28"/>
    </row>
    <row r="1603" spans="1:1" x14ac:dyDescent="0.35">
      <c r="A1603" s="28"/>
    </row>
    <row r="1604" spans="1:1" x14ac:dyDescent="0.35">
      <c r="A1604" s="28"/>
    </row>
    <row r="1605" spans="1:1" x14ac:dyDescent="0.35">
      <c r="A1605" s="28"/>
    </row>
    <row r="1606" spans="1:1" x14ac:dyDescent="0.35">
      <c r="A1606" s="28"/>
    </row>
    <row r="1607" spans="1:1" x14ac:dyDescent="0.35">
      <c r="A1607" s="28"/>
    </row>
    <row r="1608" spans="1:1" x14ac:dyDescent="0.35">
      <c r="A1608" s="28"/>
    </row>
    <row r="1609" spans="1:1" x14ac:dyDescent="0.35">
      <c r="A1609" s="28"/>
    </row>
    <row r="1610" spans="1:1" x14ac:dyDescent="0.35">
      <c r="A1610" s="28"/>
    </row>
    <row r="1611" spans="1:1" x14ac:dyDescent="0.35">
      <c r="A1611" s="28"/>
    </row>
    <row r="1612" spans="1:1" x14ac:dyDescent="0.35">
      <c r="A1612" s="28"/>
    </row>
    <row r="1613" spans="1:1" x14ac:dyDescent="0.35">
      <c r="A1613" s="28"/>
    </row>
    <row r="1614" spans="1:1" x14ac:dyDescent="0.35">
      <c r="A1614" s="28"/>
    </row>
    <row r="1615" spans="1:1" x14ac:dyDescent="0.35">
      <c r="A1615" s="28"/>
    </row>
    <row r="1616" spans="1:1" x14ac:dyDescent="0.35">
      <c r="A1616" s="28"/>
    </row>
    <row r="1617" spans="1:1" x14ac:dyDescent="0.35">
      <c r="A1617" s="28"/>
    </row>
    <row r="1618" spans="1:1" x14ac:dyDescent="0.35">
      <c r="A1618" s="28"/>
    </row>
    <row r="1619" spans="1:1" x14ac:dyDescent="0.35">
      <c r="A1619" s="28"/>
    </row>
    <row r="1620" spans="1:1" x14ac:dyDescent="0.35">
      <c r="A1620" s="28"/>
    </row>
    <row r="1621" spans="1:1" x14ac:dyDescent="0.35">
      <c r="A1621" s="28"/>
    </row>
    <row r="1622" spans="1:1" x14ac:dyDescent="0.35">
      <c r="A1622" s="28"/>
    </row>
    <row r="1623" spans="1:1" x14ac:dyDescent="0.35">
      <c r="A1623" s="28"/>
    </row>
    <row r="1624" spans="1:1" x14ac:dyDescent="0.35">
      <c r="A1624" s="28"/>
    </row>
    <row r="1625" spans="1:1" x14ac:dyDescent="0.35">
      <c r="A1625" s="28"/>
    </row>
    <row r="1626" spans="1:1" x14ac:dyDescent="0.35">
      <c r="A1626" s="28"/>
    </row>
    <row r="1627" spans="1:1" x14ac:dyDescent="0.35">
      <c r="A1627" s="28"/>
    </row>
    <row r="1628" spans="1:1" x14ac:dyDescent="0.35">
      <c r="A1628" s="28"/>
    </row>
    <row r="1629" spans="1:1" x14ac:dyDescent="0.35">
      <c r="A1629" s="28"/>
    </row>
    <row r="1630" spans="1:1" x14ac:dyDescent="0.35">
      <c r="A1630" s="28"/>
    </row>
    <row r="1631" spans="1:1" x14ac:dyDescent="0.35">
      <c r="A1631" s="28"/>
    </row>
    <row r="1632" spans="1:1" x14ac:dyDescent="0.35">
      <c r="A1632" s="28"/>
    </row>
    <row r="1633" spans="1:1" x14ac:dyDescent="0.35">
      <c r="A1633" s="28"/>
    </row>
    <row r="1634" spans="1:1" x14ac:dyDescent="0.35">
      <c r="A1634" s="28"/>
    </row>
    <row r="1635" spans="1:1" x14ac:dyDescent="0.35">
      <c r="A1635" s="28"/>
    </row>
    <row r="1636" spans="1:1" x14ac:dyDescent="0.35">
      <c r="A1636" s="28"/>
    </row>
    <row r="1637" spans="1:1" x14ac:dyDescent="0.35">
      <c r="A1637" s="28"/>
    </row>
    <row r="1638" spans="1:1" x14ac:dyDescent="0.35">
      <c r="A1638" s="28"/>
    </row>
    <row r="1639" spans="1:1" x14ac:dyDescent="0.35">
      <c r="A1639" s="28"/>
    </row>
    <row r="1640" spans="1:1" x14ac:dyDescent="0.35">
      <c r="A1640" s="28"/>
    </row>
    <row r="1641" spans="1:1" x14ac:dyDescent="0.35">
      <c r="A1641" s="28"/>
    </row>
    <row r="1642" spans="1:1" x14ac:dyDescent="0.35">
      <c r="A1642" s="28"/>
    </row>
    <row r="1643" spans="1:1" x14ac:dyDescent="0.35">
      <c r="A1643" s="28"/>
    </row>
    <row r="1644" spans="1:1" x14ac:dyDescent="0.35">
      <c r="A1644" s="28"/>
    </row>
    <row r="1645" spans="1:1" x14ac:dyDescent="0.35">
      <c r="A1645" s="28"/>
    </row>
    <row r="1646" spans="1:1" x14ac:dyDescent="0.35">
      <c r="A1646" s="28"/>
    </row>
    <row r="1647" spans="1:1" x14ac:dyDescent="0.35">
      <c r="A1647" s="28"/>
    </row>
    <row r="1648" spans="1:1" x14ac:dyDescent="0.35">
      <c r="A1648" s="28"/>
    </row>
    <row r="1649" spans="1:1" x14ac:dyDescent="0.35">
      <c r="A1649" s="28"/>
    </row>
    <row r="1650" spans="1:1" x14ac:dyDescent="0.35">
      <c r="A1650" s="28"/>
    </row>
    <row r="1651" spans="1:1" x14ac:dyDescent="0.35">
      <c r="A1651" s="28"/>
    </row>
    <row r="1652" spans="1:1" x14ac:dyDescent="0.35">
      <c r="A1652" s="28"/>
    </row>
    <row r="1653" spans="1:1" x14ac:dyDescent="0.35">
      <c r="A1653" s="28"/>
    </row>
    <row r="1654" spans="1:1" x14ac:dyDescent="0.35">
      <c r="A1654" s="28"/>
    </row>
    <row r="1655" spans="1:1" x14ac:dyDescent="0.35">
      <c r="A1655" s="28"/>
    </row>
    <row r="1656" spans="1:1" x14ac:dyDescent="0.35">
      <c r="A1656" s="28"/>
    </row>
    <row r="1657" spans="1:1" x14ac:dyDescent="0.35">
      <c r="A1657" s="28"/>
    </row>
    <row r="1658" spans="1:1" x14ac:dyDescent="0.35">
      <c r="A1658" s="28"/>
    </row>
    <row r="1659" spans="1:1" x14ac:dyDescent="0.35">
      <c r="A1659" s="28"/>
    </row>
    <row r="1660" spans="1:1" x14ac:dyDescent="0.35">
      <c r="A1660" s="28"/>
    </row>
    <row r="1661" spans="1:1" x14ac:dyDescent="0.35">
      <c r="A1661" s="28"/>
    </row>
    <row r="1662" spans="1:1" x14ac:dyDescent="0.35">
      <c r="A1662" s="28"/>
    </row>
    <row r="1663" spans="1:1" x14ac:dyDescent="0.35">
      <c r="A1663" s="28"/>
    </row>
    <row r="1664" spans="1:1" x14ac:dyDescent="0.35">
      <c r="A1664" s="28"/>
    </row>
    <row r="1665" spans="1:1" x14ac:dyDescent="0.35">
      <c r="A1665" s="28"/>
    </row>
    <row r="1666" spans="1:1" x14ac:dyDescent="0.35">
      <c r="A1666" s="28"/>
    </row>
    <row r="1667" spans="1:1" x14ac:dyDescent="0.35">
      <c r="A1667" s="28"/>
    </row>
    <row r="1668" spans="1:1" x14ac:dyDescent="0.35">
      <c r="A1668" s="28"/>
    </row>
    <row r="1669" spans="1:1" x14ac:dyDescent="0.35">
      <c r="A1669" s="28"/>
    </row>
    <row r="1670" spans="1:1" x14ac:dyDescent="0.35">
      <c r="A1670" s="28"/>
    </row>
    <row r="1671" spans="1:1" x14ac:dyDescent="0.35">
      <c r="A1671" s="28"/>
    </row>
    <row r="1672" spans="1:1" x14ac:dyDescent="0.35">
      <c r="A1672" s="28"/>
    </row>
    <row r="1673" spans="1:1" x14ac:dyDescent="0.35">
      <c r="A1673" s="28"/>
    </row>
    <row r="1674" spans="1:1" x14ac:dyDescent="0.35">
      <c r="A1674" s="28"/>
    </row>
    <row r="1675" spans="1:1" x14ac:dyDescent="0.35">
      <c r="A1675" s="28"/>
    </row>
    <row r="1676" spans="1:1" x14ac:dyDescent="0.35">
      <c r="A1676" s="28"/>
    </row>
    <row r="1677" spans="1:1" x14ac:dyDescent="0.35">
      <c r="A1677" s="28"/>
    </row>
    <row r="1678" spans="1:1" x14ac:dyDescent="0.35">
      <c r="A1678" s="28"/>
    </row>
    <row r="1679" spans="1:1" x14ac:dyDescent="0.35">
      <c r="A1679" s="28"/>
    </row>
    <row r="1680" spans="1:1" x14ac:dyDescent="0.35">
      <c r="A1680" s="28"/>
    </row>
    <row r="1681" spans="1:1" x14ac:dyDescent="0.35">
      <c r="A1681" s="28"/>
    </row>
    <row r="1682" spans="1:1" x14ac:dyDescent="0.35">
      <c r="A1682" s="28"/>
    </row>
    <row r="1683" spans="1:1" x14ac:dyDescent="0.35">
      <c r="A1683" s="28"/>
    </row>
    <row r="1684" spans="1:1" x14ac:dyDescent="0.35">
      <c r="A1684" s="28"/>
    </row>
    <row r="1685" spans="1:1" x14ac:dyDescent="0.35">
      <c r="A1685" s="28"/>
    </row>
    <row r="1686" spans="1:1" x14ac:dyDescent="0.35">
      <c r="A1686" s="28"/>
    </row>
    <row r="1687" spans="1:1" x14ac:dyDescent="0.35">
      <c r="A1687" s="28"/>
    </row>
    <row r="1688" spans="1:1" x14ac:dyDescent="0.35">
      <c r="A1688" s="28"/>
    </row>
    <row r="1689" spans="1:1" x14ac:dyDescent="0.35">
      <c r="A1689" s="28"/>
    </row>
    <row r="1690" spans="1:1" x14ac:dyDescent="0.35">
      <c r="A1690" s="28"/>
    </row>
    <row r="1691" spans="1:1" x14ac:dyDescent="0.35">
      <c r="A1691" s="28"/>
    </row>
    <row r="1692" spans="1:1" x14ac:dyDescent="0.35">
      <c r="A1692" s="28"/>
    </row>
    <row r="1693" spans="1:1" x14ac:dyDescent="0.35">
      <c r="A1693" s="28"/>
    </row>
    <row r="1694" spans="1:1" x14ac:dyDescent="0.35">
      <c r="A1694" s="28"/>
    </row>
    <row r="1695" spans="1:1" x14ac:dyDescent="0.35">
      <c r="A1695" s="28"/>
    </row>
    <row r="1696" spans="1:1" x14ac:dyDescent="0.35">
      <c r="A1696" s="28"/>
    </row>
    <row r="1697" spans="1:1" x14ac:dyDescent="0.35">
      <c r="A1697" s="28"/>
    </row>
    <row r="1698" spans="1:1" x14ac:dyDescent="0.35">
      <c r="A1698" s="28"/>
    </row>
    <row r="1699" spans="1:1" x14ac:dyDescent="0.35">
      <c r="A1699" s="28"/>
    </row>
    <row r="1700" spans="1:1" x14ac:dyDescent="0.35">
      <c r="A1700" s="28"/>
    </row>
    <row r="1701" spans="1:1" x14ac:dyDescent="0.35">
      <c r="A1701" s="28"/>
    </row>
    <row r="1702" spans="1:1" x14ac:dyDescent="0.35">
      <c r="A1702" s="28"/>
    </row>
    <row r="1703" spans="1:1" x14ac:dyDescent="0.35">
      <c r="A1703" s="28"/>
    </row>
    <row r="1704" spans="1:1" x14ac:dyDescent="0.35">
      <c r="A1704" s="28"/>
    </row>
    <row r="1705" spans="1:1" x14ac:dyDescent="0.35">
      <c r="A1705" s="28"/>
    </row>
    <row r="1706" spans="1:1" x14ac:dyDescent="0.35">
      <c r="A1706" s="28"/>
    </row>
    <row r="1707" spans="1:1" x14ac:dyDescent="0.35">
      <c r="A1707" s="28"/>
    </row>
    <row r="1708" spans="1:1" x14ac:dyDescent="0.35">
      <c r="A1708" s="28"/>
    </row>
    <row r="1709" spans="1:1" x14ac:dyDescent="0.35">
      <c r="A1709" s="28"/>
    </row>
    <row r="1710" spans="1:1" x14ac:dyDescent="0.35">
      <c r="A1710" s="28"/>
    </row>
    <row r="1711" spans="1:1" x14ac:dyDescent="0.35">
      <c r="A1711" s="28"/>
    </row>
    <row r="1712" spans="1:1" x14ac:dyDescent="0.35">
      <c r="A1712" s="28"/>
    </row>
    <row r="1713" spans="1:1" x14ac:dyDescent="0.35">
      <c r="A1713" s="28"/>
    </row>
    <row r="1714" spans="1:1" x14ac:dyDescent="0.35">
      <c r="A1714" s="28"/>
    </row>
    <row r="1715" spans="1:1" x14ac:dyDescent="0.35">
      <c r="A1715" s="28"/>
    </row>
    <row r="1716" spans="1:1" x14ac:dyDescent="0.35">
      <c r="A1716" s="28"/>
    </row>
    <row r="1717" spans="1:1" x14ac:dyDescent="0.35">
      <c r="A1717" s="28"/>
    </row>
    <row r="1718" spans="1:1" x14ac:dyDescent="0.35">
      <c r="A1718" s="28"/>
    </row>
    <row r="1719" spans="1:1" x14ac:dyDescent="0.35">
      <c r="A1719" s="28"/>
    </row>
    <row r="1720" spans="1:1" x14ac:dyDescent="0.35">
      <c r="A1720" s="28"/>
    </row>
    <row r="1721" spans="1:1" x14ac:dyDescent="0.35">
      <c r="A1721" s="28"/>
    </row>
    <row r="1722" spans="1:1" x14ac:dyDescent="0.35">
      <c r="A1722" s="28"/>
    </row>
    <row r="1723" spans="1:1" x14ac:dyDescent="0.35">
      <c r="A1723" s="28"/>
    </row>
    <row r="1724" spans="1:1" x14ac:dyDescent="0.35">
      <c r="A1724" s="28"/>
    </row>
    <row r="1725" spans="1:1" x14ac:dyDescent="0.35">
      <c r="A1725" s="28"/>
    </row>
    <row r="1726" spans="1:1" x14ac:dyDescent="0.35">
      <c r="A1726" s="28"/>
    </row>
    <row r="1727" spans="1:1" x14ac:dyDescent="0.35">
      <c r="A1727" s="28"/>
    </row>
    <row r="1728" spans="1:1" x14ac:dyDescent="0.35">
      <c r="A1728" s="28"/>
    </row>
    <row r="1729" spans="1:1" x14ac:dyDescent="0.35">
      <c r="A1729" s="28"/>
    </row>
    <row r="1730" spans="1:1" x14ac:dyDescent="0.35">
      <c r="A1730" s="28"/>
    </row>
    <row r="1731" spans="1:1" x14ac:dyDescent="0.35">
      <c r="A1731" s="28"/>
    </row>
    <row r="1732" spans="1:1" x14ac:dyDescent="0.35">
      <c r="A1732" s="28"/>
    </row>
    <row r="1733" spans="1:1" x14ac:dyDescent="0.35">
      <c r="A1733" s="28"/>
    </row>
    <row r="1734" spans="1:1" x14ac:dyDescent="0.35">
      <c r="A1734" s="28"/>
    </row>
    <row r="1735" spans="1:1" x14ac:dyDescent="0.35">
      <c r="A1735" s="28"/>
    </row>
    <row r="1736" spans="1:1" x14ac:dyDescent="0.35">
      <c r="A1736" s="28"/>
    </row>
    <row r="1737" spans="1:1" x14ac:dyDescent="0.35">
      <c r="A1737" s="28"/>
    </row>
    <row r="1738" spans="1:1" x14ac:dyDescent="0.35">
      <c r="A1738" s="28"/>
    </row>
    <row r="1739" spans="1:1" x14ac:dyDescent="0.35">
      <c r="A1739" s="28"/>
    </row>
    <row r="1740" spans="1:1" x14ac:dyDescent="0.35">
      <c r="A1740" s="28"/>
    </row>
    <row r="1741" spans="1:1" x14ac:dyDescent="0.35">
      <c r="A1741" s="28"/>
    </row>
    <row r="1742" spans="1:1" x14ac:dyDescent="0.35">
      <c r="A1742" s="28"/>
    </row>
    <row r="1743" spans="1:1" x14ac:dyDescent="0.35">
      <c r="A1743" s="28"/>
    </row>
    <row r="1744" spans="1:1" x14ac:dyDescent="0.35">
      <c r="A1744" s="28"/>
    </row>
    <row r="1745" spans="1:1" x14ac:dyDescent="0.35">
      <c r="A1745" s="28"/>
    </row>
    <row r="1746" spans="1:1" x14ac:dyDescent="0.35">
      <c r="A1746" s="28"/>
    </row>
    <row r="1747" spans="1:1" x14ac:dyDescent="0.35">
      <c r="A1747" s="28"/>
    </row>
    <row r="1748" spans="1:1" x14ac:dyDescent="0.35">
      <c r="A1748" s="28"/>
    </row>
    <row r="1749" spans="1:1" x14ac:dyDescent="0.35">
      <c r="A1749" s="28"/>
    </row>
    <row r="1750" spans="1:1" x14ac:dyDescent="0.35">
      <c r="A1750" s="28"/>
    </row>
    <row r="1751" spans="1:1" x14ac:dyDescent="0.35">
      <c r="A1751" s="28"/>
    </row>
    <row r="1752" spans="1:1" x14ac:dyDescent="0.35">
      <c r="A1752" s="28"/>
    </row>
    <row r="1753" spans="1:1" x14ac:dyDescent="0.35">
      <c r="A1753" s="28"/>
    </row>
    <row r="1754" spans="1:1" x14ac:dyDescent="0.35">
      <c r="A1754" s="28"/>
    </row>
    <row r="1755" spans="1:1" x14ac:dyDescent="0.35">
      <c r="A1755" s="28"/>
    </row>
    <row r="1756" spans="1:1" x14ac:dyDescent="0.35">
      <c r="A1756" s="28"/>
    </row>
    <row r="1757" spans="1:1" x14ac:dyDescent="0.35">
      <c r="A1757" s="28"/>
    </row>
    <row r="1758" spans="1:1" x14ac:dyDescent="0.35">
      <c r="A1758" s="28"/>
    </row>
    <row r="1759" spans="1:1" x14ac:dyDescent="0.35">
      <c r="A1759" s="28"/>
    </row>
    <row r="1760" spans="1:1" x14ac:dyDescent="0.35">
      <c r="A1760" s="28"/>
    </row>
    <row r="1761" spans="1:1" x14ac:dyDescent="0.35">
      <c r="A1761" s="28"/>
    </row>
    <row r="1762" spans="1:1" x14ac:dyDescent="0.35">
      <c r="A1762" s="28"/>
    </row>
    <row r="1763" spans="1:1" x14ac:dyDescent="0.35">
      <c r="A1763" s="28"/>
    </row>
    <row r="1764" spans="1:1" x14ac:dyDescent="0.35">
      <c r="A1764" s="28"/>
    </row>
    <row r="1765" spans="1:1" x14ac:dyDescent="0.35">
      <c r="A1765" s="28"/>
    </row>
    <row r="1766" spans="1:1" x14ac:dyDescent="0.35">
      <c r="A1766" s="28"/>
    </row>
    <row r="1767" spans="1:1" x14ac:dyDescent="0.35">
      <c r="A1767" s="28"/>
    </row>
    <row r="1768" spans="1:1" x14ac:dyDescent="0.35">
      <c r="A1768" s="28"/>
    </row>
    <row r="1769" spans="1:1" x14ac:dyDescent="0.35">
      <c r="A1769" s="28"/>
    </row>
    <row r="1770" spans="1:1" x14ac:dyDescent="0.35">
      <c r="A1770" s="28"/>
    </row>
    <row r="1771" spans="1:1" x14ac:dyDescent="0.35">
      <c r="A1771" s="28"/>
    </row>
    <row r="1772" spans="1:1" x14ac:dyDescent="0.35">
      <c r="A1772" s="28"/>
    </row>
    <row r="1773" spans="1:1" x14ac:dyDescent="0.35">
      <c r="A1773" s="28"/>
    </row>
    <row r="1774" spans="1:1" x14ac:dyDescent="0.35">
      <c r="A1774" s="28"/>
    </row>
    <row r="1775" spans="1:1" x14ac:dyDescent="0.35">
      <c r="A1775" s="28"/>
    </row>
    <row r="1776" spans="1:1" x14ac:dyDescent="0.35">
      <c r="A1776" s="28"/>
    </row>
    <row r="1777" spans="1:1" x14ac:dyDescent="0.35">
      <c r="A1777" s="28"/>
    </row>
    <row r="1778" spans="1:1" x14ac:dyDescent="0.35">
      <c r="A1778" s="28"/>
    </row>
    <row r="1779" spans="1:1" x14ac:dyDescent="0.35">
      <c r="A1779" s="28"/>
    </row>
    <row r="1780" spans="1:1" x14ac:dyDescent="0.35">
      <c r="A1780" s="28"/>
    </row>
    <row r="1781" spans="1:1" x14ac:dyDescent="0.35">
      <c r="A1781" s="28"/>
    </row>
    <row r="1782" spans="1:1" x14ac:dyDescent="0.35">
      <c r="A1782" s="28"/>
    </row>
    <row r="1783" spans="1:1" x14ac:dyDescent="0.35">
      <c r="A1783" s="28"/>
    </row>
    <row r="1784" spans="1:1" x14ac:dyDescent="0.35">
      <c r="A1784" s="28"/>
    </row>
    <row r="1785" spans="1:1" x14ac:dyDescent="0.35">
      <c r="A1785" s="28"/>
    </row>
    <row r="1786" spans="1:1" x14ac:dyDescent="0.35">
      <c r="A1786" s="28"/>
    </row>
    <row r="1787" spans="1:1" x14ac:dyDescent="0.35">
      <c r="A1787" s="28"/>
    </row>
    <row r="1788" spans="1:1" x14ac:dyDescent="0.35">
      <c r="A1788" s="28"/>
    </row>
    <row r="1789" spans="1:1" x14ac:dyDescent="0.35">
      <c r="A1789" s="28"/>
    </row>
    <row r="1790" spans="1:1" x14ac:dyDescent="0.35">
      <c r="A1790" s="28"/>
    </row>
    <row r="1791" spans="1:1" x14ac:dyDescent="0.35">
      <c r="A1791" s="28"/>
    </row>
    <row r="1792" spans="1:1" x14ac:dyDescent="0.35">
      <c r="A1792" s="28"/>
    </row>
    <row r="1793" spans="1:1" x14ac:dyDescent="0.35">
      <c r="A1793" s="28"/>
    </row>
    <row r="1794" spans="1:1" x14ac:dyDescent="0.35">
      <c r="A1794" s="28"/>
    </row>
    <row r="1795" spans="1:1" x14ac:dyDescent="0.35">
      <c r="A1795" s="28"/>
    </row>
    <row r="1796" spans="1:1" x14ac:dyDescent="0.35">
      <c r="A1796" s="28"/>
    </row>
    <row r="1797" spans="1:1" x14ac:dyDescent="0.35">
      <c r="A1797" s="28"/>
    </row>
    <row r="1798" spans="1:1" x14ac:dyDescent="0.35">
      <c r="A1798" s="28"/>
    </row>
    <row r="1799" spans="1:1" x14ac:dyDescent="0.35">
      <c r="A1799" s="28"/>
    </row>
    <row r="1800" spans="1:1" x14ac:dyDescent="0.35">
      <c r="A1800" s="28"/>
    </row>
    <row r="1801" spans="1:1" x14ac:dyDescent="0.35">
      <c r="A1801" s="28"/>
    </row>
    <row r="1802" spans="1:1" x14ac:dyDescent="0.35">
      <c r="A1802" s="28"/>
    </row>
    <row r="1803" spans="1:1" x14ac:dyDescent="0.35">
      <c r="A1803" s="28"/>
    </row>
    <row r="1804" spans="1:1" x14ac:dyDescent="0.35">
      <c r="A1804" s="28"/>
    </row>
    <row r="1805" spans="1:1" x14ac:dyDescent="0.35">
      <c r="A1805" s="28"/>
    </row>
    <row r="1806" spans="1:1" x14ac:dyDescent="0.35">
      <c r="A1806" s="28"/>
    </row>
    <row r="1807" spans="1:1" x14ac:dyDescent="0.35">
      <c r="A1807" s="28"/>
    </row>
    <row r="1808" spans="1:1" x14ac:dyDescent="0.35">
      <c r="A1808" s="28"/>
    </row>
    <row r="1809" spans="1:1" x14ac:dyDescent="0.35">
      <c r="A1809" s="28"/>
    </row>
    <row r="1810" spans="1:1" x14ac:dyDescent="0.35">
      <c r="A1810" s="28"/>
    </row>
    <row r="1811" spans="1:1" x14ac:dyDescent="0.35">
      <c r="A1811" s="28"/>
    </row>
    <row r="1812" spans="1:1" x14ac:dyDescent="0.35">
      <c r="A1812" s="28"/>
    </row>
    <row r="1813" spans="1:1" x14ac:dyDescent="0.35">
      <c r="A1813" s="28"/>
    </row>
    <row r="1814" spans="1:1" x14ac:dyDescent="0.35">
      <c r="A1814" s="28"/>
    </row>
    <row r="1815" spans="1:1" x14ac:dyDescent="0.35">
      <c r="A1815" s="28"/>
    </row>
    <row r="1816" spans="1:1" x14ac:dyDescent="0.35">
      <c r="A1816" s="28"/>
    </row>
    <row r="1817" spans="1:1" x14ac:dyDescent="0.35">
      <c r="A1817" s="28"/>
    </row>
    <row r="1818" spans="1:1" x14ac:dyDescent="0.35">
      <c r="A1818" s="28"/>
    </row>
    <row r="1819" spans="1:1" x14ac:dyDescent="0.35">
      <c r="A1819" s="28"/>
    </row>
    <row r="1820" spans="1:1" x14ac:dyDescent="0.35">
      <c r="A1820" s="28"/>
    </row>
    <row r="1821" spans="1:1" x14ac:dyDescent="0.35">
      <c r="A1821" s="28"/>
    </row>
    <row r="1822" spans="1:1" x14ac:dyDescent="0.35">
      <c r="A1822" s="28"/>
    </row>
    <row r="1823" spans="1:1" x14ac:dyDescent="0.35">
      <c r="A1823" s="28"/>
    </row>
    <row r="1824" spans="1:1" x14ac:dyDescent="0.35">
      <c r="A1824" s="28"/>
    </row>
    <row r="1825" spans="1:1" x14ac:dyDescent="0.35">
      <c r="A1825" s="28"/>
    </row>
    <row r="1826" spans="1:1" x14ac:dyDescent="0.35">
      <c r="A1826" s="28"/>
    </row>
    <row r="1827" spans="1:1" x14ac:dyDescent="0.35">
      <c r="A1827" s="28"/>
    </row>
    <row r="1828" spans="1:1" x14ac:dyDescent="0.35">
      <c r="A1828" s="28"/>
    </row>
    <row r="1829" spans="1:1" x14ac:dyDescent="0.35">
      <c r="A1829" s="28"/>
    </row>
    <row r="1830" spans="1:1" x14ac:dyDescent="0.35">
      <c r="A1830" s="28"/>
    </row>
    <row r="1831" spans="1:1" x14ac:dyDescent="0.35">
      <c r="A1831" s="28"/>
    </row>
    <row r="1832" spans="1:1" x14ac:dyDescent="0.35">
      <c r="A1832" s="28"/>
    </row>
    <row r="1833" spans="1:1" x14ac:dyDescent="0.35">
      <c r="A1833" s="28"/>
    </row>
    <row r="1834" spans="1:1" x14ac:dyDescent="0.35">
      <c r="A1834" s="28"/>
    </row>
    <row r="1835" spans="1:1" x14ac:dyDescent="0.35">
      <c r="A1835" s="28"/>
    </row>
    <row r="1836" spans="1:1" x14ac:dyDescent="0.35">
      <c r="A1836" s="28"/>
    </row>
    <row r="1837" spans="1:1" x14ac:dyDescent="0.35">
      <c r="A1837" s="28"/>
    </row>
    <row r="1838" spans="1:1" x14ac:dyDescent="0.35">
      <c r="A1838" s="28"/>
    </row>
    <row r="1839" spans="1:1" x14ac:dyDescent="0.35">
      <c r="A1839" s="28"/>
    </row>
    <row r="1840" spans="1:1" x14ac:dyDescent="0.35">
      <c r="A1840" s="28"/>
    </row>
    <row r="1841" spans="1:1" x14ac:dyDescent="0.35">
      <c r="A1841" s="28"/>
    </row>
    <row r="1842" spans="1:1" x14ac:dyDescent="0.35">
      <c r="A1842" s="28"/>
    </row>
    <row r="1843" spans="1:1" x14ac:dyDescent="0.35">
      <c r="A1843" s="28"/>
    </row>
    <row r="1844" spans="1:1" x14ac:dyDescent="0.35">
      <c r="A1844" s="28"/>
    </row>
    <row r="1845" spans="1:1" x14ac:dyDescent="0.35">
      <c r="A1845" s="28"/>
    </row>
    <row r="1846" spans="1:1" x14ac:dyDescent="0.35">
      <c r="A1846" s="28"/>
    </row>
    <row r="1847" spans="1:1" x14ac:dyDescent="0.35">
      <c r="A1847" s="28"/>
    </row>
    <row r="1848" spans="1:1" x14ac:dyDescent="0.35">
      <c r="A1848" s="28"/>
    </row>
    <row r="1849" spans="1:1" x14ac:dyDescent="0.35">
      <c r="A1849" s="28"/>
    </row>
    <row r="1850" spans="1:1" x14ac:dyDescent="0.35">
      <c r="A1850" s="28"/>
    </row>
    <row r="1851" spans="1:1" x14ac:dyDescent="0.35">
      <c r="A1851" s="28"/>
    </row>
    <row r="1852" spans="1:1" x14ac:dyDescent="0.35">
      <c r="A1852" s="28"/>
    </row>
    <row r="1853" spans="1:1" x14ac:dyDescent="0.35">
      <c r="A1853" s="28"/>
    </row>
    <row r="1854" spans="1:1" x14ac:dyDescent="0.35">
      <c r="A1854" s="28"/>
    </row>
    <row r="1855" spans="1:1" x14ac:dyDescent="0.35">
      <c r="A1855" s="28"/>
    </row>
    <row r="1856" spans="1:1" x14ac:dyDescent="0.35">
      <c r="A1856" s="28"/>
    </row>
    <row r="1857" spans="1:1" x14ac:dyDescent="0.35">
      <c r="A1857" s="28"/>
    </row>
    <row r="1858" spans="1:1" x14ac:dyDescent="0.35">
      <c r="A1858" s="28"/>
    </row>
    <row r="1859" spans="1:1" x14ac:dyDescent="0.35">
      <c r="A1859" s="28"/>
    </row>
    <row r="1860" spans="1:1" x14ac:dyDescent="0.35">
      <c r="A1860" s="28"/>
    </row>
    <row r="1861" spans="1:1" x14ac:dyDescent="0.35">
      <c r="A1861" s="28"/>
    </row>
    <row r="1862" spans="1:1" x14ac:dyDescent="0.35">
      <c r="A1862" s="28"/>
    </row>
    <row r="1863" spans="1:1" x14ac:dyDescent="0.35">
      <c r="A1863" s="28"/>
    </row>
    <row r="1864" spans="1:1" x14ac:dyDescent="0.35">
      <c r="A1864" s="28"/>
    </row>
    <row r="1865" spans="1:1" x14ac:dyDescent="0.35">
      <c r="A1865" s="28"/>
    </row>
    <row r="1866" spans="1:1" x14ac:dyDescent="0.35">
      <c r="A1866" s="28"/>
    </row>
    <row r="1867" spans="1:1" x14ac:dyDescent="0.35">
      <c r="A1867" s="28"/>
    </row>
    <row r="1868" spans="1:1" x14ac:dyDescent="0.35">
      <c r="A1868" s="28"/>
    </row>
    <row r="1869" spans="1:1" x14ac:dyDescent="0.35">
      <c r="A1869" s="28"/>
    </row>
    <row r="1870" spans="1:1" x14ac:dyDescent="0.35">
      <c r="A1870" s="28"/>
    </row>
    <row r="1871" spans="1:1" x14ac:dyDescent="0.35">
      <c r="A1871" s="28"/>
    </row>
    <row r="1872" spans="1:1" x14ac:dyDescent="0.35">
      <c r="A1872" s="28"/>
    </row>
    <row r="1873" spans="1:1" x14ac:dyDescent="0.35">
      <c r="A1873" s="28"/>
    </row>
    <row r="1874" spans="1:1" x14ac:dyDescent="0.35">
      <c r="A1874" s="28"/>
    </row>
    <row r="1875" spans="1:1" x14ac:dyDescent="0.35">
      <c r="A1875" s="28"/>
    </row>
    <row r="1876" spans="1:1" x14ac:dyDescent="0.35">
      <c r="A1876" s="28"/>
    </row>
    <row r="1877" spans="1:1" x14ac:dyDescent="0.35">
      <c r="A1877" s="28"/>
    </row>
    <row r="1878" spans="1:1" x14ac:dyDescent="0.35">
      <c r="A1878" s="28"/>
    </row>
    <row r="1879" spans="1:1" x14ac:dyDescent="0.35">
      <c r="A1879" s="28"/>
    </row>
    <row r="1880" spans="1:1" x14ac:dyDescent="0.35">
      <c r="A1880" s="28"/>
    </row>
    <row r="1881" spans="1:1" x14ac:dyDescent="0.35">
      <c r="A1881" s="28"/>
    </row>
    <row r="1882" spans="1:1" x14ac:dyDescent="0.35">
      <c r="A1882" s="28"/>
    </row>
    <row r="1883" spans="1:1" x14ac:dyDescent="0.35">
      <c r="A1883" s="28"/>
    </row>
    <row r="1884" spans="1:1" x14ac:dyDescent="0.35">
      <c r="A1884" s="28"/>
    </row>
    <row r="1885" spans="1:1" x14ac:dyDescent="0.35">
      <c r="A1885" s="28"/>
    </row>
    <row r="1886" spans="1:1" x14ac:dyDescent="0.35">
      <c r="A1886" s="28"/>
    </row>
    <row r="1887" spans="1:1" x14ac:dyDescent="0.35">
      <c r="A1887" s="28"/>
    </row>
    <row r="1888" spans="1:1" x14ac:dyDescent="0.35">
      <c r="A1888" s="28"/>
    </row>
    <row r="1889" spans="1:1" x14ac:dyDescent="0.35">
      <c r="A1889" s="28"/>
    </row>
    <row r="1890" spans="1:1" x14ac:dyDescent="0.35">
      <c r="A1890" s="28"/>
    </row>
    <row r="1891" spans="1:1" x14ac:dyDescent="0.35">
      <c r="A1891" s="28"/>
    </row>
    <row r="1892" spans="1:1" x14ac:dyDescent="0.35">
      <c r="A1892" s="28"/>
    </row>
    <row r="1893" spans="1:1" x14ac:dyDescent="0.35">
      <c r="A1893" s="28"/>
    </row>
    <row r="1894" spans="1:1" x14ac:dyDescent="0.35">
      <c r="A1894" s="28"/>
    </row>
    <row r="1895" spans="1:1" x14ac:dyDescent="0.35">
      <c r="A1895" s="28"/>
    </row>
    <row r="1896" spans="1:1" x14ac:dyDescent="0.35">
      <c r="A1896" s="28"/>
    </row>
    <row r="1897" spans="1:1" x14ac:dyDescent="0.35">
      <c r="A1897" s="28"/>
    </row>
    <row r="1898" spans="1:1" x14ac:dyDescent="0.35">
      <c r="A1898" s="28"/>
    </row>
    <row r="1899" spans="1:1" x14ac:dyDescent="0.35">
      <c r="A1899" s="28"/>
    </row>
    <row r="1900" spans="1:1" x14ac:dyDescent="0.35">
      <c r="A1900" s="28"/>
    </row>
    <row r="1901" spans="1:1" x14ac:dyDescent="0.35">
      <c r="A1901" s="28"/>
    </row>
    <row r="1902" spans="1:1" x14ac:dyDescent="0.35">
      <c r="A1902" s="28"/>
    </row>
    <row r="1903" spans="1:1" x14ac:dyDescent="0.35">
      <c r="A1903" s="28"/>
    </row>
    <row r="1904" spans="1:1" x14ac:dyDescent="0.35">
      <c r="A1904" s="28"/>
    </row>
    <row r="1905" spans="1:1" x14ac:dyDescent="0.35">
      <c r="A1905" s="28"/>
    </row>
    <row r="1906" spans="1:1" x14ac:dyDescent="0.35">
      <c r="A1906" s="28"/>
    </row>
    <row r="1907" spans="1:1" x14ac:dyDescent="0.35">
      <c r="A1907" s="28"/>
    </row>
    <row r="1908" spans="1:1" x14ac:dyDescent="0.35">
      <c r="A1908" s="28"/>
    </row>
    <row r="1909" spans="1:1" x14ac:dyDescent="0.35">
      <c r="A1909" s="28"/>
    </row>
    <row r="1910" spans="1:1" x14ac:dyDescent="0.35">
      <c r="A1910" s="28"/>
    </row>
    <row r="1911" spans="1:1" x14ac:dyDescent="0.35">
      <c r="A1911" s="28"/>
    </row>
    <row r="1912" spans="1:1" x14ac:dyDescent="0.35">
      <c r="A1912" s="28"/>
    </row>
    <row r="1913" spans="1:1" x14ac:dyDescent="0.35">
      <c r="A1913" s="28"/>
    </row>
    <row r="1914" spans="1:1" x14ac:dyDescent="0.35">
      <c r="A1914" s="28"/>
    </row>
    <row r="1915" spans="1:1" x14ac:dyDescent="0.35">
      <c r="A1915" s="28"/>
    </row>
    <row r="1916" spans="1:1" x14ac:dyDescent="0.35">
      <c r="A1916" s="28"/>
    </row>
    <row r="1917" spans="1:1" x14ac:dyDescent="0.35">
      <c r="A1917" s="28"/>
    </row>
    <row r="1918" spans="1:1" x14ac:dyDescent="0.35">
      <c r="A1918" s="28"/>
    </row>
    <row r="1919" spans="1:1" x14ac:dyDescent="0.35">
      <c r="A1919" s="28"/>
    </row>
    <row r="1920" spans="1:1" x14ac:dyDescent="0.35">
      <c r="A1920" s="28"/>
    </row>
    <row r="1921" spans="1:1" x14ac:dyDescent="0.35">
      <c r="A1921" s="28"/>
    </row>
    <row r="1922" spans="1:1" x14ac:dyDescent="0.35">
      <c r="A1922" s="28"/>
    </row>
    <row r="1923" spans="1:1" x14ac:dyDescent="0.35">
      <c r="A1923" s="28"/>
    </row>
    <row r="1924" spans="1:1" x14ac:dyDescent="0.35">
      <c r="A1924" s="28"/>
    </row>
    <row r="1925" spans="1:1" x14ac:dyDescent="0.35">
      <c r="A1925" s="28"/>
    </row>
    <row r="1926" spans="1:1" x14ac:dyDescent="0.35">
      <c r="A1926" s="28"/>
    </row>
    <row r="1927" spans="1:1" x14ac:dyDescent="0.35">
      <c r="A1927" s="28"/>
    </row>
    <row r="1928" spans="1:1" x14ac:dyDescent="0.35">
      <c r="A1928" s="28"/>
    </row>
    <row r="1929" spans="1:1" x14ac:dyDescent="0.35">
      <c r="A1929" s="28"/>
    </row>
    <row r="1930" spans="1:1" x14ac:dyDescent="0.35">
      <c r="A1930" s="28"/>
    </row>
    <row r="1931" spans="1:1" x14ac:dyDescent="0.35">
      <c r="A1931" s="28"/>
    </row>
    <row r="1932" spans="1:1" x14ac:dyDescent="0.35">
      <c r="A1932" s="28"/>
    </row>
    <row r="1933" spans="1:1" x14ac:dyDescent="0.35">
      <c r="A1933" s="28"/>
    </row>
    <row r="1934" spans="1:1" x14ac:dyDescent="0.35">
      <c r="A1934" s="28"/>
    </row>
    <row r="1935" spans="1:1" x14ac:dyDescent="0.35">
      <c r="A1935" s="28"/>
    </row>
    <row r="1936" spans="1:1" x14ac:dyDescent="0.35">
      <c r="A1936" s="28"/>
    </row>
    <row r="1937" spans="1:1" x14ac:dyDescent="0.35">
      <c r="A1937" s="28"/>
    </row>
    <row r="1938" spans="1:1" x14ac:dyDescent="0.35">
      <c r="A1938" s="28"/>
    </row>
    <row r="1939" spans="1:1" x14ac:dyDescent="0.35">
      <c r="A1939" s="28"/>
    </row>
    <row r="1940" spans="1:1" x14ac:dyDescent="0.35">
      <c r="A1940" s="28"/>
    </row>
    <row r="1941" spans="1:1" x14ac:dyDescent="0.35">
      <c r="A1941" s="28"/>
    </row>
    <row r="1942" spans="1:1" x14ac:dyDescent="0.35">
      <c r="A1942" s="28"/>
    </row>
    <row r="1943" spans="1:1" x14ac:dyDescent="0.35">
      <c r="A1943" s="28"/>
    </row>
    <row r="1944" spans="1:1" x14ac:dyDescent="0.35">
      <c r="A1944" s="28"/>
    </row>
    <row r="1945" spans="1:1" x14ac:dyDescent="0.35">
      <c r="A1945" s="28"/>
    </row>
    <row r="1946" spans="1:1" x14ac:dyDescent="0.35">
      <c r="A1946" s="28"/>
    </row>
    <row r="1947" spans="1:1" x14ac:dyDescent="0.35">
      <c r="A1947" s="28"/>
    </row>
    <row r="1948" spans="1:1" x14ac:dyDescent="0.35">
      <c r="A1948" s="28"/>
    </row>
    <row r="1949" spans="1:1" x14ac:dyDescent="0.35">
      <c r="A1949" s="28"/>
    </row>
    <row r="1950" spans="1:1" x14ac:dyDescent="0.35">
      <c r="A1950" s="28"/>
    </row>
    <row r="1951" spans="1:1" x14ac:dyDescent="0.35">
      <c r="A1951" s="28"/>
    </row>
    <row r="1952" spans="1:1" x14ac:dyDescent="0.35">
      <c r="A1952" s="28"/>
    </row>
    <row r="1953" spans="1:1" x14ac:dyDescent="0.35">
      <c r="A1953" s="28"/>
    </row>
    <row r="1954" spans="1:1" x14ac:dyDescent="0.35">
      <c r="A1954" s="28"/>
    </row>
    <row r="1955" spans="1:1" x14ac:dyDescent="0.35">
      <c r="A1955" s="28"/>
    </row>
    <row r="1956" spans="1:1" x14ac:dyDescent="0.35">
      <c r="A1956" s="28"/>
    </row>
    <row r="1957" spans="1:1" x14ac:dyDescent="0.35">
      <c r="A1957" s="28"/>
    </row>
    <row r="1958" spans="1:1" x14ac:dyDescent="0.35">
      <c r="A1958" s="28"/>
    </row>
    <row r="1959" spans="1:1" x14ac:dyDescent="0.35">
      <c r="A1959" s="28"/>
    </row>
    <row r="1960" spans="1:1" x14ac:dyDescent="0.35">
      <c r="A1960" s="28"/>
    </row>
    <row r="1961" spans="1:1" x14ac:dyDescent="0.35">
      <c r="A1961" s="28"/>
    </row>
    <row r="1962" spans="1:1" x14ac:dyDescent="0.35">
      <c r="A1962" s="28"/>
    </row>
    <row r="1963" spans="1:1" x14ac:dyDescent="0.35">
      <c r="A1963" s="28"/>
    </row>
    <row r="1964" spans="1:1" x14ac:dyDescent="0.35">
      <c r="A1964" s="28"/>
    </row>
    <row r="1965" spans="1:1" x14ac:dyDescent="0.35">
      <c r="A1965" s="28"/>
    </row>
    <row r="1966" spans="1:1" x14ac:dyDescent="0.35">
      <c r="A1966" s="28"/>
    </row>
    <row r="1967" spans="1:1" x14ac:dyDescent="0.35">
      <c r="A1967" s="28"/>
    </row>
    <row r="1968" spans="1:1" x14ac:dyDescent="0.35">
      <c r="A1968" s="28"/>
    </row>
    <row r="1969" spans="1:1" x14ac:dyDescent="0.35">
      <c r="A1969" s="28"/>
    </row>
    <row r="1970" spans="1:1" x14ac:dyDescent="0.35">
      <c r="A1970" s="28"/>
    </row>
    <row r="1971" spans="1:1" x14ac:dyDescent="0.35">
      <c r="A1971" s="28"/>
    </row>
    <row r="1972" spans="1:1" x14ac:dyDescent="0.35">
      <c r="A1972" s="28"/>
    </row>
    <row r="1973" spans="1:1" x14ac:dyDescent="0.35">
      <c r="A1973" s="28"/>
    </row>
    <row r="1974" spans="1:1" x14ac:dyDescent="0.35">
      <c r="A1974" s="28"/>
    </row>
    <row r="1975" spans="1:1" x14ac:dyDescent="0.35">
      <c r="A1975" s="28"/>
    </row>
    <row r="1976" spans="1:1" x14ac:dyDescent="0.35">
      <c r="A1976" s="28"/>
    </row>
    <row r="1977" spans="1:1" x14ac:dyDescent="0.35">
      <c r="A1977" s="28"/>
    </row>
    <row r="1978" spans="1:1" x14ac:dyDescent="0.35">
      <c r="A1978" s="28"/>
    </row>
    <row r="1979" spans="1:1" x14ac:dyDescent="0.35">
      <c r="A1979" s="28"/>
    </row>
    <row r="1980" spans="1:1" x14ac:dyDescent="0.35">
      <c r="A1980" s="28"/>
    </row>
    <row r="1981" spans="1:1" x14ac:dyDescent="0.35">
      <c r="A1981" s="28"/>
    </row>
    <row r="1982" spans="1:1" x14ac:dyDescent="0.35">
      <c r="A1982" s="28"/>
    </row>
    <row r="1983" spans="1:1" x14ac:dyDescent="0.35">
      <c r="A1983" s="28"/>
    </row>
    <row r="1984" spans="1:1" x14ac:dyDescent="0.35">
      <c r="A1984" s="28"/>
    </row>
    <row r="1985" spans="1:1" x14ac:dyDescent="0.35">
      <c r="A1985" s="28"/>
    </row>
    <row r="1986" spans="1:1" x14ac:dyDescent="0.35">
      <c r="A1986" s="28"/>
    </row>
    <row r="1987" spans="1:1" x14ac:dyDescent="0.35">
      <c r="A1987" s="28"/>
    </row>
    <row r="1988" spans="1:1" x14ac:dyDescent="0.35">
      <c r="A1988" s="28"/>
    </row>
    <row r="1989" spans="1:1" x14ac:dyDescent="0.35">
      <c r="A1989" s="28"/>
    </row>
    <row r="1990" spans="1:1" x14ac:dyDescent="0.35">
      <c r="A1990" s="28"/>
    </row>
    <row r="1991" spans="1:1" x14ac:dyDescent="0.35">
      <c r="A1991" s="28"/>
    </row>
    <row r="1992" spans="1:1" x14ac:dyDescent="0.35">
      <c r="A1992" s="28"/>
    </row>
    <row r="1993" spans="1:1" x14ac:dyDescent="0.35">
      <c r="A1993" s="28"/>
    </row>
    <row r="1994" spans="1:1" x14ac:dyDescent="0.35">
      <c r="A1994" s="28"/>
    </row>
    <row r="1995" spans="1:1" x14ac:dyDescent="0.35">
      <c r="A1995" s="28"/>
    </row>
    <row r="1996" spans="1:1" x14ac:dyDescent="0.35">
      <c r="A1996" s="28"/>
    </row>
    <row r="1997" spans="1:1" x14ac:dyDescent="0.35">
      <c r="A1997" s="28"/>
    </row>
    <row r="1998" spans="1:1" x14ac:dyDescent="0.35">
      <c r="A1998" s="28"/>
    </row>
    <row r="1999" spans="1:1" x14ac:dyDescent="0.35">
      <c r="A1999" s="28"/>
    </row>
    <row r="2000" spans="1:1" x14ac:dyDescent="0.35">
      <c r="A2000" s="28"/>
    </row>
    <row r="2001" spans="1:1" x14ac:dyDescent="0.35">
      <c r="A2001" s="28"/>
    </row>
    <row r="2002" spans="1:1" x14ac:dyDescent="0.35">
      <c r="A2002" s="28"/>
    </row>
    <row r="2003" spans="1:1" x14ac:dyDescent="0.35">
      <c r="A2003" s="28"/>
    </row>
    <row r="2004" spans="1:1" x14ac:dyDescent="0.35">
      <c r="A2004" s="28"/>
    </row>
    <row r="2005" spans="1:1" x14ac:dyDescent="0.35">
      <c r="A2005" s="28"/>
    </row>
    <row r="2006" spans="1:1" x14ac:dyDescent="0.35">
      <c r="A2006" s="28"/>
    </row>
    <row r="2007" spans="1:1" x14ac:dyDescent="0.35">
      <c r="A2007" s="28"/>
    </row>
    <row r="2008" spans="1:1" x14ac:dyDescent="0.35">
      <c r="A2008" s="28"/>
    </row>
    <row r="2009" spans="1:1" x14ac:dyDescent="0.35">
      <c r="A2009" s="28"/>
    </row>
    <row r="2010" spans="1:1" x14ac:dyDescent="0.35">
      <c r="A2010" s="28"/>
    </row>
    <row r="2011" spans="1:1" x14ac:dyDescent="0.35">
      <c r="A2011" s="28"/>
    </row>
    <row r="2012" spans="1:1" x14ac:dyDescent="0.35">
      <c r="A2012" s="28"/>
    </row>
    <row r="2013" spans="1:1" x14ac:dyDescent="0.35">
      <c r="A2013" s="28"/>
    </row>
    <row r="2014" spans="1:1" x14ac:dyDescent="0.35">
      <c r="A2014" s="28"/>
    </row>
    <row r="2015" spans="1:1" x14ac:dyDescent="0.35">
      <c r="A2015" s="28"/>
    </row>
    <row r="2016" spans="1:1" x14ac:dyDescent="0.35">
      <c r="A2016" s="28"/>
    </row>
    <row r="2017" spans="1:1" x14ac:dyDescent="0.35">
      <c r="A2017" s="28"/>
    </row>
    <row r="2018" spans="1:1" x14ac:dyDescent="0.35">
      <c r="A2018" s="28"/>
    </row>
    <row r="2019" spans="1:1" x14ac:dyDescent="0.35">
      <c r="A2019" s="28"/>
    </row>
    <row r="2020" spans="1:1" x14ac:dyDescent="0.35">
      <c r="A2020" s="28"/>
    </row>
    <row r="2021" spans="1:1" x14ac:dyDescent="0.35">
      <c r="A2021" s="28"/>
    </row>
    <row r="2022" spans="1:1" x14ac:dyDescent="0.35">
      <c r="A2022" s="28"/>
    </row>
    <row r="2023" spans="1:1" x14ac:dyDescent="0.35">
      <c r="A2023" s="28"/>
    </row>
    <row r="2024" spans="1:1" x14ac:dyDescent="0.35">
      <c r="A2024" s="28"/>
    </row>
    <row r="2025" spans="1:1" x14ac:dyDescent="0.35">
      <c r="A2025" s="28"/>
    </row>
    <row r="2026" spans="1:1" x14ac:dyDescent="0.35">
      <c r="A2026" s="28"/>
    </row>
    <row r="2027" spans="1:1" x14ac:dyDescent="0.35">
      <c r="A2027" s="28"/>
    </row>
    <row r="2028" spans="1:1" x14ac:dyDescent="0.35">
      <c r="A2028" s="28"/>
    </row>
    <row r="2029" spans="1:1" x14ac:dyDescent="0.35">
      <c r="A2029" s="28"/>
    </row>
    <row r="2030" spans="1:1" x14ac:dyDescent="0.35">
      <c r="A2030" s="28"/>
    </row>
    <row r="2031" spans="1:1" x14ac:dyDescent="0.35">
      <c r="A2031" s="28"/>
    </row>
    <row r="2032" spans="1:1" x14ac:dyDescent="0.35">
      <c r="A2032" s="28"/>
    </row>
    <row r="2033" spans="1:1" x14ac:dyDescent="0.35">
      <c r="A2033" s="28"/>
    </row>
    <row r="2034" spans="1:1" x14ac:dyDescent="0.35">
      <c r="A2034" s="28"/>
    </row>
    <row r="2035" spans="1:1" x14ac:dyDescent="0.35">
      <c r="A2035" s="28"/>
    </row>
    <row r="2036" spans="1:1" x14ac:dyDescent="0.35">
      <c r="A2036" s="28"/>
    </row>
    <row r="2037" spans="1:1" x14ac:dyDescent="0.35">
      <c r="A2037" s="28"/>
    </row>
    <row r="2038" spans="1:1" x14ac:dyDescent="0.35">
      <c r="A2038" s="28"/>
    </row>
    <row r="2039" spans="1:1" x14ac:dyDescent="0.35">
      <c r="A2039" s="28"/>
    </row>
    <row r="2040" spans="1:1" x14ac:dyDescent="0.35">
      <c r="A2040" s="28"/>
    </row>
    <row r="2041" spans="1:1" x14ac:dyDescent="0.35">
      <c r="A2041" s="28"/>
    </row>
    <row r="2042" spans="1:1" x14ac:dyDescent="0.35">
      <c r="A2042" s="28"/>
    </row>
    <row r="2043" spans="1:1" x14ac:dyDescent="0.35">
      <c r="A2043" s="28"/>
    </row>
    <row r="2044" spans="1:1" x14ac:dyDescent="0.35">
      <c r="A2044" s="28"/>
    </row>
    <row r="2045" spans="1:1" x14ac:dyDescent="0.35">
      <c r="A2045" s="28"/>
    </row>
    <row r="2046" spans="1:1" x14ac:dyDescent="0.35">
      <c r="A2046" s="28"/>
    </row>
    <row r="2047" spans="1:1" x14ac:dyDescent="0.35">
      <c r="A2047" s="28"/>
    </row>
    <row r="2048" spans="1:1" x14ac:dyDescent="0.35">
      <c r="A2048" s="28"/>
    </row>
    <row r="2049" spans="1:1" x14ac:dyDescent="0.35">
      <c r="A2049" s="28"/>
    </row>
    <row r="2050" spans="1:1" x14ac:dyDescent="0.35">
      <c r="A2050" s="28"/>
    </row>
    <row r="2051" spans="1:1" x14ac:dyDescent="0.35">
      <c r="A2051" s="28"/>
    </row>
    <row r="2052" spans="1:1" x14ac:dyDescent="0.35">
      <c r="A2052" s="28"/>
    </row>
    <row r="2053" spans="1:1" x14ac:dyDescent="0.35">
      <c r="A2053" s="28"/>
    </row>
    <row r="2054" spans="1:1" x14ac:dyDescent="0.35">
      <c r="A2054" s="28"/>
    </row>
    <row r="2055" spans="1:1" x14ac:dyDescent="0.35">
      <c r="A2055" s="28"/>
    </row>
    <row r="2056" spans="1:1" x14ac:dyDescent="0.35">
      <c r="A2056" s="28"/>
    </row>
    <row r="2057" spans="1:1" x14ac:dyDescent="0.35">
      <c r="A2057" s="28"/>
    </row>
    <row r="2058" spans="1:1" x14ac:dyDescent="0.35">
      <c r="A2058" s="28"/>
    </row>
    <row r="2059" spans="1:1" x14ac:dyDescent="0.35">
      <c r="A2059" s="28"/>
    </row>
    <row r="2060" spans="1:1" x14ac:dyDescent="0.35">
      <c r="A2060" s="28"/>
    </row>
    <row r="2061" spans="1:1" x14ac:dyDescent="0.35">
      <c r="A2061" s="28"/>
    </row>
    <row r="2062" spans="1:1" x14ac:dyDescent="0.35">
      <c r="A2062" s="28"/>
    </row>
    <row r="2063" spans="1:1" x14ac:dyDescent="0.35">
      <c r="A2063" s="28"/>
    </row>
    <row r="2064" spans="1:1" x14ac:dyDescent="0.35">
      <c r="A2064" s="28"/>
    </row>
    <row r="2065" spans="1:1" x14ac:dyDescent="0.35">
      <c r="A2065" s="28"/>
    </row>
    <row r="2066" spans="1:1" x14ac:dyDescent="0.35">
      <c r="A2066" s="28"/>
    </row>
    <row r="2067" spans="1:1" x14ac:dyDescent="0.35">
      <c r="A2067" s="28"/>
    </row>
    <row r="2068" spans="1:1" x14ac:dyDescent="0.35">
      <c r="A2068" s="28"/>
    </row>
    <row r="2069" spans="1:1" x14ac:dyDescent="0.35">
      <c r="A2069" s="28"/>
    </row>
    <row r="2070" spans="1:1" x14ac:dyDescent="0.35">
      <c r="A2070" s="28"/>
    </row>
    <row r="2071" spans="1:1" x14ac:dyDescent="0.35">
      <c r="A2071" s="28"/>
    </row>
    <row r="2072" spans="1:1" x14ac:dyDescent="0.35">
      <c r="A2072" s="28"/>
    </row>
    <row r="2073" spans="1:1" x14ac:dyDescent="0.35">
      <c r="A2073" s="28"/>
    </row>
    <row r="2074" spans="1:1" x14ac:dyDescent="0.35">
      <c r="A2074" s="28"/>
    </row>
    <row r="2075" spans="1:1" x14ac:dyDescent="0.35">
      <c r="A2075" s="28"/>
    </row>
    <row r="2076" spans="1:1" x14ac:dyDescent="0.35">
      <c r="A2076" s="28"/>
    </row>
    <row r="2077" spans="1:1" x14ac:dyDescent="0.35">
      <c r="A2077" s="28"/>
    </row>
    <row r="2078" spans="1:1" x14ac:dyDescent="0.35">
      <c r="A2078" s="28"/>
    </row>
    <row r="2079" spans="1:1" x14ac:dyDescent="0.35">
      <c r="A2079" s="28"/>
    </row>
    <row r="2080" spans="1:1" x14ac:dyDescent="0.35">
      <c r="A2080" s="28"/>
    </row>
    <row r="2081" spans="1:1" x14ac:dyDescent="0.35">
      <c r="A2081" s="28"/>
    </row>
    <row r="2082" spans="1:1" x14ac:dyDescent="0.35">
      <c r="A2082" s="28"/>
    </row>
    <row r="2083" spans="1:1" x14ac:dyDescent="0.35">
      <c r="A2083" s="28"/>
    </row>
    <row r="2084" spans="1:1" x14ac:dyDescent="0.35">
      <c r="A2084" s="28"/>
    </row>
    <row r="2085" spans="1:1" x14ac:dyDescent="0.35">
      <c r="A2085" s="28"/>
    </row>
    <row r="2086" spans="1:1" x14ac:dyDescent="0.35">
      <c r="A2086" s="28"/>
    </row>
    <row r="2087" spans="1:1" x14ac:dyDescent="0.35">
      <c r="A2087" s="28"/>
    </row>
    <row r="2088" spans="1:1" x14ac:dyDescent="0.35">
      <c r="A2088" s="28"/>
    </row>
    <row r="2089" spans="1:1" x14ac:dyDescent="0.35">
      <c r="A2089" s="28"/>
    </row>
    <row r="2090" spans="1:1" x14ac:dyDescent="0.35">
      <c r="A2090" s="28"/>
    </row>
    <row r="2091" spans="1:1" x14ac:dyDescent="0.35">
      <c r="A2091" s="28"/>
    </row>
    <row r="2092" spans="1:1" x14ac:dyDescent="0.35">
      <c r="A2092" s="28"/>
    </row>
    <row r="2093" spans="1:1" x14ac:dyDescent="0.35">
      <c r="A2093" s="28"/>
    </row>
    <row r="2094" spans="1:1" x14ac:dyDescent="0.35">
      <c r="A2094" s="28"/>
    </row>
    <row r="2095" spans="1:1" x14ac:dyDescent="0.35">
      <c r="A2095" s="28"/>
    </row>
    <row r="2096" spans="1:1" x14ac:dyDescent="0.35">
      <c r="A2096" s="28"/>
    </row>
    <row r="2097" spans="1:1" x14ac:dyDescent="0.35">
      <c r="A2097" s="28"/>
    </row>
    <row r="2098" spans="1:1" x14ac:dyDescent="0.35">
      <c r="A2098" s="28"/>
    </row>
    <row r="2099" spans="1:1" x14ac:dyDescent="0.35">
      <c r="A2099" s="28"/>
    </row>
    <row r="2100" spans="1:1" x14ac:dyDescent="0.35">
      <c r="A2100" s="28"/>
    </row>
    <row r="2101" spans="1:1" x14ac:dyDescent="0.35">
      <c r="A2101" s="28"/>
    </row>
    <row r="2102" spans="1:1" x14ac:dyDescent="0.35">
      <c r="A2102" s="28"/>
    </row>
    <row r="2103" spans="1:1" x14ac:dyDescent="0.35">
      <c r="A2103" s="28"/>
    </row>
    <row r="2104" spans="1:1" x14ac:dyDescent="0.35">
      <c r="A2104" s="28"/>
    </row>
    <row r="2105" spans="1:1" x14ac:dyDescent="0.35">
      <c r="A2105" s="28"/>
    </row>
    <row r="2106" spans="1:1" x14ac:dyDescent="0.35">
      <c r="A2106" s="28"/>
    </row>
    <row r="2107" spans="1:1" x14ac:dyDescent="0.35">
      <c r="A2107" s="28"/>
    </row>
    <row r="2108" spans="1:1" x14ac:dyDescent="0.35">
      <c r="A2108" s="28"/>
    </row>
    <row r="2109" spans="1:1" x14ac:dyDescent="0.35">
      <c r="A2109" s="28"/>
    </row>
    <row r="2110" spans="1:1" x14ac:dyDescent="0.35">
      <c r="A2110" s="28"/>
    </row>
    <row r="2111" spans="1:1" x14ac:dyDescent="0.35">
      <c r="A2111" s="28"/>
    </row>
    <row r="2112" spans="1:1" x14ac:dyDescent="0.35">
      <c r="A2112" s="28"/>
    </row>
    <row r="2113" spans="1:1" x14ac:dyDescent="0.35">
      <c r="A2113" s="28"/>
    </row>
    <row r="2114" spans="1:1" x14ac:dyDescent="0.35">
      <c r="A2114" s="28"/>
    </row>
    <row r="2115" spans="1:1" x14ac:dyDescent="0.35">
      <c r="A2115" s="28"/>
    </row>
    <row r="2116" spans="1:1" x14ac:dyDescent="0.35">
      <c r="A2116" s="28"/>
    </row>
    <row r="2117" spans="1:1" x14ac:dyDescent="0.35">
      <c r="A2117" s="28"/>
    </row>
    <row r="2118" spans="1:1" x14ac:dyDescent="0.35">
      <c r="A2118" s="28"/>
    </row>
    <row r="2119" spans="1:1" x14ac:dyDescent="0.35">
      <c r="A2119" s="28"/>
    </row>
    <row r="2120" spans="1:1" x14ac:dyDescent="0.35">
      <c r="A2120" s="28"/>
    </row>
    <row r="2121" spans="1:1" x14ac:dyDescent="0.35">
      <c r="A2121" s="28"/>
    </row>
    <row r="2122" spans="1:1" x14ac:dyDescent="0.35">
      <c r="A2122" s="28"/>
    </row>
    <row r="2123" spans="1:1" x14ac:dyDescent="0.35">
      <c r="A2123" s="28"/>
    </row>
    <row r="2124" spans="1:1" x14ac:dyDescent="0.35">
      <c r="A2124" s="28"/>
    </row>
    <row r="2125" spans="1:1" x14ac:dyDescent="0.35">
      <c r="A2125" s="28"/>
    </row>
    <row r="2126" spans="1:1" x14ac:dyDescent="0.35">
      <c r="A2126" s="28"/>
    </row>
    <row r="2127" spans="1:1" x14ac:dyDescent="0.35">
      <c r="A2127" s="28"/>
    </row>
    <row r="2128" spans="1:1" x14ac:dyDescent="0.35">
      <c r="A2128" s="28"/>
    </row>
    <row r="2129" spans="1:1" x14ac:dyDescent="0.35">
      <c r="A2129" s="28"/>
    </row>
    <row r="2130" spans="1:1" x14ac:dyDescent="0.35">
      <c r="A2130" s="28"/>
    </row>
    <row r="2131" spans="1:1" x14ac:dyDescent="0.35">
      <c r="A2131" s="28"/>
    </row>
    <row r="2132" spans="1:1" x14ac:dyDescent="0.35">
      <c r="A2132" s="28"/>
    </row>
    <row r="2133" spans="1:1" x14ac:dyDescent="0.35">
      <c r="A2133" s="28"/>
    </row>
    <row r="2134" spans="1:1" x14ac:dyDescent="0.35">
      <c r="A2134" s="28"/>
    </row>
    <row r="2135" spans="1:1" x14ac:dyDescent="0.35">
      <c r="A2135" s="28"/>
    </row>
    <row r="2136" spans="1:1" x14ac:dyDescent="0.35">
      <c r="A2136" s="28"/>
    </row>
    <row r="2137" spans="1:1" x14ac:dyDescent="0.35">
      <c r="A2137" s="28"/>
    </row>
    <row r="2138" spans="1:1" x14ac:dyDescent="0.35">
      <c r="A2138" s="28"/>
    </row>
    <row r="2139" spans="1:1" x14ac:dyDescent="0.35">
      <c r="A2139" s="28"/>
    </row>
    <row r="2140" spans="1:1" x14ac:dyDescent="0.35">
      <c r="A2140" s="28"/>
    </row>
    <row r="2141" spans="1:1" x14ac:dyDescent="0.35">
      <c r="A2141" s="28"/>
    </row>
    <row r="2142" spans="1:1" x14ac:dyDescent="0.35">
      <c r="A2142" s="28"/>
    </row>
    <row r="2143" spans="1:1" x14ac:dyDescent="0.35">
      <c r="A2143" s="28"/>
    </row>
    <row r="2144" spans="1:1" x14ac:dyDescent="0.35">
      <c r="A2144" s="28"/>
    </row>
    <row r="2145" spans="1:1" x14ac:dyDescent="0.35">
      <c r="A2145" s="28"/>
    </row>
    <row r="2146" spans="1:1" x14ac:dyDescent="0.35">
      <c r="A2146" s="28"/>
    </row>
    <row r="2147" spans="1:1" x14ac:dyDescent="0.35">
      <c r="A2147" s="28"/>
    </row>
    <row r="2148" spans="1:1" x14ac:dyDescent="0.35">
      <c r="A2148" s="28"/>
    </row>
    <row r="2149" spans="1:1" x14ac:dyDescent="0.35">
      <c r="A2149" s="28"/>
    </row>
    <row r="2150" spans="1:1" x14ac:dyDescent="0.35">
      <c r="A2150" s="28"/>
    </row>
    <row r="2151" spans="1:1" x14ac:dyDescent="0.35">
      <c r="A2151" s="28"/>
    </row>
    <row r="2152" spans="1:1" x14ac:dyDescent="0.35">
      <c r="A2152" s="28"/>
    </row>
    <row r="2153" spans="1:1" x14ac:dyDescent="0.35">
      <c r="A2153" s="28"/>
    </row>
    <row r="2154" spans="1:1" x14ac:dyDescent="0.35">
      <c r="A2154" s="28"/>
    </row>
    <row r="2155" spans="1:1" x14ac:dyDescent="0.35">
      <c r="A2155" s="28"/>
    </row>
    <row r="2156" spans="1:1" x14ac:dyDescent="0.35">
      <c r="A2156" s="28"/>
    </row>
    <row r="2157" spans="1:1" x14ac:dyDescent="0.35">
      <c r="A2157" s="28"/>
    </row>
    <row r="2158" spans="1:1" x14ac:dyDescent="0.35">
      <c r="A2158" s="28"/>
    </row>
    <row r="2159" spans="1:1" x14ac:dyDescent="0.35">
      <c r="A2159" s="28"/>
    </row>
    <row r="2160" spans="1:1" x14ac:dyDescent="0.35">
      <c r="A2160" s="28"/>
    </row>
    <row r="2161" spans="1:1" x14ac:dyDescent="0.35">
      <c r="A2161" s="28"/>
    </row>
    <row r="2162" spans="1:1" x14ac:dyDescent="0.35">
      <c r="A2162" s="28"/>
    </row>
    <row r="2163" spans="1:1" x14ac:dyDescent="0.35">
      <c r="A2163" s="28"/>
    </row>
    <row r="2164" spans="1:1" x14ac:dyDescent="0.35">
      <c r="A2164" s="28"/>
    </row>
    <row r="2165" spans="1:1" x14ac:dyDescent="0.35">
      <c r="A2165" s="28"/>
    </row>
    <row r="2166" spans="1:1" x14ac:dyDescent="0.35">
      <c r="A2166" s="28"/>
    </row>
    <row r="2167" spans="1:1" x14ac:dyDescent="0.35">
      <c r="A2167" s="28"/>
    </row>
    <row r="2168" spans="1:1" x14ac:dyDescent="0.35">
      <c r="A2168" s="28"/>
    </row>
    <row r="2169" spans="1:1" x14ac:dyDescent="0.35">
      <c r="A2169" s="28"/>
    </row>
    <row r="2170" spans="1:1" x14ac:dyDescent="0.35">
      <c r="A2170" s="28"/>
    </row>
    <row r="2171" spans="1:1" x14ac:dyDescent="0.35">
      <c r="A2171" s="28"/>
    </row>
    <row r="2172" spans="1:1" x14ac:dyDescent="0.35">
      <c r="A2172" s="28"/>
    </row>
    <row r="2173" spans="1:1" x14ac:dyDescent="0.35">
      <c r="A2173" s="28"/>
    </row>
    <row r="2174" spans="1:1" x14ac:dyDescent="0.35">
      <c r="A2174" s="28"/>
    </row>
    <row r="2175" spans="1:1" x14ac:dyDescent="0.35">
      <c r="A2175" s="28"/>
    </row>
    <row r="2176" spans="1:1" x14ac:dyDescent="0.35">
      <c r="A2176" s="28"/>
    </row>
    <row r="2177" spans="1:1" x14ac:dyDescent="0.35">
      <c r="A2177" s="28"/>
    </row>
    <row r="2178" spans="1:1" x14ac:dyDescent="0.35">
      <c r="A2178" s="28"/>
    </row>
    <row r="2179" spans="1:1" x14ac:dyDescent="0.35">
      <c r="A2179" s="28"/>
    </row>
    <row r="2180" spans="1:1" x14ac:dyDescent="0.35">
      <c r="A2180" s="28"/>
    </row>
    <row r="2181" spans="1:1" x14ac:dyDescent="0.35">
      <c r="A2181" s="28"/>
    </row>
    <row r="2182" spans="1:1" x14ac:dyDescent="0.35">
      <c r="A2182" s="28"/>
    </row>
    <row r="2183" spans="1:1" x14ac:dyDescent="0.35">
      <c r="A2183" s="28"/>
    </row>
    <row r="2184" spans="1:1" x14ac:dyDescent="0.35">
      <c r="A2184" s="28"/>
    </row>
    <row r="2185" spans="1:1" x14ac:dyDescent="0.35">
      <c r="A2185" s="28"/>
    </row>
    <row r="2186" spans="1:1" x14ac:dyDescent="0.35">
      <c r="A2186" s="28"/>
    </row>
    <row r="2187" spans="1:1" x14ac:dyDescent="0.35">
      <c r="A2187" s="28"/>
    </row>
    <row r="2188" spans="1:1" x14ac:dyDescent="0.35">
      <c r="A2188" s="28"/>
    </row>
    <row r="2189" spans="1:1" x14ac:dyDescent="0.35">
      <c r="A2189" s="28"/>
    </row>
    <row r="2190" spans="1:1" x14ac:dyDescent="0.35">
      <c r="A2190" s="28"/>
    </row>
    <row r="2191" spans="1:1" x14ac:dyDescent="0.35">
      <c r="A2191" s="28"/>
    </row>
    <row r="2192" spans="1:1" x14ac:dyDescent="0.35">
      <c r="A2192" s="28"/>
    </row>
    <row r="2193" spans="1:1" x14ac:dyDescent="0.35">
      <c r="A2193" s="28"/>
    </row>
    <row r="2194" spans="1:1" x14ac:dyDescent="0.35">
      <c r="A2194" s="28"/>
    </row>
    <row r="2195" spans="1:1" x14ac:dyDescent="0.35">
      <c r="A2195" s="28"/>
    </row>
    <row r="2196" spans="1:1" x14ac:dyDescent="0.35">
      <c r="A2196" s="28"/>
    </row>
    <row r="2197" spans="1:1" x14ac:dyDescent="0.35">
      <c r="A2197" s="28"/>
    </row>
    <row r="2198" spans="1:1" x14ac:dyDescent="0.35">
      <c r="A2198" s="28"/>
    </row>
    <row r="2199" spans="1:1" x14ac:dyDescent="0.35">
      <c r="A2199" s="28"/>
    </row>
    <row r="2200" spans="1:1" x14ac:dyDescent="0.35">
      <c r="A2200" s="28"/>
    </row>
    <row r="2201" spans="1:1" x14ac:dyDescent="0.35">
      <c r="A2201" s="28"/>
    </row>
    <row r="2202" spans="1:1" x14ac:dyDescent="0.35">
      <c r="A2202" s="28"/>
    </row>
    <row r="2203" spans="1:1" x14ac:dyDescent="0.35">
      <c r="A2203" s="28"/>
    </row>
    <row r="2204" spans="1:1" x14ac:dyDescent="0.35">
      <c r="A2204" s="28"/>
    </row>
    <row r="2205" spans="1:1" x14ac:dyDescent="0.35">
      <c r="A2205" s="28"/>
    </row>
    <row r="2206" spans="1:1" x14ac:dyDescent="0.35">
      <c r="A2206" s="28"/>
    </row>
    <row r="2207" spans="1:1" x14ac:dyDescent="0.35">
      <c r="A2207" s="28"/>
    </row>
    <row r="2208" spans="1:1" x14ac:dyDescent="0.35">
      <c r="A2208" s="28"/>
    </row>
    <row r="2209" spans="1:1" x14ac:dyDescent="0.35">
      <c r="A2209" s="28"/>
    </row>
    <row r="2210" spans="1:1" x14ac:dyDescent="0.35">
      <c r="A2210" s="28"/>
    </row>
    <row r="2211" spans="1:1" x14ac:dyDescent="0.35">
      <c r="A2211" s="28"/>
    </row>
    <row r="2212" spans="1:1" x14ac:dyDescent="0.35">
      <c r="A2212" s="28"/>
    </row>
    <row r="2213" spans="1:1" x14ac:dyDescent="0.35">
      <c r="A2213" s="28"/>
    </row>
    <row r="2214" spans="1:1" x14ac:dyDescent="0.35">
      <c r="A2214" s="28"/>
    </row>
    <row r="2215" spans="1:1" x14ac:dyDescent="0.35">
      <c r="A2215" s="28"/>
    </row>
    <row r="2216" spans="1:1" x14ac:dyDescent="0.35">
      <c r="A2216" s="28"/>
    </row>
    <row r="2217" spans="1:1" x14ac:dyDescent="0.35">
      <c r="A2217" s="28"/>
    </row>
    <row r="2218" spans="1:1" x14ac:dyDescent="0.35">
      <c r="A2218" s="28"/>
    </row>
    <row r="2219" spans="1:1" x14ac:dyDescent="0.35">
      <c r="A2219" s="28"/>
    </row>
    <row r="2220" spans="1:1" x14ac:dyDescent="0.35">
      <c r="A2220" s="28"/>
    </row>
    <row r="2221" spans="1:1" x14ac:dyDescent="0.35">
      <c r="A2221" s="28"/>
    </row>
    <row r="2222" spans="1:1" x14ac:dyDescent="0.35">
      <c r="A2222" s="28"/>
    </row>
    <row r="2223" spans="1:1" x14ac:dyDescent="0.35">
      <c r="A2223" s="28"/>
    </row>
    <row r="2224" spans="1:1" x14ac:dyDescent="0.35">
      <c r="A2224" s="28"/>
    </row>
    <row r="2225" spans="1:1" x14ac:dyDescent="0.35">
      <c r="A2225" s="28"/>
    </row>
    <row r="2226" spans="1:1" x14ac:dyDescent="0.35">
      <c r="A2226" s="28"/>
    </row>
    <row r="2227" spans="1:1" x14ac:dyDescent="0.35">
      <c r="A2227" s="28"/>
    </row>
    <row r="2228" spans="1:1" x14ac:dyDescent="0.35">
      <c r="A2228" s="28"/>
    </row>
    <row r="2229" spans="1:1" x14ac:dyDescent="0.35">
      <c r="A2229" s="28"/>
    </row>
    <row r="2230" spans="1:1" x14ac:dyDescent="0.35">
      <c r="A2230" s="28"/>
    </row>
    <row r="2231" spans="1:1" x14ac:dyDescent="0.35">
      <c r="A2231" s="28"/>
    </row>
    <row r="2232" spans="1:1" x14ac:dyDescent="0.35">
      <c r="A2232" s="28"/>
    </row>
    <row r="2233" spans="1:1" x14ac:dyDescent="0.35">
      <c r="A2233" s="28"/>
    </row>
    <row r="2234" spans="1:1" x14ac:dyDescent="0.35">
      <c r="A2234" s="28"/>
    </row>
    <row r="2235" spans="1:1" x14ac:dyDescent="0.35">
      <c r="A2235" s="28"/>
    </row>
    <row r="2236" spans="1:1" x14ac:dyDescent="0.35">
      <c r="A2236" s="28"/>
    </row>
    <row r="2237" spans="1:1" x14ac:dyDescent="0.35">
      <c r="A2237" s="28"/>
    </row>
    <row r="2238" spans="1:1" x14ac:dyDescent="0.35">
      <c r="A2238" s="28"/>
    </row>
    <row r="2239" spans="1:1" x14ac:dyDescent="0.35">
      <c r="A2239" s="28"/>
    </row>
    <row r="2240" spans="1:1" x14ac:dyDescent="0.35">
      <c r="A2240" s="28"/>
    </row>
    <row r="2241" spans="1:1" x14ac:dyDescent="0.35">
      <c r="A2241" s="28"/>
    </row>
    <row r="2242" spans="1:1" x14ac:dyDescent="0.35">
      <c r="A2242" s="28"/>
    </row>
    <row r="2243" spans="1:1" x14ac:dyDescent="0.35">
      <c r="A2243" s="28"/>
    </row>
    <row r="2244" spans="1:1" x14ac:dyDescent="0.35">
      <c r="A2244" s="28"/>
    </row>
    <row r="2245" spans="1:1" x14ac:dyDescent="0.35">
      <c r="A2245" s="28"/>
    </row>
    <row r="2246" spans="1:1" x14ac:dyDescent="0.35">
      <c r="A2246" s="28"/>
    </row>
    <row r="2247" spans="1:1" x14ac:dyDescent="0.35">
      <c r="A2247" s="28"/>
    </row>
    <row r="2248" spans="1:1" x14ac:dyDescent="0.35">
      <c r="A2248" s="28"/>
    </row>
    <row r="2249" spans="1:1" x14ac:dyDescent="0.35">
      <c r="A2249" s="28"/>
    </row>
    <row r="2250" spans="1:1" x14ac:dyDescent="0.35">
      <c r="A2250" s="28"/>
    </row>
    <row r="2251" spans="1:1" x14ac:dyDescent="0.35">
      <c r="A2251" s="28"/>
    </row>
    <row r="2252" spans="1:1" x14ac:dyDescent="0.35">
      <c r="A2252" s="28"/>
    </row>
    <row r="2253" spans="1:1" x14ac:dyDescent="0.35">
      <c r="A2253" s="28"/>
    </row>
    <row r="2254" spans="1:1" x14ac:dyDescent="0.35">
      <c r="A2254" s="28"/>
    </row>
    <row r="2255" spans="1:1" x14ac:dyDescent="0.35">
      <c r="A2255" s="28"/>
    </row>
    <row r="2256" spans="1:1" x14ac:dyDescent="0.35">
      <c r="A2256" s="28"/>
    </row>
    <row r="2257" spans="1:1" x14ac:dyDescent="0.35">
      <c r="A2257" s="28"/>
    </row>
    <row r="2258" spans="1:1" x14ac:dyDescent="0.35">
      <c r="A2258" s="28"/>
    </row>
    <row r="2259" spans="1:1" x14ac:dyDescent="0.35">
      <c r="A2259" s="28"/>
    </row>
    <row r="2260" spans="1:1" x14ac:dyDescent="0.35">
      <c r="A2260" s="28"/>
    </row>
    <row r="2261" spans="1:1" x14ac:dyDescent="0.35">
      <c r="A2261" s="28"/>
    </row>
    <row r="2262" spans="1:1" x14ac:dyDescent="0.35">
      <c r="A2262" s="28"/>
    </row>
    <row r="2263" spans="1:1" x14ac:dyDescent="0.35">
      <c r="A2263" s="28"/>
    </row>
    <row r="2264" spans="1:1" x14ac:dyDescent="0.35">
      <c r="A2264" s="28"/>
    </row>
    <row r="2265" spans="1:1" x14ac:dyDescent="0.35">
      <c r="A2265" s="28"/>
    </row>
    <row r="2266" spans="1:1" x14ac:dyDescent="0.35">
      <c r="A2266" s="28"/>
    </row>
    <row r="2267" spans="1:1" x14ac:dyDescent="0.35">
      <c r="A2267" s="28"/>
    </row>
    <row r="2268" spans="1:1" x14ac:dyDescent="0.35">
      <c r="A2268" s="28"/>
    </row>
    <row r="2269" spans="1:1" x14ac:dyDescent="0.35">
      <c r="A2269" s="28"/>
    </row>
    <row r="2270" spans="1:1" x14ac:dyDescent="0.35">
      <c r="A2270" s="28"/>
    </row>
    <row r="2271" spans="1:1" x14ac:dyDescent="0.35">
      <c r="A2271" s="28"/>
    </row>
    <row r="2272" spans="1:1" x14ac:dyDescent="0.35">
      <c r="A2272" s="28"/>
    </row>
    <row r="2273" spans="1:1" x14ac:dyDescent="0.35">
      <c r="A2273" s="28"/>
    </row>
    <row r="2274" spans="1:1" x14ac:dyDescent="0.35">
      <c r="A2274" s="28"/>
    </row>
    <row r="2275" spans="1:1" x14ac:dyDescent="0.35">
      <c r="A2275" s="28"/>
    </row>
    <row r="2276" spans="1:1" x14ac:dyDescent="0.35">
      <c r="A2276" s="28"/>
    </row>
    <row r="2277" spans="1:1" x14ac:dyDescent="0.35">
      <c r="A2277" s="28"/>
    </row>
    <row r="2278" spans="1:1" x14ac:dyDescent="0.35">
      <c r="A2278" s="28"/>
    </row>
    <row r="2279" spans="1:1" x14ac:dyDescent="0.35">
      <c r="A2279" s="28"/>
    </row>
    <row r="2280" spans="1:1" x14ac:dyDescent="0.35">
      <c r="A2280" s="28"/>
    </row>
    <row r="2281" spans="1:1" x14ac:dyDescent="0.35">
      <c r="A2281" s="28"/>
    </row>
    <row r="2282" spans="1:1" x14ac:dyDescent="0.35">
      <c r="A2282" s="28"/>
    </row>
    <row r="2283" spans="1:1" x14ac:dyDescent="0.35">
      <c r="A2283" s="28"/>
    </row>
    <row r="2284" spans="1:1" x14ac:dyDescent="0.35">
      <c r="A2284" s="28"/>
    </row>
    <row r="2285" spans="1:1" x14ac:dyDescent="0.35">
      <c r="A2285" s="28"/>
    </row>
    <row r="2286" spans="1:1" x14ac:dyDescent="0.35">
      <c r="A2286" s="28"/>
    </row>
    <row r="2287" spans="1:1" x14ac:dyDescent="0.35">
      <c r="A2287" s="28"/>
    </row>
    <row r="2288" spans="1:1" x14ac:dyDescent="0.35">
      <c r="A2288" s="28"/>
    </row>
    <row r="2289" spans="1:1" x14ac:dyDescent="0.35">
      <c r="A2289" s="28"/>
    </row>
    <row r="2290" spans="1:1" x14ac:dyDescent="0.35">
      <c r="A2290" s="28"/>
    </row>
    <row r="2291" spans="1:1" x14ac:dyDescent="0.35">
      <c r="A2291" s="28"/>
    </row>
    <row r="2292" spans="1:1" x14ac:dyDescent="0.35">
      <c r="A2292" s="28"/>
    </row>
    <row r="2293" spans="1:1" x14ac:dyDescent="0.35">
      <c r="A2293" s="28"/>
    </row>
    <row r="2294" spans="1:1" x14ac:dyDescent="0.35">
      <c r="A2294" s="28"/>
    </row>
    <row r="2295" spans="1:1" x14ac:dyDescent="0.35">
      <c r="A2295" s="28"/>
    </row>
    <row r="2296" spans="1:1" x14ac:dyDescent="0.35">
      <c r="A2296" s="28"/>
    </row>
    <row r="2297" spans="1:1" x14ac:dyDescent="0.35">
      <c r="A2297" s="28"/>
    </row>
    <row r="2298" spans="1:1" x14ac:dyDescent="0.35">
      <c r="A2298" s="28"/>
    </row>
    <row r="2299" spans="1:1" x14ac:dyDescent="0.35">
      <c r="A2299" s="28"/>
    </row>
    <row r="2300" spans="1:1" x14ac:dyDescent="0.35">
      <c r="A2300" s="28"/>
    </row>
    <row r="2301" spans="1:1" x14ac:dyDescent="0.35">
      <c r="A2301" s="28"/>
    </row>
    <row r="2302" spans="1:1" x14ac:dyDescent="0.35">
      <c r="A2302" s="28"/>
    </row>
    <row r="2303" spans="1:1" x14ac:dyDescent="0.35">
      <c r="A2303" s="28"/>
    </row>
    <row r="2304" spans="1:1" x14ac:dyDescent="0.35">
      <c r="A2304" s="28"/>
    </row>
    <row r="2305" spans="1:1" x14ac:dyDescent="0.35">
      <c r="A2305" s="28"/>
    </row>
    <row r="2306" spans="1:1" x14ac:dyDescent="0.35">
      <c r="A2306" s="28"/>
    </row>
    <row r="2307" spans="1:1" x14ac:dyDescent="0.35">
      <c r="A2307" s="28"/>
    </row>
    <row r="2308" spans="1:1" x14ac:dyDescent="0.35">
      <c r="A2308" s="28"/>
    </row>
    <row r="2309" spans="1:1" x14ac:dyDescent="0.35">
      <c r="A2309" s="28"/>
    </row>
    <row r="2310" spans="1:1" x14ac:dyDescent="0.35">
      <c r="A2310" s="28"/>
    </row>
    <row r="2311" spans="1:1" x14ac:dyDescent="0.35">
      <c r="A2311" s="28"/>
    </row>
    <row r="2312" spans="1:1" x14ac:dyDescent="0.35">
      <c r="A2312" s="28"/>
    </row>
    <row r="2313" spans="1:1" x14ac:dyDescent="0.35">
      <c r="A2313" s="28"/>
    </row>
    <row r="2314" spans="1:1" x14ac:dyDescent="0.35">
      <c r="A2314" s="28"/>
    </row>
    <row r="2315" spans="1:1" x14ac:dyDescent="0.35">
      <c r="A2315" s="28"/>
    </row>
    <row r="2316" spans="1:1" x14ac:dyDescent="0.35">
      <c r="A2316" s="28"/>
    </row>
    <row r="2317" spans="1:1" x14ac:dyDescent="0.35">
      <c r="A2317" s="28"/>
    </row>
    <row r="2318" spans="1:1" x14ac:dyDescent="0.35">
      <c r="A2318" s="28"/>
    </row>
    <row r="2319" spans="1:1" x14ac:dyDescent="0.35">
      <c r="A2319" s="28"/>
    </row>
    <row r="2320" spans="1:1" x14ac:dyDescent="0.35">
      <c r="A2320" s="28"/>
    </row>
    <row r="2321" spans="1:1" x14ac:dyDescent="0.35">
      <c r="A2321" s="28"/>
    </row>
    <row r="2322" spans="1:1" x14ac:dyDescent="0.35">
      <c r="A2322" s="28"/>
    </row>
    <row r="2323" spans="1:1" x14ac:dyDescent="0.35">
      <c r="A2323" s="28"/>
    </row>
    <row r="2324" spans="1:1" x14ac:dyDescent="0.35">
      <c r="A2324" s="28"/>
    </row>
    <row r="2325" spans="1:1" x14ac:dyDescent="0.35">
      <c r="A2325" s="28"/>
    </row>
    <row r="2326" spans="1:1" x14ac:dyDescent="0.35">
      <c r="A2326" s="28"/>
    </row>
    <row r="2327" spans="1:1" x14ac:dyDescent="0.35">
      <c r="A2327" s="28"/>
    </row>
    <row r="2328" spans="1:1" x14ac:dyDescent="0.35">
      <c r="A2328" s="28"/>
    </row>
    <row r="2329" spans="1:1" x14ac:dyDescent="0.35">
      <c r="A2329" s="28"/>
    </row>
    <row r="2330" spans="1:1" x14ac:dyDescent="0.35">
      <c r="A2330" s="28"/>
    </row>
    <row r="2331" spans="1:1" x14ac:dyDescent="0.35">
      <c r="A2331" s="28"/>
    </row>
    <row r="2332" spans="1:1" x14ac:dyDescent="0.35">
      <c r="A2332" s="28"/>
    </row>
    <row r="2333" spans="1:1" x14ac:dyDescent="0.35">
      <c r="A2333" s="28"/>
    </row>
    <row r="2334" spans="1:1" x14ac:dyDescent="0.35">
      <c r="A2334" s="28"/>
    </row>
    <row r="2335" spans="1:1" x14ac:dyDescent="0.35">
      <c r="A2335" s="28"/>
    </row>
    <row r="2336" spans="1:1" x14ac:dyDescent="0.35">
      <c r="A2336" s="28"/>
    </row>
    <row r="2337" spans="1:1" x14ac:dyDescent="0.35">
      <c r="A2337" s="28"/>
    </row>
    <row r="2338" spans="1:1" x14ac:dyDescent="0.35">
      <c r="A2338" s="28"/>
    </row>
    <row r="2339" spans="1:1" x14ac:dyDescent="0.35">
      <c r="A2339" s="28"/>
    </row>
    <row r="2340" spans="1:1" x14ac:dyDescent="0.35">
      <c r="A2340" s="28"/>
    </row>
    <row r="2341" spans="1:1" x14ac:dyDescent="0.35">
      <c r="A2341" s="28"/>
    </row>
    <row r="2342" spans="1:1" x14ac:dyDescent="0.35">
      <c r="A2342" s="28"/>
    </row>
    <row r="2343" spans="1:1" x14ac:dyDescent="0.35">
      <c r="A2343" s="28"/>
    </row>
    <row r="2344" spans="1:1" x14ac:dyDescent="0.35">
      <c r="A2344" s="28"/>
    </row>
    <row r="2345" spans="1:1" x14ac:dyDescent="0.35">
      <c r="A2345" s="28"/>
    </row>
    <row r="2346" spans="1:1" x14ac:dyDescent="0.35">
      <c r="A2346" s="28"/>
    </row>
    <row r="2347" spans="1:1" x14ac:dyDescent="0.35">
      <c r="A2347" s="28"/>
    </row>
    <row r="2348" spans="1:1" x14ac:dyDescent="0.35">
      <c r="A2348" s="28"/>
    </row>
    <row r="2349" spans="1:1" x14ac:dyDescent="0.35">
      <c r="A2349" s="28"/>
    </row>
    <row r="2350" spans="1:1" x14ac:dyDescent="0.35">
      <c r="A2350" s="28"/>
    </row>
    <row r="2351" spans="1:1" x14ac:dyDescent="0.35">
      <c r="A2351" s="28"/>
    </row>
    <row r="2352" spans="1:1" x14ac:dyDescent="0.35">
      <c r="A2352" s="28"/>
    </row>
    <row r="2353" spans="1:1" x14ac:dyDescent="0.35">
      <c r="A2353" s="28"/>
    </row>
    <row r="2354" spans="1:1" x14ac:dyDescent="0.35">
      <c r="A2354" s="28"/>
    </row>
    <row r="2355" spans="1:1" x14ac:dyDescent="0.35">
      <c r="A2355" s="28"/>
    </row>
    <row r="2356" spans="1:1" x14ac:dyDescent="0.35">
      <c r="A2356" s="28"/>
    </row>
    <row r="2357" spans="1:1" x14ac:dyDescent="0.35">
      <c r="A2357" s="28"/>
    </row>
    <row r="2358" spans="1:1" x14ac:dyDescent="0.35">
      <c r="A2358" s="28"/>
    </row>
    <row r="2359" spans="1:1" x14ac:dyDescent="0.35">
      <c r="A2359" s="28"/>
    </row>
    <row r="2360" spans="1:1" x14ac:dyDescent="0.35">
      <c r="A2360" s="28"/>
    </row>
    <row r="2361" spans="1:1" x14ac:dyDescent="0.35">
      <c r="A2361" s="28"/>
    </row>
    <row r="2362" spans="1:1" x14ac:dyDescent="0.35">
      <c r="A2362" s="28"/>
    </row>
    <row r="2363" spans="1:1" x14ac:dyDescent="0.35">
      <c r="A2363" s="28"/>
    </row>
    <row r="2364" spans="1:1" x14ac:dyDescent="0.35">
      <c r="A2364" s="28"/>
    </row>
    <row r="2365" spans="1:1" x14ac:dyDescent="0.35">
      <c r="A2365" s="28"/>
    </row>
    <row r="2366" spans="1:1" x14ac:dyDescent="0.35">
      <c r="A2366" s="28"/>
    </row>
    <row r="2367" spans="1:1" x14ac:dyDescent="0.35">
      <c r="A2367" s="28"/>
    </row>
    <row r="2368" spans="1:1" x14ac:dyDescent="0.35">
      <c r="A2368" s="28"/>
    </row>
    <row r="2369" spans="1:1" x14ac:dyDescent="0.35">
      <c r="A2369" s="28"/>
    </row>
    <row r="2370" spans="1:1" x14ac:dyDescent="0.35">
      <c r="A2370" s="28"/>
    </row>
    <row r="2371" spans="1:1" x14ac:dyDescent="0.35">
      <c r="A2371" s="28"/>
    </row>
    <row r="2372" spans="1:1" x14ac:dyDescent="0.35">
      <c r="A2372" s="28"/>
    </row>
    <row r="2373" spans="1:1" x14ac:dyDescent="0.35">
      <c r="A2373" s="28"/>
    </row>
    <row r="2374" spans="1:1" x14ac:dyDescent="0.35">
      <c r="A2374" s="28"/>
    </row>
    <row r="2375" spans="1:1" x14ac:dyDescent="0.35">
      <c r="A2375" s="28"/>
    </row>
    <row r="2376" spans="1:1" x14ac:dyDescent="0.35">
      <c r="A2376" s="28"/>
    </row>
    <row r="2377" spans="1:1" x14ac:dyDescent="0.35">
      <c r="A2377" s="28"/>
    </row>
    <row r="2378" spans="1:1" x14ac:dyDescent="0.35">
      <c r="A2378" s="28"/>
    </row>
    <row r="2379" spans="1:1" x14ac:dyDescent="0.35">
      <c r="A2379" s="28"/>
    </row>
    <row r="2380" spans="1:1" x14ac:dyDescent="0.35">
      <c r="A2380" s="28"/>
    </row>
    <row r="2381" spans="1:1" x14ac:dyDescent="0.35">
      <c r="A2381" s="28"/>
    </row>
    <row r="2382" spans="1:1" x14ac:dyDescent="0.35">
      <c r="A2382" s="28"/>
    </row>
    <row r="2383" spans="1:1" x14ac:dyDescent="0.35">
      <c r="A2383" s="28"/>
    </row>
    <row r="2384" spans="1:1" x14ac:dyDescent="0.35">
      <c r="A2384" s="28"/>
    </row>
    <row r="2385" spans="1:1" x14ac:dyDescent="0.35">
      <c r="A2385" s="28"/>
    </row>
    <row r="2386" spans="1:1" x14ac:dyDescent="0.35">
      <c r="A2386" s="28"/>
    </row>
    <row r="2387" spans="1:1" x14ac:dyDescent="0.35">
      <c r="A2387" s="28"/>
    </row>
    <row r="2388" spans="1:1" x14ac:dyDescent="0.35">
      <c r="A2388" s="28"/>
    </row>
    <row r="2389" spans="1:1" x14ac:dyDescent="0.35">
      <c r="A2389" s="28"/>
    </row>
    <row r="2390" spans="1:1" x14ac:dyDescent="0.35">
      <c r="A2390" s="28"/>
    </row>
    <row r="2391" spans="1:1" x14ac:dyDescent="0.35">
      <c r="A2391" s="28"/>
    </row>
    <row r="2392" spans="1:1" x14ac:dyDescent="0.35">
      <c r="A2392" s="28"/>
    </row>
    <row r="2393" spans="1:1" x14ac:dyDescent="0.35">
      <c r="A2393" s="28"/>
    </row>
    <row r="2394" spans="1:1" x14ac:dyDescent="0.35">
      <c r="A2394" s="28"/>
    </row>
    <row r="2395" spans="1:1" x14ac:dyDescent="0.35">
      <c r="A2395" s="28"/>
    </row>
    <row r="2396" spans="1:1" x14ac:dyDescent="0.35">
      <c r="A2396" s="28"/>
    </row>
    <row r="2397" spans="1:1" x14ac:dyDescent="0.35">
      <c r="A2397" s="28"/>
    </row>
    <row r="2398" spans="1:1" x14ac:dyDescent="0.35">
      <c r="A2398" s="28"/>
    </row>
    <row r="2399" spans="1:1" x14ac:dyDescent="0.35">
      <c r="A2399" s="28"/>
    </row>
    <row r="2400" spans="1:1" x14ac:dyDescent="0.35">
      <c r="A2400" s="28"/>
    </row>
    <row r="2401" spans="1:1" x14ac:dyDescent="0.35">
      <c r="A2401" s="28"/>
    </row>
    <row r="2402" spans="1:1" x14ac:dyDescent="0.35">
      <c r="A2402" s="28"/>
    </row>
    <row r="2403" spans="1:1" x14ac:dyDescent="0.35">
      <c r="A2403" s="28"/>
    </row>
    <row r="2404" spans="1:1" x14ac:dyDescent="0.35">
      <c r="A2404" s="28"/>
    </row>
    <row r="2405" spans="1:1" x14ac:dyDescent="0.35">
      <c r="A2405" s="28"/>
    </row>
    <row r="2406" spans="1:1" x14ac:dyDescent="0.35">
      <c r="A2406" s="28"/>
    </row>
    <row r="2407" spans="1:1" x14ac:dyDescent="0.35">
      <c r="A2407" s="28"/>
    </row>
    <row r="2408" spans="1:1" x14ac:dyDescent="0.35">
      <c r="A2408" s="28"/>
    </row>
    <row r="2409" spans="1:1" x14ac:dyDescent="0.35">
      <c r="A2409" s="28"/>
    </row>
    <row r="2410" spans="1:1" x14ac:dyDescent="0.35">
      <c r="A2410" s="28"/>
    </row>
    <row r="2411" spans="1:1" x14ac:dyDescent="0.35">
      <c r="A2411" s="28"/>
    </row>
    <row r="2412" spans="1:1" x14ac:dyDescent="0.35">
      <c r="A2412" s="28"/>
    </row>
    <row r="2413" spans="1:1" x14ac:dyDescent="0.35">
      <c r="A2413" s="28"/>
    </row>
    <row r="2414" spans="1:1" x14ac:dyDescent="0.35">
      <c r="A2414" s="28"/>
    </row>
    <row r="2415" spans="1:1" x14ac:dyDescent="0.35">
      <c r="A2415" s="28"/>
    </row>
    <row r="2416" spans="1:1" x14ac:dyDescent="0.35">
      <c r="A2416" s="28"/>
    </row>
    <row r="2417" spans="1:1" x14ac:dyDescent="0.35">
      <c r="A2417" s="28"/>
    </row>
    <row r="2418" spans="1:1" x14ac:dyDescent="0.35">
      <c r="A2418" s="28"/>
    </row>
    <row r="2419" spans="1:1" x14ac:dyDescent="0.35">
      <c r="A2419" s="28"/>
    </row>
    <row r="2420" spans="1:1" x14ac:dyDescent="0.35">
      <c r="A2420" s="28"/>
    </row>
    <row r="2421" spans="1:1" x14ac:dyDescent="0.35">
      <c r="A2421" s="28"/>
    </row>
    <row r="2422" spans="1:1" x14ac:dyDescent="0.35">
      <c r="A2422" s="28"/>
    </row>
    <row r="2423" spans="1:1" x14ac:dyDescent="0.35">
      <c r="A2423" s="28"/>
    </row>
    <row r="2424" spans="1:1" x14ac:dyDescent="0.35">
      <c r="A2424" s="28"/>
    </row>
    <row r="2425" spans="1:1" x14ac:dyDescent="0.35">
      <c r="A2425" s="28"/>
    </row>
    <row r="2426" spans="1:1" x14ac:dyDescent="0.35">
      <c r="A2426" s="28"/>
    </row>
    <row r="2427" spans="1:1" x14ac:dyDescent="0.35">
      <c r="A2427" s="28"/>
    </row>
    <row r="2428" spans="1:1" x14ac:dyDescent="0.35">
      <c r="A2428" s="28"/>
    </row>
    <row r="2429" spans="1:1" x14ac:dyDescent="0.35">
      <c r="A2429" s="28"/>
    </row>
    <row r="2430" spans="1:1" x14ac:dyDescent="0.35">
      <c r="A2430" s="28"/>
    </row>
    <row r="2431" spans="1:1" x14ac:dyDescent="0.35">
      <c r="A2431" s="28"/>
    </row>
    <row r="2432" spans="1:1" x14ac:dyDescent="0.35">
      <c r="A2432" s="28"/>
    </row>
    <row r="2433" spans="1:1" x14ac:dyDescent="0.35">
      <c r="A2433" s="28"/>
    </row>
    <row r="2434" spans="1:1" x14ac:dyDescent="0.35">
      <c r="A2434" s="28"/>
    </row>
    <row r="2435" spans="1:1" x14ac:dyDescent="0.35">
      <c r="A2435" s="28"/>
    </row>
    <row r="2436" spans="1:1" x14ac:dyDescent="0.35">
      <c r="A2436" s="28"/>
    </row>
    <row r="2437" spans="1:1" x14ac:dyDescent="0.35">
      <c r="A2437" s="28"/>
    </row>
    <row r="2438" spans="1:1" x14ac:dyDescent="0.35">
      <c r="A2438" s="28"/>
    </row>
    <row r="2439" spans="1:1" x14ac:dyDescent="0.35">
      <c r="A2439" s="28"/>
    </row>
    <row r="2440" spans="1:1" x14ac:dyDescent="0.35">
      <c r="A2440" s="28"/>
    </row>
    <row r="2441" spans="1:1" x14ac:dyDescent="0.35">
      <c r="A2441" s="28"/>
    </row>
    <row r="2442" spans="1:1" x14ac:dyDescent="0.35">
      <c r="A2442" s="28"/>
    </row>
    <row r="2443" spans="1:1" x14ac:dyDescent="0.35">
      <c r="A2443" s="28"/>
    </row>
    <row r="2444" spans="1:1" x14ac:dyDescent="0.35">
      <c r="A2444" s="28"/>
    </row>
    <row r="2445" spans="1:1" x14ac:dyDescent="0.35">
      <c r="A2445" s="28"/>
    </row>
    <row r="2446" spans="1:1" x14ac:dyDescent="0.35">
      <c r="A2446" s="28"/>
    </row>
    <row r="2447" spans="1:1" x14ac:dyDescent="0.35">
      <c r="A2447" s="28"/>
    </row>
    <row r="2448" spans="1:1" x14ac:dyDescent="0.35">
      <c r="A2448" s="28"/>
    </row>
    <row r="2449" spans="1:1" x14ac:dyDescent="0.35">
      <c r="A2449" s="28"/>
    </row>
    <row r="2450" spans="1:1" x14ac:dyDescent="0.35">
      <c r="A2450" s="28"/>
    </row>
    <row r="2451" spans="1:1" x14ac:dyDescent="0.35">
      <c r="A2451" s="28"/>
    </row>
    <row r="2452" spans="1:1" x14ac:dyDescent="0.35">
      <c r="A2452" s="28"/>
    </row>
    <row r="2453" spans="1:1" x14ac:dyDescent="0.35">
      <c r="A2453" s="28"/>
    </row>
    <row r="2454" spans="1:1" x14ac:dyDescent="0.35">
      <c r="A2454" s="28"/>
    </row>
    <row r="2455" spans="1:1" x14ac:dyDescent="0.35">
      <c r="A2455" s="28"/>
    </row>
    <row r="2456" spans="1:1" x14ac:dyDescent="0.35">
      <c r="A2456" s="28"/>
    </row>
    <row r="2457" spans="1:1" x14ac:dyDescent="0.35">
      <c r="A2457" s="28"/>
    </row>
    <row r="2458" spans="1:1" x14ac:dyDescent="0.35">
      <c r="A2458" s="28"/>
    </row>
    <row r="2459" spans="1:1" x14ac:dyDescent="0.35">
      <c r="A2459" s="28"/>
    </row>
    <row r="2460" spans="1:1" x14ac:dyDescent="0.35">
      <c r="A2460" s="28"/>
    </row>
    <row r="2461" spans="1:1" x14ac:dyDescent="0.35">
      <c r="A2461" s="28"/>
    </row>
    <row r="2462" spans="1:1" x14ac:dyDescent="0.35">
      <c r="A2462" s="28"/>
    </row>
    <row r="2463" spans="1:1" x14ac:dyDescent="0.35">
      <c r="A2463" s="28"/>
    </row>
    <row r="2464" spans="1:1" x14ac:dyDescent="0.35">
      <c r="A2464" s="28"/>
    </row>
    <row r="2465" spans="1:1" x14ac:dyDescent="0.35">
      <c r="A2465" s="28"/>
    </row>
    <row r="2466" spans="1:1" x14ac:dyDescent="0.35">
      <c r="A2466" s="28"/>
    </row>
    <row r="2467" spans="1:1" x14ac:dyDescent="0.35">
      <c r="A2467" s="28"/>
    </row>
    <row r="2468" spans="1:1" x14ac:dyDescent="0.35">
      <c r="A2468" s="28"/>
    </row>
    <row r="2469" spans="1:1" x14ac:dyDescent="0.35">
      <c r="A2469" s="28"/>
    </row>
    <row r="2470" spans="1:1" x14ac:dyDescent="0.35">
      <c r="A2470" s="28"/>
    </row>
    <row r="2471" spans="1:1" x14ac:dyDescent="0.35">
      <c r="A2471" s="28"/>
    </row>
    <row r="2472" spans="1:1" x14ac:dyDescent="0.35">
      <c r="A2472" s="28"/>
    </row>
    <row r="2473" spans="1:1" x14ac:dyDescent="0.35">
      <c r="A2473" s="28"/>
    </row>
    <row r="2474" spans="1:1" x14ac:dyDescent="0.35">
      <c r="A2474" s="28"/>
    </row>
    <row r="2475" spans="1:1" x14ac:dyDescent="0.35">
      <c r="A2475" s="28"/>
    </row>
    <row r="2476" spans="1:1" x14ac:dyDescent="0.35">
      <c r="A2476" s="28"/>
    </row>
    <row r="2477" spans="1:1" x14ac:dyDescent="0.35">
      <c r="A2477" s="28"/>
    </row>
    <row r="2478" spans="1:1" x14ac:dyDescent="0.35">
      <c r="A2478" s="28"/>
    </row>
    <row r="2479" spans="1:1" x14ac:dyDescent="0.35">
      <c r="A2479" s="28"/>
    </row>
    <row r="2480" spans="1:1" x14ac:dyDescent="0.35">
      <c r="A2480" s="28"/>
    </row>
    <row r="2481" spans="1:1" x14ac:dyDescent="0.35">
      <c r="A2481" s="28"/>
    </row>
    <row r="2482" spans="1:1" x14ac:dyDescent="0.35">
      <c r="A2482" s="28"/>
    </row>
    <row r="2483" spans="1:1" x14ac:dyDescent="0.35">
      <c r="A2483" s="28"/>
    </row>
    <row r="2484" spans="1:1" x14ac:dyDescent="0.35">
      <c r="A2484" s="28"/>
    </row>
    <row r="2485" spans="1:1" x14ac:dyDescent="0.35">
      <c r="A2485" s="28"/>
    </row>
    <row r="2486" spans="1:1" x14ac:dyDescent="0.35">
      <c r="A2486" s="28"/>
    </row>
    <row r="2487" spans="1:1" x14ac:dyDescent="0.35">
      <c r="A2487" s="28"/>
    </row>
    <row r="2488" spans="1:1" x14ac:dyDescent="0.35">
      <c r="A2488" s="28"/>
    </row>
    <row r="2489" spans="1:1" x14ac:dyDescent="0.35">
      <c r="A2489" s="28"/>
    </row>
    <row r="2490" spans="1:1" x14ac:dyDescent="0.35">
      <c r="A2490" s="28"/>
    </row>
    <row r="2491" spans="1:1" x14ac:dyDescent="0.35">
      <c r="A2491" s="28"/>
    </row>
    <row r="2492" spans="1:1" x14ac:dyDescent="0.35">
      <c r="A2492" s="28"/>
    </row>
    <row r="2493" spans="1:1" x14ac:dyDescent="0.35">
      <c r="A2493" s="28"/>
    </row>
    <row r="2494" spans="1:1" x14ac:dyDescent="0.35">
      <c r="A2494" s="28"/>
    </row>
    <row r="2495" spans="1:1" x14ac:dyDescent="0.35">
      <c r="A2495" s="28"/>
    </row>
    <row r="2496" spans="1:1" x14ac:dyDescent="0.35">
      <c r="A2496" s="28"/>
    </row>
    <row r="2497" spans="1:1" x14ac:dyDescent="0.35">
      <c r="A2497" s="28"/>
    </row>
    <row r="2498" spans="1:1" x14ac:dyDescent="0.35">
      <c r="A2498" s="28"/>
    </row>
    <row r="2499" spans="1:1" x14ac:dyDescent="0.35">
      <c r="A2499" s="28"/>
    </row>
    <row r="2500" spans="1:1" x14ac:dyDescent="0.35">
      <c r="A2500" s="28"/>
    </row>
    <row r="2501" spans="1:1" x14ac:dyDescent="0.35">
      <c r="A2501" s="28"/>
    </row>
    <row r="2502" spans="1:1" x14ac:dyDescent="0.35">
      <c r="A2502" s="28"/>
    </row>
    <row r="2503" spans="1:1" x14ac:dyDescent="0.35">
      <c r="A2503" s="28"/>
    </row>
    <row r="2504" spans="1:1" x14ac:dyDescent="0.35">
      <c r="A2504" s="28"/>
    </row>
    <row r="2505" spans="1:1" x14ac:dyDescent="0.35">
      <c r="A2505" s="28"/>
    </row>
    <row r="2506" spans="1:1" x14ac:dyDescent="0.35">
      <c r="A2506" s="28"/>
    </row>
    <row r="2507" spans="1:1" x14ac:dyDescent="0.35">
      <c r="A2507" s="28"/>
    </row>
    <row r="2508" spans="1:1" x14ac:dyDescent="0.35">
      <c r="A2508" s="28"/>
    </row>
    <row r="2509" spans="1:1" x14ac:dyDescent="0.35">
      <c r="A2509" s="28"/>
    </row>
    <row r="2510" spans="1:1" x14ac:dyDescent="0.35">
      <c r="A2510" s="28"/>
    </row>
    <row r="2511" spans="1:1" x14ac:dyDescent="0.35">
      <c r="A2511" s="28"/>
    </row>
    <row r="2512" spans="1:1" x14ac:dyDescent="0.35">
      <c r="A2512" s="28"/>
    </row>
    <row r="2513" spans="1:1" x14ac:dyDescent="0.35">
      <c r="A2513" s="28"/>
    </row>
    <row r="2514" spans="1:1" x14ac:dyDescent="0.35">
      <c r="A2514" s="28"/>
    </row>
    <row r="2515" spans="1:1" x14ac:dyDescent="0.35">
      <c r="A2515" s="28"/>
    </row>
    <row r="2516" spans="1:1" x14ac:dyDescent="0.35">
      <c r="A2516" s="28"/>
    </row>
    <row r="2517" spans="1:1" x14ac:dyDescent="0.35">
      <c r="A2517" s="28"/>
    </row>
    <row r="2518" spans="1:1" x14ac:dyDescent="0.35">
      <c r="A2518" s="28"/>
    </row>
    <row r="2519" spans="1:1" x14ac:dyDescent="0.35">
      <c r="A2519" s="28"/>
    </row>
    <row r="2520" spans="1:1" x14ac:dyDescent="0.35">
      <c r="A2520" s="28"/>
    </row>
    <row r="2521" spans="1:1" x14ac:dyDescent="0.35">
      <c r="A2521" s="28"/>
    </row>
    <row r="2522" spans="1:1" x14ac:dyDescent="0.35">
      <c r="A2522" s="28"/>
    </row>
    <row r="2523" spans="1:1" x14ac:dyDescent="0.35">
      <c r="A2523" s="28"/>
    </row>
    <row r="2524" spans="1:1" x14ac:dyDescent="0.35">
      <c r="A2524" s="28"/>
    </row>
    <row r="2525" spans="1:1" x14ac:dyDescent="0.35">
      <c r="A2525" s="28"/>
    </row>
    <row r="2526" spans="1:1" x14ac:dyDescent="0.35">
      <c r="A2526" s="28"/>
    </row>
    <row r="2527" spans="1:1" x14ac:dyDescent="0.35">
      <c r="A2527" s="28"/>
    </row>
    <row r="2528" spans="1:1" x14ac:dyDescent="0.35">
      <c r="A2528" s="28"/>
    </row>
    <row r="2529" spans="1:1" x14ac:dyDescent="0.35">
      <c r="A2529" s="28"/>
    </row>
    <row r="2530" spans="1:1" x14ac:dyDescent="0.35">
      <c r="A2530" s="28"/>
    </row>
    <row r="2531" spans="1:1" x14ac:dyDescent="0.35">
      <c r="A2531" s="28"/>
    </row>
    <row r="2532" spans="1:1" x14ac:dyDescent="0.35">
      <c r="A2532" s="28"/>
    </row>
    <row r="2533" spans="1:1" x14ac:dyDescent="0.35">
      <c r="A2533" s="28"/>
    </row>
    <row r="2534" spans="1:1" x14ac:dyDescent="0.35">
      <c r="A2534" s="28"/>
    </row>
    <row r="2535" spans="1:1" x14ac:dyDescent="0.35">
      <c r="A2535" s="28"/>
    </row>
    <row r="2536" spans="1:1" x14ac:dyDescent="0.35">
      <c r="A2536" s="28"/>
    </row>
    <row r="2537" spans="1:1" x14ac:dyDescent="0.35">
      <c r="A2537" s="28"/>
    </row>
    <row r="2538" spans="1:1" x14ac:dyDescent="0.35">
      <c r="A2538" s="28"/>
    </row>
    <row r="2539" spans="1:1" x14ac:dyDescent="0.35">
      <c r="A2539" s="28"/>
    </row>
    <row r="2540" spans="1:1" x14ac:dyDescent="0.35">
      <c r="A2540" s="28"/>
    </row>
    <row r="2541" spans="1:1" x14ac:dyDescent="0.35">
      <c r="A2541" s="28"/>
    </row>
    <row r="2542" spans="1:1" x14ac:dyDescent="0.35">
      <c r="A2542" s="28"/>
    </row>
    <row r="2543" spans="1:1" x14ac:dyDescent="0.35">
      <c r="A2543" s="28"/>
    </row>
    <row r="2544" spans="1:1" x14ac:dyDescent="0.35">
      <c r="A2544" s="28"/>
    </row>
    <row r="2545" spans="1:1" x14ac:dyDescent="0.35">
      <c r="A2545" s="28"/>
    </row>
    <row r="2546" spans="1:1" x14ac:dyDescent="0.35">
      <c r="A2546" s="28"/>
    </row>
    <row r="2547" spans="1:1" x14ac:dyDescent="0.35">
      <c r="A2547" s="28"/>
    </row>
    <row r="2548" spans="1:1" x14ac:dyDescent="0.35">
      <c r="A2548" s="28"/>
    </row>
    <row r="2549" spans="1:1" x14ac:dyDescent="0.35">
      <c r="A2549" s="28"/>
    </row>
    <row r="2550" spans="1:1" x14ac:dyDescent="0.35">
      <c r="A2550" s="28"/>
    </row>
    <row r="2551" spans="1:1" x14ac:dyDescent="0.35">
      <c r="A2551" s="28"/>
    </row>
    <row r="2552" spans="1:1" x14ac:dyDescent="0.35">
      <c r="A2552" s="28"/>
    </row>
    <row r="2553" spans="1:1" x14ac:dyDescent="0.35">
      <c r="A2553" s="28"/>
    </row>
    <row r="2554" spans="1:1" x14ac:dyDescent="0.35">
      <c r="A2554" s="28"/>
    </row>
    <row r="2555" spans="1:1" x14ac:dyDescent="0.35">
      <c r="A2555" s="28"/>
    </row>
    <row r="2556" spans="1:1" x14ac:dyDescent="0.35">
      <c r="A2556" s="28"/>
    </row>
    <row r="2557" spans="1:1" x14ac:dyDescent="0.35">
      <c r="A2557" s="28"/>
    </row>
    <row r="2558" spans="1:1" x14ac:dyDescent="0.35">
      <c r="A2558" s="28"/>
    </row>
    <row r="2559" spans="1:1" x14ac:dyDescent="0.35">
      <c r="A2559" s="28"/>
    </row>
    <row r="2560" spans="1:1" x14ac:dyDescent="0.35">
      <c r="A2560" s="28"/>
    </row>
    <row r="2561" spans="1:1" x14ac:dyDescent="0.35">
      <c r="A2561" s="28"/>
    </row>
    <row r="2562" spans="1:1" x14ac:dyDescent="0.35">
      <c r="A2562" s="28"/>
    </row>
    <row r="2563" spans="1:1" x14ac:dyDescent="0.35">
      <c r="A2563" s="28"/>
    </row>
    <row r="2564" spans="1:1" x14ac:dyDescent="0.35">
      <c r="A2564" s="28"/>
    </row>
    <row r="2565" spans="1:1" x14ac:dyDescent="0.35">
      <c r="A2565" s="28"/>
    </row>
    <row r="2566" spans="1:1" x14ac:dyDescent="0.35">
      <c r="A2566" s="28"/>
    </row>
    <row r="2567" spans="1:1" x14ac:dyDescent="0.35">
      <c r="A2567" s="28"/>
    </row>
    <row r="2568" spans="1:1" x14ac:dyDescent="0.35">
      <c r="A2568" s="28"/>
    </row>
    <row r="2569" spans="1:1" x14ac:dyDescent="0.35">
      <c r="A2569" s="28"/>
    </row>
    <row r="2570" spans="1:1" x14ac:dyDescent="0.35">
      <c r="A2570" s="28"/>
    </row>
    <row r="2571" spans="1:1" x14ac:dyDescent="0.35">
      <c r="A2571" s="28"/>
    </row>
    <row r="2572" spans="1:1" x14ac:dyDescent="0.35">
      <c r="A2572" s="28"/>
    </row>
    <row r="2573" spans="1:1" x14ac:dyDescent="0.35">
      <c r="A2573" s="28"/>
    </row>
    <row r="2574" spans="1:1" x14ac:dyDescent="0.35">
      <c r="A2574" s="28"/>
    </row>
    <row r="2575" spans="1:1" x14ac:dyDescent="0.35">
      <c r="A2575" s="28"/>
    </row>
    <row r="2576" spans="1:1" x14ac:dyDescent="0.35">
      <c r="A2576" s="28"/>
    </row>
    <row r="2577" spans="1:1" x14ac:dyDescent="0.35">
      <c r="A2577" s="28"/>
    </row>
    <row r="2578" spans="1:1" x14ac:dyDescent="0.35">
      <c r="A2578" s="28"/>
    </row>
    <row r="2579" spans="1:1" x14ac:dyDescent="0.35">
      <c r="A2579" s="28"/>
    </row>
    <row r="2580" spans="1:1" x14ac:dyDescent="0.35">
      <c r="A2580" s="28"/>
    </row>
    <row r="2581" spans="1:1" x14ac:dyDescent="0.35">
      <c r="A2581" s="28"/>
    </row>
    <row r="2582" spans="1:1" x14ac:dyDescent="0.35">
      <c r="A2582" s="28"/>
    </row>
    <row r="2583" spans="1:1" x14ac:dyDescent="0.35">
      <c r="A2583" s="28"/>
    </row>
    <row r="2584" spans="1:1" x14ac:dyDescent="0.35">
      <c r="A2584" s="28"/>
    </row>
    <row r="2585" spans="1:1" x14ac:dyDescent="0.35">
      <c r="A2585" s="28"/>
    </row>
    <row r="2586" spans="1:1" x14ac:dyDescent="0.35">
      <c r="A2586" s="28"/>
    </row>
    <row r="2587" spans="1:1" x14ac:dyDescent="0.35">
      <c r="A2587" s="28"/>
    </row>
    <row r="2588" spans="1:1" x14ac:dyDescent="0.35">
      <c r="A2588" s="28"/>
    </row>
    <row r="2589" spans="1:1" x14ac:dyDescent="0.35">
      <c r="A2589" s="28"/>
    </row>
    <row r="2590" spans="1:1" x14ac:dyDescent="0.35">
      <c r="A2590" s="28"/>
    </row>
    <row r="2591" spans="1:1" x14ac:dyDescent="0.35">
      <c r="A2591" s="28"/>
    </row>
    <row r="2592" spans="1:1" x14ac:dyDescent="0.35">
      <c r="A2592" s="28"/>
    </row>
    <row r="2593" spans="1:1" x14ac:dyDescent="0.35">
      <c r="A2593" s="28"/>
    </row>
    <row r="2594" spans="1:1" x14ac:dyDescent="0.35">
      <c r="A2594" s="28"/>
    </row>
    <row r="2595" spans="1:1" x14ac:dyDescent="0.35">
      <c r="A2595" s="28"/>
    </row>
    <row r="2596" spans="1:1" x14ac:dyDescent="0.35">
      <c r="A2596" s="28"/>
    </row>
    <row r="2597" spans="1:1" x14ac:dyDescent="0.35">
      <c r="A2597" s="28"/>
    </row>
    <row r="2598" spans="1:1" x14ac:dyDescent="0.35">
      <c r="A2598" s="28"/>
    </row>
    <row r="2599" spans="1:1" x14ac:dyDescent="0.35">
      <c r="A2599" s="28"/>
    </row>
    <row r="2600" spans="1:1" x14ac:dyDescent="0.35">
      <c r="A2600" s="28"/>
    </row>
    <row r="2601" spans="1:1" x14ac:dyDescent="0.35">
      <c r="A2601" s="28"/>
    </row>
    <row r="2602" spans="1:1" x14ac:dyDescent="0.35">
      <c r="A2602" s="28"/>
    </row>
    <row r="2603" spans="1:1" x14ac:dyDescent="0.35">
      <c r="A2603" s="28"/>
    </row>
    <row r="2604" spans="1:1" x14ac:dyDescent="0.35">
      <c r="A2604" s="28"/>
    </row>
    <row r="2605" spans="1:1" x14ac:dyDescent="0.35">
      <c r="A2605" s="28"/>
    </row>
    <row r="2606" spans="1:1" x14ac:dyDescent="0.35">
      <c r="A2606" s="28"/>
    </row>
    <row r="2607" spans="1:1" x14ac:dyDescent="0.35">
      <c r="A2607" s="28"/>
    </row>
    <row r="2608" spans="1:1" x14ac:dyDescent="0.35">
      <c r="A2608" s="28"/>
    </row>
    <row r="2609" spans="1:1" x14ac:dyDescent="0.35">
      <c r="A2609" s="28"/>
    </row>
    <row r="2610" spans="1:1" x14ac:dyDescent="0.35">
      <c r="A2610" s="28"/>
    </row>
    <row r="2611" spans="1:1" x14ac:dyDescent="0.35">
      <c r="A2611" s="28"/>
    </row>
    <row r="2612" spans="1:1" x14ac:dyDescent="0.35">
      <c r="A2612" s="28"/>
    </row>
    <row r="2613" spans="1:1" x14ac:dyDescent="0.35">
      <c r="A2613" s="28"/>
    </row>
    <row r="2614" spans="1:1" x14ac:dyDescent="0.35">
      <c r="A2614" s="28"/>
    </row>
    <row r="2615" spans="1:1" x14ac:dyDescent="0.35">
      <c r="A2615" s="28"/>
    </row>
    <row r="2616" spans="1:1" x14ac:dyDescent="0.35">
      <c r="A2616" s="28"/>
    </row>
    <row r="2617" spans="1:1" x14ac:dyDescent="0.35">
      <c r="A2617" s="28"/>
    </row>
    <row r="2618" spans="1:1" x14ac:dyDescent="0.35">
      <c r="A2618" s="28"/>
    </row>
    <row r="2619" spans="1:1" x14ac:dyDescent="0.35">
      <c r="A2619" s="28"/>
    </row>
    <row r="2620" spans="1:1" x14ac:dyDescent="0.35">
      <c r="A2620" s="28"/>
    </row>
    <row r="2621" spans="1:1" x14ac:dyDescent="0.35">
      <c r="A2621" s="28"/>
    </row>
    <row r="2622" spans="1:1" x14ac:dyDescent="0.35">
      <c r="A2622" s="28"/>
    </row>
    <row r="2623" spans="1:1" x14ac:dyDescent="0.35">
      <c r="A2623" s="28"/>
    </row>
    <row r="2624" spans="1:1" x14ac:dyDescent="0.35">
      <c r="A2624" s="28"/>
    </row>
    <row r="2625" spans="1:1" x14ac:dyDescent="0.35">
      <c r="A2625" s="28"/>
    </row>
    <row r="2626" spans="1:1" x14ac:dyDescent="0.35">
      <c r="A2626" s="28"/>
    </row>
    <row r="2627" spans="1:1" x14ac:dyDescent="0.35">
      <c r="A2627" s="28"/>
    </row>
    <row r="2628" spans="1:1" x14ac:dyDescent="0.35">
      <c r="A2628" s="28"/>
    </row>
    <row r="2629" spans="1:1" x14ac:dyDescent="0.35">
      <c r="A2629" s="28"/>
    </row>
    <row r="2630" spans="1:1" x14ac:dyDescent="0.35">
      <c r="A2630" s="28"/>
    </row>
    <row r="2631" spans="1:1" x14ac:dyDescent="0.35">
      <c r="A2631" s="28"/>
    </row>
    <row r="2632" spans="1:1" x14ac:dyDescent="0.35">
      <c r="A2632" s="28"/>
    </row>
    <row r="2633" spans="1:1" x14ac:dyDescent="0.35">
      <c r="A2633" s="28"/>
    </row>
    <row r="2634" spans="1:1" x14ac:dyDescent="0.35">
      <c r="A2634" s="28"/>
    </row>
    <row r="2635" spans="1:1" x14ac:dyDescent="0.35">
      <c r="A2635" s="28"/>
    </row>
    <row r="2636" spans="1:1" x14ac:dyDescent="0.35">
      <c r="A2636" s="28"/>
    </row>
    <row r="2637" spans="1:1" x14ac:dyDescent="0.35">
      <c r="A2637" s="28"/>
    </row>
    <row r="2638" spans="1:1" x14ac:dyDescent="0.35">
      <c r="A2638" s="28"/>
    </row>
    <row r="2639" spans="1:1" x14ac:dyDescent="0.35">
      <c r="A2639" s="28"/>
    </row>
    <row r="2640" spans="1:1" x14ac:dyDescent="0.35">
      <c r="A2640" s="28"/>
    </row>
    <row r="2641" spans="1:1" x14ac:dyDescent="0.35">
      <c r="A2641" s="28"/>
    </row>
    <row r="2642" spans="1:1" x14ac:dyDescent="0.35">
      <c r="A2642" s="28"/>
    </row>
    <row r="2643" spans="1:1" x14ac:dyDescent="0.35">
      <c r="A2643" s="28"/>
    </row>
    <row r="2644" spans="1:1" x14ac:dyDescent="0.35">
      <c r="A2644" s="28"/>
    </row>
    <row r="2645" spans="1:1" x14ac:dyDescent="0.35">
      <c r="A2645" s="28"/>
    </row>
    <row r="2646" spans="1:1" x14ac:dyDescent="0.35">
      <c r="A2646" s="28"/>
    </row>
    <row r="2647" spans="1:1" x14ac:dyDescent="0.35">
      <c r="A2647" s="28"/>
    </row>
    <row r="2648" spans="1:1" x14ac:dyDescent="0.35">
      <c r="A2648" s="28"/>
    </row>
    <row r="2649" spans="1:1" x14ac:dyDescent="0.35">
      <c r="A2649" s="28"/>
    </row>
    <row r="2650" spans="1:1" x14ac:dyDescent="0.35">
      <c r="A2650" s="28"/>
    </row>
    <row r="2651" spans="1:1" x14ac:dyDescent="0.35">
      <c r="A2651" s="28"/>
    </row>
    <row r="2652" spans="1:1" x14ac:dyDescent="0.35">
      <c r="A2652" s="28"/>
    </row>
    <row r="2653" spans="1:1" x14ac:dyDescent="0.35">
      <c r="A2653" s="28"/>
    </row>
    <row r="2654" spans="1:1" x14ac:dyDescent="0.35">
      <c r="A2654" s="28"/>
    </row>
    <row r="2655" spans="1:1" x14ac:dyDescent="0.35">
      <c r="A2655" s="28"/>
    </row>
    <row r="2656" spans="1:1" x14ac:dyDescent="0.35">
      <c r="A2656" s="28"/>
    </row>
    <row r="2657" spans="1:1" x14ac:dyDescent="0.35">
      <c r="A2657" s="28"/>
    </row>
    <row r="2658" spans="1:1" x14ac:dyDescent="0.35">
      <c r="A2658" s="28"/>
    </row>
    <row r="2659" spans="1:1" x14ac:dyDescent="0.35">
      <c r="A2659" s="28"/>
    </row>
    <row r="2660" spans="1:1" x14ac:dyDescent="0.35">
      <c r="A2660" s="28"/>
    </row>
    <row r="2661" spans="1:1" x14ac:dyDescent="0.35">
      <c r="A2661" s="28"/>
    </row>
    <row r="2662" spans="1:1" x14ac:dyDescent="0.35">
      <c r="A2662" s="28"/>
    </row>
    <row r="2663" spans="1:1" x14ac:dyDescent="0.35">
      <c r="A2663" s="28"/>
    </row>
    <row r="2664" spans="1:1" x14ac:dyDescent="0.35">
      <c r="A2664" s="28"/>
    </row>
    <row r="2665" spans="1:1" x14ac:dyDescent="0.35">
      <c r="A2665" s="28"/>
    </row>
    <row r="2666" spans="1:1" x14ac:dyDescent="0.35">
      <c r="A2666" s="28"/>
    </row>
    <row r="2667" spans="1:1" x14ac:dyDescent="0.35">
      <c r="A2667" s="28"/>
    </row>
    <row r="2668" spans="1:1" x14ac:dyDescent="0.35">
      <c r="A2668" s="28"/>
    </row>
    <row r="2669" spans="1:1" x14ac:dyDescent="0.35">
      <c r="A2669" s="28"/>
    </row>
    <row r="2670" spans="1:1" x14ac:dyDescent="0.35">
      <c r="A2670" s="28"/>
    </row>
    <row r="2671" spans="1:1" x14ac:dyDescent="0.35">
      <c r="A2671" s="28"/>
    </row>
    <row r="2672" spans="1:1" x14ac:dyDescent="0.35">
      <c r="A2672" s="28"/>
    </row>
    <row r="2673" spans="1:1" x14ac:dyDescent="0.35">
      <c r="A2673" s="28"/>
    </row>
    <row r="2674" spans="1:1" x14ac:dyDescent="0.35">
      <c r="A2674" s="28"/>
    </row>
    <row r="2675" spans="1:1" x14ac:dyDescent="0.35">
      <c r="A2675" s="28"/>
    </row>
    <row r="2676" spans="1:1" x14ac:dyDescent="0.35">
      <c r="A2676" s="28"/>
    </row>
    <row r="2677" spans="1:1" x14ac:dyDescent="0.35">
      <c r="A2677" s="28"/>
    </row>
    <row r="2678" spans="1:1" x14ac:dyDescent="0.35">
      <c r="A2678" s="28"/>
    </row>
    <row r="2679" spans="1:1" x14ac:dyDescent="0.35">
      <c r="A2679" s="28"/>
    </row>
    <row r="2680" spans="1:1" x14ac:dyDescent="0.35">
      <c r="A2680" s="28"/>
    </row>
    <row r="2681" spans="1:1" x14ac:dyDescent="0.35">
      <c r="A2681" s="28"/>
    </row>
    <row r="2682" spans="1:1" x14ac:dyDescent="0.35">
      <c r="A2682" s="28"/>
    </row>
    <row r="2683" spans="1:1" x14ac:dyDescent="0.35">
      <c r="A2683" s="28"/>
    </row>
    <row r="2684" spans="1:1" x14ac:dyDescent="0.35">
      <c r="A2684" s="28"/>
    </row>
    <row r="2685" spans="1:1" x14ac:dyDescent="0.35">
      <c r="A2685" s="28"/>
    </row>
    <row r="2686" spans="1:1" x14ac:dyDescent="0.35">
      <c r="A2686" s="28"/>
    </row>
    <row r="2687" spans="1:1" x14ac:dyDescent="0.35">
      <c r="A2687" s="28"/>
    </row>
    <row r="2688" spans="1:1" x14ac:dyDescent="0.35">
      <c r="A2688" s="28"/>
    </row>
    <row r="2689" spans="1:1" x14ac:dyDescent="0.35">
      <c r="A2689" s="28"/>
    </row>
    <row r="2690" spans="1:1" x14ac:dyDescent="0.35">
      <c r="A2690" s="28"/>
    </row>
    <row r="2691" spans="1:1" x14ac:dyDescent="0.35">
      <c r="A2691" s="28"/>
    </row>
    <row r="2692" spans="1:1" x14ac:dyDescent="0.35">
      <c r="A2692" s="28"/>
    </row>
    <row r="2693" spans="1:1" x14ac:dyDescent="0.35">
      <c r="A2693" s="28"/>
    </row>
    <row r="2694" spans="1:1" x14ac:dyDescent="0.35">
      <c r="A2694" s="28"/>
    </row>
    <row r="2695" spans="1:1" x14ac:dyDescent="0.35">
      <c r="A2695" s="28"/>
    </row>
    <row r="2696" spans="1:1" x14ac:dyDescent="0.35">
      <c r="A2696" s="28"/>
    </row>
    <row r="2697" spans="1:1" x14ac:dyDescent="0.35">
      <c r="A2697" s="28"/>
    </row>
    <row r="2698" spans="1:1" x14ac:dyDescent="0.35">
      <c r="A2698" s="28"/>
    </row>
    <row r="2699" spans="1:1" x14ac:dyDescent="0.35">
      <c r="A2699" s="28"/>
    </row>
    <row r="2700" spans="1:1" x14ac:dyDescent="0.35">
      <c r="A2700" s="28"/>
    </row>
    <row r="2701" spans="1:1" x14ac:dyDescent="0.35">
      <c r="A2701" s="28"/>
    </row>
    <row r="2702" spans="1:1" x14ac:dyDescent="0.35">
      <c r="A2702" s="28"/>
    </row>
    <row r="2703" spans="1:1" x14ac:dyDescent="0.35">
      <c r="A2703" s="28"/>
    </row>
    <row r="2704" spans="1:1" x14ac:dyDescent="0.35">
      <c r="A2704" s="28"/>
    </row>
    <row r="2705" spans="1:1" x14ac:dyDescent="0.35">
      <c r="A2705" s="28"/>
    </row>
    <row r="2706" spans="1:1" x14ac:dyDescent="0.35">
      <c r="A2706" s="28"/>
    </row>
    <row r="2707" spans="1:1" x14ac:dyDescent="0.35">
      <c r="A2707" s="28"/>
    </row>
    <row r="2708" spans="1:1" x14ac:dyDescent="0.35">
      <c r="A2708" s="28"/>
    </row>
    <row r="2709" spans="1:1" x14ac:dyDescent="0.35">
      <c r="A2709" s="28"/>
    </row>
    <row r="2710" spans="1:1" x14ac:dyDescent="0.35">
      <c r="A2710" s="28"/>
    </row>
    <row r="2711" spans="1:1" x14ac:dyDescent="0.35">
      <c r="A2711" s="28"/>
    </row>
    <row r="2712" spans="1:1" x14ac:dyDescent="0.35">
      <c r="A2712" s="28"/>
    </row>
    <row r="2713" spans="1:1" x14ac:dyDescent="0.35">
      <c r="A2713" s="28"/>
    </row>
    <row r="2714" spans="1:1" x14ac:dyDescent="0.35">
      <c r="A2714" s="28"/>
    </row>
    <row r="2715" spans="1:1" x14ac:dyDescent="0.35">
      <c r="A2715" s="28"/>
    </row>
    <row r="2716" spans="1:1" x14ac:dyDescent="0.35">
      <c r="A2716" s="28"/>
    </row>
    <row r="2717" spans="1:1" x14ac:dyDescent="0.35">
      <c r="A2717" s="28"/>
    </row>
    <row r="2718" spans="1:1" x14ac:dyDescent="0.35">
      <c r="A2718" s="28"/>
    </row>
    <row r="2719" spans="1:1" x14ac:dyDescent="0.35">
      <c r="A2719" s="28"/>
    </row>
    <row r="2720" spans="1:1" x14ac:dyDescent="0.35">
      <c r="A2720" s="28"/>
    </row>
    <row r="2721" spans="1:1" x14ac:dyDescent="0.35">
      <c r="A2721" s="28"/>
    </row>
    <row r="2722" spans="1:1" x14ac:dyDescent="0.35">
      <c r="A2722" s="28"/>
    </row>
    <row r="2723" spans="1:1" x14ac:dyDescent="0.35">
      <c r="A2723" s="28"/>
    </row>
    <row r="2724" spans="1:1" x14ac:dyDescent="0.35">
      <c r="A2724" s="28"/>
    </row>
    <row r="2725" spans="1:1" x14ac:dyDescent="0.35">
      <c r="A2725" s="28"/>
    </row>
    <row r="2726" spans="1:1" x14ac:dyDescent="0.35">
      <c r="A2726" s="28"/>
    </row>
    <row r="2727" spans="1:1" x14ac:dyDescent="0.35">
      <c r="A2727" s="28"/>
    </row>
    <row r="2728" spans="1:1" x14ac:dyDescent="0.35">
      <c r="A2728" s="28"/>
    </row>
    <row r="2729" spans="1:1" x14ac:dyDescent="0.35">
      <c r="A2729" s="28"/>
    </row>
    <row r="2730" spans="1:1" x14ac:dyDescent="0.35">
      <c r="A2730" s="28"/>
    </row>
    <row r="2731" spans="1:1" x14ac:dyDescent="0.35">
      <c r="A2731" s="28"/>
    </row>
    <row r="2732" spans="1:1" x14ac:dyDescent="0.35">
      <c r="A2732" s="28"/>
    </row>
    <row r="2733" spans="1:1" x14ac:dyDescent="0.35">
      <c r="A2733" s="28"/>
    </row>
    <row r="2734" spans="1:1" x14ac:dyDescent="0.35">
      <c r="A2734" s="28"/>
    </row>
    <row r="2735" spans="1:1" x14ac:dyDescent="0.35">
      <c r="A2735" s="28"/>
    </row>
    <row r="2736" spans="1:1" x14ac:dyDescent="0.35">
      <c r="A2736" s="28"/>
    </row>
    <row r="2737" spans="1:1" x14ac:dyDescent="0.35">
      <c r="A2737" s="28"/>
    </row>
    <row r="2738" spans="1:1" x14ac:dyDescent="0.35">
      <c r="A2738" s="28"/>
    </row>
    <row r="2739" spans="1:1" x14ac:dyDescent="0.35">
      <c r="A2739" s="28"/>
    </row>
    <row r="2740" spans="1:1" x14ac:dyDescent="0.35">
      <c r="A2740" s="28"/>
    </row>
    <row r="2741" spans="1:1" x14ac:dyDescent="0.35">
      <c r="A2741" s="28"/>
    </row>
    <row r="2742" spans="1:1" x14ac:dyDescent="0.35">
      <c r="A2742" s="28"/>
    </row>
    <row r="2743" spans="1:1" x14ac:dyDescent="0.35">
      <c r="A2743" s="28"/>
    </row>
    <row r="2744" spans="1:1" x14ac:dyDescent="0.35">
      <c r="A2744" s="28"/>
    </row>
    <row r="2745" spans="1:1" x14ac:dyDescent="0.35">
      <c r="A2745" s="28"/>
    </row>
    <row r="2746" spans="1:1" x14ac:dyDescent="0.35">
      <c r="A2746" s="28"/>
    </row>
    <row r="2747" spans="1:1" x14ac:dyDescent="0.35">
      <c r="A2747" s="28"/>
    </row>
    <row r="2748" spans="1:1" x14ac:dyDescent="0.35">
      <c r="A2748" s="28"/>
    </row>
    <row r="2749" spans="1:1" x14ac:dyDescent="0.35">
      <c r="A2749" s="28"/>
    </row>
    <row r="2750" spans="1:1" x14ac:dyDescent="0.35">
      <c r="A2750" s="28"/>
    </row>
    <row r="2751" spans="1:1" x14ac:dyDescent="0.35">
      <c r="A2751" s="28"/>
    </row>
    <row r="2752" spans="1:1" x14ac:dyDescent="0.35">
      <c r="A2752" s="28"/>
    </row>
    <row r="2753" spans="1:1" x14ac:dyDescent="0.35">
      <c r="A2753" s="28"/>
    </row>
    <row r="2754" spans="1:1" x14ac:dyDescent="0.35">
      <c r="A2754" s="28"/>
    </row>
    <row r="2755" spans="1:1" x14ac:dyDescent="0.35">
      <c r="A2755" s="28"/>
    </row>
    <row r="2756" spans="1:1" x14ac:dyDescent="0.35">
      <c r="A2756" s="28"/>
    </row>
    <row r="2757" spans="1:1" x14ac:dyDescent="0.35">
      <c r="A2757" s="28"/>
    </row>
    <row r="2758" spans="1:1" x14ac:dyDescent="0.35">
      <c r="A2758" s="28"/>
    </row>
    <row r="2759" spans="1:1" x14ac:dyDescent="0.35">
      <c r="A2759" s="28"/>
    </row>
    <row r="2760" spans="1:1" x14ac:dyDescent="0.35">
      <c r="A2760" s="28"/>
    </row>
    <row r="2761" spans="1:1" x14ac:dyDescent="0.35">
      <c r="A2761" s="28"/>
    </row>
    <row r="2762" spans="1:1" x14ac:dyDescent="0.35">
      <c r="A2762" s="28"/>
    </row>
    <row r="2763" spans="1:1" x14ac:dyDescent="0.35">
      <c r="A2763" s="28"/>
    </row>
    <row r="2764" spans="1:1" x14ac:dyDescent="0.35">
      <c r="A2764" s="28"/>
    </row>
    <row r="2765" spans="1:1" x14ac:dyDescent="0.35">
      <c r="A2765" s="28"/>
    </row>
    <row r="2766" spans="1:1" x14ac:dyDescent="0.35">
      <c r="A2766" s="28"/>
    </row>
    <row r="2767" spans="1:1" x14ac:dyDescent="0.35">
      <c r="A2767" s="28"/>
    </row>
    <row r="2768" spans="1:1" x14ac:dyDescent="0.35">
      <c r="A2768" s="28"/>
    </row>
    <row r="2769" spans="1:1" x14ac:dyDescent="0.35">
      <c r="A2769" s="28"/>
    </row>
    <row r="2770" spans="1:1" x14ac:dyDescent="0.35">
      <c r="A2770" s="28"/>
    </row>
    <row r="2771" spans="1:1" x14ac:dyDescent="0.35">
      <c r="A2771" s="28"/>
    </row>
    <row r="2772" spans="1:1" x14ac:dyDescent="0.35">
      <c r="A2772" s="28"/>
    </row>
    <row r="2773" spans="1:1" x14ac:dyDescent="0.35">
      <c r="A2773" s="28"/>
    </row>
    <row r="2774" spans="1:1" x14ac:dyDescent="0.35">
      <c r="A2774" s="28"/>
    </row>
    <row r="2775" spans="1:1" x14ac:dyDescent="0.35">
      <c r="A2775" s="28"/>
    </row>
    <row r="2776" spans="1:1" x14ac:dyDescent="0.35">
      <c r="A2776" s="28"/>
    </row>
    <row r="2777" spans="1:1" x14ac:dyDescent="0.35">
      <c r="A2777" s="28"/>
    </row>
    <row r="2778" spans="1:1" x14ac:dyDescent="0.35">
      <c r="A2778" s="28"/>
    </row>
    <row r="2779" spans="1:1" x14ac:dyDescent="0.35">
      <c r="A2779" s="28"/>
    </row>
    <row r="2780" spans="1:1" x14ac:dyDescent="0.35">
      <c r="A2780" s="28"/>
    </row>
    <row r="2781" spans="1:1" x14ac:dyDescent="0.35">
      <c r="A2781" s="28"/>
    </row>
    <row r="2782" spans="1:1" x14ac:dyDescent="0.35">
      <c r="A2782" s="28"/>
    </row>
    <row r="2783" spans="1:1" x14ac:dyDescent="0.35">
      <c r="A2783" s="28"/>
    </row>
    <row r="2784" spans="1:1" x14ac:dyDescent="0.35">
      <c r="A2784" s="28"/>
    </row>
    <row r="2785" spans="1:1" x14ac:dyDescent="0.35">
      <c r="A2785" s="28"/>
    </row>
    <row r="2786" spans="1:1" x14ac:dyDescent="0.35">
      <c r="A2786" s="28"/>
    </row>
    <row r="2787" spans="1:1" x14ac:dyDescent="0.35">
      <c r="A2787" s="28"/>
    </row>
    <row r="2788" spans="1:1" x14ac:dyDescent="0.35">
      <c r="A2788" s="28"/>
    </row>
    <row r="2789" spans="1:1" x14ac:dyDescent="0.35">
      <c r="A2789" s="28"/>
    </row>
    <row r="2790" spans="1:1" x14ac:dyDescent="0.35">
      <c r="A2790" s="28"/>
    </row>
    <row r="2791" spans="1:1" x14ac:dyDescent="0.35">
      <c r="A2791" s="28"/>
    </row>
    <row r="2792" spans="1:1" x14ac:dyDescent="0.35">
      <c r="A2792" s="28"/>
    </row>
    <row r="2793" spans="1:1" x14ac:dyDescent="0.35">
      <c r="A2793" s="28"/>
    </row>
    <row r="2794" spans="1:1" x14ac:dyDescent="0.35">
      <c r="A2794" s="28"/>
    </row>
    <row r="2795" spans="1:1" x14ac:dyDescent="0.35">
      <c r="A2795" s="28"/>
    </row>
    <row r="2796" spans="1:1" x14ac:dyDescent="0.35">
      <c r="A2796" s="28"/>
    </row>
    <row r="2797" spans="1:1" x14ac:dyDescent="0.35">
      <c r="A2797" s="28"/>
    </row>
    <row r="2798" spans="1:1" x14ac:dyDescent="0.35">
      <c r="A2798" s="28"/>
    </row>
    <row r="2799" spans="1:1" x14ac:dyDescent="0.35">
      <c r="A2799" s="28"/>
    </row>
    <row r="2800" spans="1:1" x14ac:dyDescent="0.35">
      <c r="A2800" s="28"/>
    </row>
    <row r="2801" spans="1:1" x14ac:dyDescent="0.35">
      <c r="A2801" s="28"/>
    </row>
    <row r="2802" spans="1:1" x14ac:dyDescent="0.35">
      <c r="A2802" s="28"/>
    </row>
    <row r="2803" spans="1:1" x14ac:dyDescent="0.35">
      <c r="A2803" s="28"/>
    </row>
    <row r="2804" spans="1:1" x14ac:dyDescent="0.35">
      <c r="A2804" s="28"/>
    </row>
    <row r="2805" spans="1:1" x14ac:dyDescent="0.35">
      <c r="A2805" s="28"/>
    </row>
    <row r="2806" spans="1:1" x14ac:dyDescent="0.35">
      <c r="A2806" s="28"/>
    </row>
    <row r="2807" spans="1:1" x14ac:dyDescent="0.35">
      <c r="A2807" s="28"/>
    </row>
    <row r="2808" spans="1:1" x14ac:dyDescent="0.35">
      <c r="A2808" s="28"/>
    </row>
    <row r="2809" spans="1:1" x14ac:dyDescent="0.35">
      <c r="A2809" s="28"/>
    </row>
    <row r="2810" spans="1:1" x14ac:dyDescent="0.35">
      <c r="A2810" s="28"/>
    </row>
    <row r="2811" spans="1:1" x14ac:dyDescent="0.35">
      <c r="A2811" s="28"/>
    </row>
    <row r="2812" spans="1:1" x14ac:dyDescent="0.35">
      <c r="A2812" s="28"/>
    </row>
    <row r="2813" spans="1:1" x14ac:dyDescent="0.35">
      <c r="A2813" s="28"/>
    </row>
    <row r="2814" spans="1:1" x14ac:dyDescent="0.35">
      <c r="A2814" s="28"/>
    </row>
    <row r="2815" spans="1:1" x14ac:dyDescent="0.35">
      <c r="A2815" s="28"/>
    </row>
    <row r="2816" spans="1:1" x14ac:dyDescent="0.35">
      <c r="A2816" s="28"/>
    </row>
    <row r="2817" spans="1:1" x14ac:dyDescent="0.35">
      <c r="A2817" s="28"/>
    </row>
    <row r="2818" spans="1:1" x14ac:dyDescent="0.35">
      <c r="A2818" s="28"/>
    </row>
    <row r="2819" spans="1:1" x14ac:dyDescent="0.35">
      <c r="A2819" s="28"/>
    </row>
    <row r="2820" spans="1:1" x14ac:dyDescent="0.35">
      <c r="A2820" s="28"/>
    </row>
    <row r="2821" spans="1:1" x14ac:dyDescent="0.35">
      <c r="A2821" s="28"/>
    </row>
    <row r="2822" spans="1:1" x14ac:dyDescent="0.35">
      <c r="A2822" s="28"/>
    </row>
    <row r="2823" spans="1:1" x14ac:dyDescent="0.35">
      <c r="A2823" s="28"/>
    </row>
    <row r="2824" spans="1:1" x14ac:dyDescent="0.35">
      <c r="A2824" s="28"/>
    </row>
    <row r="2825" spans="1:1" x14ac:dyDescent="0.35">
      <c r="A2825" s="28"/>
    </row>
    <row r="2826" spans="1:1" x14ac:dyDescent="0.35">
      <c r="A2826" s="28"/>
    </row>
    <row r="2827" spans="1:1" x14ac:dyDescent="0.35">
      <c r="A2827" s="28"/>
    </row>
    <row r="2828" spans="1:1" x14ac:dyDescent="0.35">
      <c r="A2828" s="28"/>
    </row>
    <row r="2829" spans="1:1" x14ac:dyDescent="0.35">
      <c r="A2829" s="28"/>
    </row>
    <row r="2830" spans="1:1" x14ac:dyDescent="0.35">
      <c r="A2830" s="28"/>
    </row>
    <row r="2831" spans="1:1" x14ac:dyDescent="0.35">
      <c r="A2831" s="28"/>
    </row>
    <row r="2832" spans="1:1" x14ac:dyDescent="0.35">
      <c r="A2832" s="28"/>
    </row>
    <row r="2833" spans="1:1" x14ac:dyDescent="0.35">
      <c r="A2833" s="28"/>
    </row>
    <row r="2834" spans="1:1" x14ac:dyDescent="0.35">
      <c r="A2834" s="28"/>
    </row>
    <row r="2835" spans="1:1" x14ac:dyDescent="0.35">
      <c r="A2835" s="28"/>
    </row>
    <row r="2836" spans="1:1" x14ac:dyDescent="0.35">
      <c r="A2836" s="28"/>
    </row>
    <row r="2837" spans="1:1" x14ac:dyDescent="0.35">
      <c r="A2837" s="28"/>
    </row>
    <row r="2838" spans="1:1" x14ac:dyDescent="0.35">
      <c r="A2838" s="28"/>
    </row>
    <row r="2839" spans="1:1" x14ac:dyDescent="0.35">
      <c r="A2839" s="28"/>
    </row>
    <row r="2840" spans="1:1" x14ac:dyDescent="0.35">
      <c r="A2840" s="28"/>
    </row>
    <row r="2841" spans="1:1" x14ac:dyDescent="0.35">
      <c r="A2841" s="28"/>
    </row>
    <row r="2842" spans="1:1" x14ac:dyDescent="0.35">
      <c r="A2842" s="28"/>
    </row>
    <row r="2843" spans="1:1" x14ac:dyDescent="0.35">
      <c r="A2843" s="28"/>
    </row>
    <row r="2844" spans="1:1" x14ac:dyDescent="0.35">
      <c r="A2844" s="28"/>
    </row>
    <row r="2845" spans="1:1" x14ac:dyDescent="0.35">
      <c r="A2845" s="28"/>
    </row>
    <row r="2846" spans="1:1" x14ac:dyDescent="0.35">
      <c r="A2846" s="28"/>
    </row>
    <row r="2847" spans="1:1" x14ac:dyDescent="0.35">
      <c r="A2847" s="28"/>
    </row>
    <row r="2848" spans="1:1" x14ac:dyDescent="0.35">
      <c r="A2848" s="28"/>
    </row>
    <row r="2849" spans="1:1" x14ac:dyDescent="0.35">
      <c r="A2849" s="28"/>
    </row>
    <row r="2850" spans="1:1" x14ac:dyDescent="0.35">
      <c r="A2850" s="28"/>
    </row>
    <row r="2851" spans="1:1" x14ac:dyDescent="0.35">
      <c r="A2851" s="28"/>
    </row>
    <row r="2852" spans="1:1" x14ac:dyDescent="0.35">
      <c r="A2852" s="28"/>
    </row>
    <row r="2853" spans="1:1" x14ac:dyDescent="0.35">
      <c r="A2853" s="28"/>
    </row>
    <row r="2854" spans="1:1" x14ac:dyDescent="0.35">
      <c r="A2854" s="28"/>
    </row>
    <row r="2855" spans="1:1" x14ac:dyDescent="0.35">
      <c r="A2855" s="28"/>
    </row>
    <row r="2856" spans="1:1" x14ac:dyDescent="0.35">
      <c r="A2856" s="28"/>
    </row>
    <row r="2857" spans="1:1" x14ac:dyDescent="0.35">
      <c r="A2857" s="28"/>
    </row>
    <row r="2858" spans="1:1" x14ac:dyDescent="0.35">
      <c r="A2858" s="28"/>
    </row>
    <row r="2859" spans="1:1" x14ac:dyDescent="0.35">
      <c r="A2859" s="28"/>
    </row>
    <row r="2860" spans="1:1" x14ac:dyDescent="0.35">
      <c r="A2860" s="28"/>
    </row>
    <row r="2861" spans="1:1" x14ac:dyDescent="0.35">
      <c r="A2861" s="28"/>
    </row>
    <row r="2862" spans="1:1" x14ac:dyDescent="0.35">
      <c r="A2862" s="28"/>
    </row>
    <row r="2863" spans="1:1" x14ac:dyDescent="0.35">
      <c r="A2863" s="28"/>
    </row>
    <row r="2864" spans="1:1" x14ac:dyDescent="0.35">
      <c r="A2864" s="28"/>
    </row>
    <row r="2865" spans="1:1" x14ac:dyDescent="0.35">
      <c r="A2865" s="28"/>
    </row>
    <row r="2866" spans="1:1" x14ac:dyDescent="0.35">
      <c r="A2866" s="28"/>
    </row>
    <row r="2867" spans="1:1" x14ac:dyDescent="0.35">
      <c r="A2867" s="28"/>
    </row>
    <row r="2868" spans="1:1" x14ac:dyDescent="0.35">
      <c r="A2868" s="28"/>
    </row>
    <row r="2869" spans="1:1" x14ac:dyDescent="0.35">
      <c r="A2869" s="28"/>
    </row>
    <row r="2870" spans="1:1" x14ac:dyDescent="0.35">
      <c r="A2870" s="28"/>
    </row>
    <row r="2871" spans="1:1" x14ac:dyDescent="0.35">
      <c r="A2871" s="28"/>
    </row>
    <row r="2872" spans="1:1" x14ac:dyDescent="0.35">
      <c r="A2872" s="28"/>
    </row>
    <row r="2873" spans="1:1" x14ac:dyDescent="0.35">
      <c r="A2873" s="28"/>
    </row>
    <row r="2874" spans="1:1" x14ac:dyDescent="0.35">
      <c r="A2874" s="28"/>
    </row>
    <row r="2875" spans="1:1" x14ac:dyDescent="0.35">
      <c r="A2875" s="28"/>
    </row>
    <row r="2876" spans="1:1" x14ac:dyDescent="0.35">
      <c r="A2876" s="28"/>
    </row>
    <row r="2877" spans="1:1" x14ac:dyDescent="0.35">
      <c r="A2877" s="28"/>
    </row>
    <row r="2878" spans="1:1" x14ac:dyDescent="0.35">
      <c r="A2878" s="28"/>
    </row>
    <row r="2879" spans="1:1" x14ac:dyDescent="0.35">
      <c r="A2879" s="28"/>
    </row>
    <row r="2880" spans="1:1" x14ac:dyDescent="0.35">
      <c r="A2880" s="28"/>
    </row>
    <row r="2881" spans="1:1" x14ac:dyDescent="0.35">
      <c r="A2881" s="28"/>
    </row>
    <row r="2882" spans="1:1" x14ac:dyDescent="0.35">
      <c r="A2882" s="28"/>
    </row>
    <row r="2883" spans="1:1" x14ac:dyDescent="0.35">
      <c r="A2883" s="28"/>
    </row>
    <row r="2884" spans="1:1" x14ac:dyDescent="0.35">
      <c r="A2884" s="28"/>
    </row>
    <row r="2885" spans="1:1" x14ac:dyDescent="0.35">
      <c r="A2885" s="28"/>
    </row>
    <row r="2886" spans="1:1" x14ac:dyDescent="0.35">
      <c r="A2886" s="28"/>
    </row>
    <row r="2887" spans="1:1" x14ac:dyDescent="0.35">
      <c r="A2887" s="28"/>
    </row>
    <row r="2888" spans="1:1" x14ac:dyDescent="0.35">
      <c r="A2888" s="28"/>
    </row>
    <row r="2889" spans="1:1" x14ac:dyDescent="0.35">
      <c r="A2889" s="28"/>
    </row>
    <row r="2890" spans="1:1" x14ac:dyDescent="0.35">
      <c r="A2890" s="28"/>
    </row>
    <row r="2891" spans="1:1" x14ac:dyDescent="0.35">
      <c r="A2891" s="28"/>
    </row>
    <row r="2892" spans="1:1" x14ac:dyDescent="0.35">
      <c r="A2892" s="28"/>
    </row>
    <row r="2893" spans="1:1" x14ac:dyDescent="0.35">
      <c r="A2893" s="28"/>
    </row>
    <row r="2894" spans="1:1" x14ac:dyDescent="0.35">
      <c r="A2894" s="28"/>
    </row>
    <row r="2895" spans="1:1" x14ac:dyDescent="0.35">
      <c r="A2895" s="28"/>
    </row>
    <row r="2896" spans="1:1" x14ac:dyDescent="0.35">
      <c r="A2896" s="28"/>
    </row>
    <row r="2897" spans="1:1" x14ac:dyDescent="0.35">
      <c r="A2897" s="28"/>
    </row>
    <row r="2898" spans="1:1" x14ac:dyDescent="0.35">
      <c r="A2898" s="28"/>
    </row>
    <row r="2899" spans="1:1" x14ac:dyDescent="0.35">
      <c r="A2899" s="28"/>
    </row>
    <row r="2900" spans="1:1" x14ac:dyDescent="0.35">
      <c r="A2900" s="28"/>
    </row>
    <row r="2901" spans="1:1" x14ac:dyDescent="0.35">
      <c r="A2901" s="28"/>
    </row>
    <row r="2902" spans="1:1" x14ac:dyDescent="0.35">
      <c r="A2902" s="28"/>
    </row>
    <row r="2903" spans="1:1" x14ac:dyDescent="0.35">
      <c r="A2903" s="28"/>
    </row>
    <row r="2904" spans="1:1" x14ac:dyDescent="0.35">
      <c r="A2904" s="28"/>
    </row>
    <row r="2905" spans="1:1" x14ac:dyDescent="0.35">
      <c r="A2905" s="28"/>
    </row>
    <row r="2906" spans="1:1" x14ac:dyDescent="0.35">
      <c r="A2906" s="28"/>
    </row>
    <row r="2907" spans="1:1" x14ac:dyDescent="0.35">
      <c r="A2907" s="28"/>
    </row>
    <row r="2908" spans="1:1" x14ac:dyDescent="0.35">
      <c r="A2908" s="28"/>
    </row>
    <row r="2909" spans="1:1" x14ac:dyDescent="0.35">
      <c r="A2909" s="28"/>
    </row>
    <row r="2910" spans="1:1" x14ac:dyDescent="0.35">
      <c r="A2910" s="28"/>
    </row>
    <row r="2911" spans="1:1" x14ac:dyDescent="0.35">
      <c r="A2911" s="28"/>
    </row>
    <row r="2912" spans="1:1" x14ac:dyDescent="0.35">
      <c r="A2912" s="28"/>
    </row>
    <row r="2913" spans="1:1" x14ac:dyDescent="0.35">
      <c r="A2913" s="28"/>
    </row>
    <row r="2914" spans="1:1" x14ac:dyDescent="0.35">
      <c r="A2914" s="28"/>
    </row>
    <row r="2915" spans="1:1" x14ac:dyDescent="0.35">
      <c r="A2915" s="28"/>
    </row>
    <row r="2916" spans="1:1" x14ac:dyDescent="0.35">
      <c r="A2916" s="28"/>
    </row>
    <row r="2917" spans="1:1" x14ac:dyDescent="0.35">
      <c r="A2917" s="28"/>
    </row>
    <row r="2918" spans="1:1" x14ac:dyDescent="0.35">
      <c r="A2918" s="28"/>
    </row>
    <row r="2919" spans="1:1" x14ac:dyDescent="0.35">
      <c r="A2919" s="28"/>
    </row>
    <row r="2920" spans="1:1" x14ac:dyDescent="0.35">
      <c r="A2920" s="28"/>
    </row>
    <row r="2921" spans="1:1" x14ac:dyDescent="0.35">
      <c r="A2921" s="28"/>
    </row>
    <row r="2922" spans="1:1" x14ac:dyDescent="0.35">
      <c r="A2922" s="28"/>
    </row>
    <row r="2923" spans="1:1" x14ac:dyDescent="0.35">
      <c r="A2923" s="28"/>
    </row>
    <row r="2924" spans="1:1" x14ac:dyDescent="0.35">
      <c r="A2924" s="28"/>
    </row>
    <row r="2925" spans="1:1" x14ac:dyDescent="0.35">
      <c r="A2925" s="28"/>
    </row>
    <row r="2926" spans="1:1" x14ac:dyDescent="0.35">
      <c r="A2926" s="28"/>
    </row>
    <row r="2927" spans="1:1" x14ac:dyDescent="0.35">
      <c r="A2927" s="28"/>
    </row>
    <row r="2928" spans="1:1" x14ac:dyDescent="0.35">
      <c r="A2928" s="28"/>
    </row>
    <row r="2929" spans="1:1" x14ac:dyDescent="0.35">
      <c r="A2929" s="28"/>
    </row>
    <row r="2930" spans="1:1" x14ac:dyDescent="0.35">
      <c r="A2930" s="28"/>
    </row>
    <row r="2931" spans="1:1" x14ac:dyDescent="0.35">
      <c r="A2931" s="28"/>
    </row>
    <row r="2932" spans="1:1" x14ac:dyDescent="0.35">
      <c r="A2932" s="28"/>
    </row>
    <row r="2933" spans="1:1" x14ac:dyDescent="0.35">
      <c r="A2933" s="28"/>
    </row>
    <row r="2934" spans="1:1" x14ac:dyDescent="0.35">
      <c r="A2934" s="28"/>
    </row>
    <row r="2935" spans="1:1" x14ac:dyDescent="0.35">
      <c r="A2935" s="28"/>
    </row>
    <row r="2936" spans="1:1" x14ac:dyDescent="0.35">
      <c r="A2936" s="28"/>
    </row>
    <row r="2937" spans="1:1" x14ac:dyDescent="0.35">
      <c r="A2937" s="28"/>
    </row>
    <row r="2938" spans="1:1" x14ac:dyDescent="0.35">
      <c r="A2938" s="28"/>
    </row>
    <row r="2939" spans="1:1" x14ac:dyDescent="0.35">
      <c r="A2939" s="28"/>
    </row>
    <row r="2940" spans="1:1" x14ac:dyDescent="0.35">
      <c r="A2940" s="28"/>
    </row>
    <row r="2941" spans="1:1" x14ac:dyDescent="0.35">
      <c r="A2941" s="28"/>
    </row>
    <row r="2942" spans="1:1" x14ac:dyDescent="0.35">
      <c r="A2942" s="28"/>
    </row>
    <row r="2943" spans="1:1" x14ac:dyDescent="0.35">
      <c r="A2943" s="28"/>
    </row>
    <row r="2944" spans="1:1" x14ac:dyDescent="0.35">
      <c r="A2944" s="28"/>
    </row>
    <row r="2945" spans="1:1" x14ac:dyDescent="0.35">
      <c r="A2945" s="28"/>
    </row>
    <row r="2946" spans="1:1" x14ac:dyDescent="0.35">
      <c r="A2946" s="28"/>
    </row>
    <row r="2947" spans="1:1" x14ac:dyDescent="0.35">
      <c r="A2947" s="28"/>
    </row>
    <row r="2948" spans="1:1" x14ac:dyDescent="0.35">
      <c r="A2948" s="28"/>
    </row>
    <row r="2949" spans="1:1" x14ac:dyDescent="0.35">
      <c r="A2949" s="28"/>
    </row>
    <row r="2950" spans="1:1" x14ac:dyDescent="0.35">
      <c r="A2950" s="28"/>
    </row>
    <row r="2951" spans="1:1" x14ac:dyDescent="0.35">
      <c r="A2951" s="28"/>
    </row>
    <row r="2952" spans="1:1" x14ac:dyDescent="0.35">
      <c r="A2952" s="28"/>
    </row>
    <row r="2953" spans="1:1" x14ac:dyDescent="0.35">
      <c r="A2953" s="28"/>
    </row>
    <row r="2954" spans="1:1" x14ac:dyDescent="0.35">
      <c r="A2954" s="28"/>
    </row>
    <row r="2955" spans="1:1" x14ac:dyDescent="0.35">
      <c r="A2955" s="28"/>
    </row>
    <row r="2956" spans="1:1" x14ac:dyDescent="0.35">
      <c r="A2956" s="28"/>
    </row>
    <row r="2957" spans="1:1" x14ac:dyDescent="0.35">
      <c r="A2957" s="28"/>
    </row>
    <row r="2958" spans="1:1" x14ac:dyDescent="0.35">
      <c r="A2958" s="28"/>
    </row>
    <row r="2959" spans="1:1" x14ac:dyDescent="0.35">
      <c r="A2959" s="28"/>
    </row>
    <row r="2960" spans="1:1" x14ac:dyDescent="0.35">
      <c r="A2960" s="28"/>
    </row>
    <row r="2961" spans="1:1" x14ac:dyDescent="0.35">
      <c r="A2961" s="28"/>
    </row>
    <row r="2962" spans="1:1" x14ac:dyDescent="0.35">
      <c r="A2962" s="28"/>
    </row>
    <row r="2963" spans="1:1" x14ac:dyDescent="0.35">
      <c r="A2963" s="28"/>
    </row>
    <row r="2964" spans="1:1" x14ac:dyDescent="0.35">
      <c r="A2964" s="28"/>
    </row>
    <row r="2965" spans="1:1" x14ac:dyDescent="0.35">
      <c r="A2965" s="28"/>
    </row>
    <row r="2966" spans="1:1" x14ac:dyDescent="0.35">
      <c r="A2966" s="28"/>
    </row>
    <row r="2967" spans="1:1" x14ac:dyDescent="0.35">
      <c r="A2967" s="28"/>
    </row>
    <row r="2968" spans="1:1" x14ac:dyDescent="0.35">
      <c r="A2968" s="28"/>
    </row>
    <row r="2969" spans="1:1" x14ac:dyDescent="0.35">
      <c r="A2969" s="28"/>
    </row>
    <row r="2970" spans="1:1" x14ac:dyDescent="0.35">
      <c r="A2970" s="28"/>
    </row>
    <row r="2971" spans="1:1" x14ac:dyDescent="0.35">
      <c r="A2971" s="28"/>
    </row>
    <row r="2972" spans="1:1" x14ac:dyDescent="0.35">
      <c r="A2972" s="28"/>
    </row>
    <row r="2973" spans="1:1" x14ac:dyDescent="0.35">
      <c r="A2973" s="28"/>
    </row>
    <row r="2974" spans="1:1" x14ac:dyDescent="0.35">
      <c r="A2974" s="28"/>
    </row>
    <row r="2975" spans="1:1" x14ac:dyDescent="0.35">
      <c r="A2975" s="28"/>
    </row>
    <row r="2976" spans="1:1" x14ac:dyDescent="0.35">
      <c r="A2976" s="28"/>
    </row>
    <row r="2977" spans="1:1" x14ac:dyDescent="0.35">
      <c r="A2977" s="28"/>
    </row>
    <row r="2978" spans="1:1" x14ac:dyDescent="0.35">
      <c r="A2978" s="28"/>
    </row>
    <row r="2979" spans="1:1" x14ac:dyDescent="0.35">
      <c r="A2979" s="28"/>
    </row>
    <row r="2980" spans="1:1" x14ac:dyDescent="0.35">
      <c r="A2980" s="28"/>
    </row>
    <row r="2981" spans="1:1" x14ac:dyDescent="0.35">
      <c r="A2981" s="28"/>
    </row>
    <row r="2982" spans="1:1" x14ac:dyDescent="0.35">
      <c r="A2982" s="28"/>
    </row>
    <row r="2983" spans="1:1" x14ac:dyDescent="0.35">
      <c r="A2983" s="28"/>
    </row>
    <row r="2984" spans="1:1" x14ac:dyDescent="0.35">
      <c r="A2984" s="28"/>
    </row>
    <row r="2985" spans="1:1" x14ac:dyDescent="0.35">
      <c r="A2985" s="28"/>
    </row>
    <row r="2986" spans="1:1" x14ac:dyDescent="0.35">
      <c r="A2986" s="28"/>
    </row>
    <row r="2987" spans="1:1" x14ac:dyDescent="0.35">
      <c r="A2987" s="28"/>
    </row>
    <row r="2988" spans="1:1" x14ac:dyDescent="0.35">
      <c r="A2988" s="28"/>
    </row>
    <row r="2989" spans="1:1" x14ac:dyDescent="0.35">
      <c r="A2989" s="28"/>
    </row>
    <row r="2990" spans="1:1" x14ac:dyDescent="0.35">
      <c r="A2990" s="28"/>
    </row>
    <row r="2991" spans="1:1" x14ac:dyDescent="0.35">
      <c r="A2991" s="28"/>
    </row>
    <row r="2992" spans="1:1" x14ac:dyDescent="0.35">
      <c r="A2992" s="28"/>
    </row>
    <row r="2993" spans="1:1" x14ac:dyDescent="0.35">
      <c r="A2993" s="28"/>
    </row>
    <row r="2994" spans="1:1" x14ac:dyDescent="0.35">
      <c r="A2994" s="28"/>
    </row>
    <row r="2995" spans="1:1" x14ac:dyDescent="0.35">
      <c r="A2995" s="28"/>
    </row>
    <row r="2996" spans="1:1" x14ac:dyDescent="0.35">
      <c r="A2996" s="28"/>
    </row>
    <row r="2997" spans="1:1" x14ac:dyDescent="0.35">
      <c r="A2997" s="28"/>
    </row>
    <row r="2998" spans="1:1" x14ac:dyDescent="0.35">
      <c r="A2998" s="28"/>
    </row>
    <row r="2999" spans="1:1" x14ac:dyDescent="0.35">
      <c r="A2999" s="28"/>
    </row>
    <row r="3000" spans="1:1" x14ac:dyDescent="0.35">
      <c r="A3000" s="28"/>
    </row>
    <row r="3001" spans="1:1" x14ac:dyDescent="0.35">
      <c r="A3001" s="28"/>
    </row>
    <row r="3002" spans="1:1" x14ac:dyDescent="0.35">
      <c r="A3002" s="28"/>
    </row>
    <row r="3003" spans="1:1" x14ac:dyDescent="0.35">
      <c r="A3003" s="28"/>
    </row>
    <row r="3004" spans="1:1" x14ac:dyDescent="0.35">
      <c r="A3004" s="28"/>
    </row>
    <row r="3005" spans="1:1" x14ac:dyDescent="0.35">
      <c r="A3005" s="28"/>
    </row>
    <row r="3006" spans="1:1" x14ac:dyDescent="0.35">
      <c r="A3006" s="28"/>
    </row>
    <row r="3007" spans="1:1" x14ac:dyDescent="0.35">
      <c r="A3007" s="28"/>
    </row>
    <row r="3008" spans="1:1" x14ac:dyDescent="0.35">
      <c r="A3008" s="28"/>
    </row>
    <row r="3009" spans="1:1" x14ac:dyDescent="0.35">
      <c r="A3009" s="28"/>
    </row>
    <row r="3010" spans="1:1" x14ac:dyDescent="0.35">
      <c r="A3010" s="28"/>
    </row>
    <row r="3011" spans="1:1" x14ac:dyDescent="0.35">
      <c r="A3011" s="28"/>
    </row>
    <row r="3012" spans="1:1" x14ac:dyDescent="0.35">
      <c r="A3012" s="28"/>
    </row>
    <row r="3013" spans="1:1" x14ac:dyDescent="0.35">
      <c r="A3013" s="28"/>
    </row>
    <row r="3014" spans="1:1" x14ac:dyDescent="0.35">
      <c r="A3014" s="28"/>
    </row>
    <row r="3015" spans="1:1" x14ac:dyDescent="0.35">
      <c r="A3015" s="28"/>
    </row>
    <row r="3016" spans="1:1" x14ac:dyDescent="0.35">
      <c r="A3016" s="28"/>
    </row>
    <row r="3017" spans="1:1" x14ac:dyDescent="0.35">
      <c r="A3017" s="28"/>
    </row>
    <row r="3018" spans="1:1" x14ac:dyDescent="0.35">
      <c r="A3018" s="28"/>
    </row>
    <row r="3019" spans="1:1" x14ac:dyDescent="0.35">
      <c r="A3019" s="28"/>
    </row>
    <row r="3020" spans="1:1" x14ac:dyDescent="0.35">
      <c r="A3020" s="28"/>
    </row>
    <row r="3021" spans="1:1" x14ac:dyDescent="0.35">
      <c r="A3021" s="28"/>
    </row>
    <row r="3022" spans="1:1" x14ac:dyDescent="0.35">
      <c r="A3022" s="28"/>
    </row>
    <row r="3023" spans="1:1" x14ac:dyDescent="0.35">
      <c r="A3023" s="28"/>
    </row>
    <row r="3024" spans="1:1" x14ac:dyDescent="0.35">
      <c r="A3024" s="28"/>
    </row>
    <row r="3025" spans="1:1" x14ac:dyDescent="0.35">
      <c r="A3025" s="28"/>
    </row>
    <row r="3026" spans="1:1" x14ac:dyDescent="0.35">
      <c r="A3026" s="28"/>
    </row>
    <row r="3027" spans="1:1" x14ac:dyDescent="0.35">
      <c r="A3027" s="28"/>
    </row>
    <row r="3028" spans="1:1" x14ac:dyDescent="0.35">
      <c r="A3028" s="28"/>
    </row>
    <row r="3029" spans="1:1" x14ac:dyDescent="0.35">
      <c r="A3029" s="28"/>
    </row>
    <row r="3030" spans="1:1" x14ac:dyDescent="0.35">
      <c r="A3030" s="28"/>
    </row>
    <row r="3031" spans="1:1" x14ac:dyDescent="0.35">
      <c r="A3031" s="28"/>
    </row>
    <row r="3032" spans="1:1" x14ac:dyDescent="0.35">
      <c r="A3032" s="28"/>
    </row>
    <row r="3033" spans="1:1" x14ac:dyDescent="0.35">
      <c r="A3033" s="28"/>
    </row>
    <row r="3034" spans="1:1" x14ac:dyDescent="0.35">
      <c r="A3034" s="28"/>
    </row>
    <row r="3035" spans="1:1" x14ac:dyDescent="0.35">
      <c r="A3035" s="28"/>
    </row>
    <row r="3036" spans="1:1" x14ac:dyDescent="0.35">
      <c r="A3036" s="28"/>
    </row>
    <row r="3037" spans="1:1" x14ac:dyDescent="0.35">
      <c r="A3037" s="28"/>
    </row>
    <row r="3038" spans="1:1" x14ac:dyDescent="0.35">
      <c r="A3038" s="28"/>
    </row>
    <row r="3039" spans="1:1" x14ac:dyDescent="0.35">
      <c r="A3039" s="28"/>
    </row>
    <row r="3040" spans="1:1" x14ac:dyDescent="0.35">
      <c r="A3040" s="28"/>
    </row>
    <row r="3041" spans="1:1" x14ac:dyDescent="0.35">
      <c r="A3041" s="28"/>
    </row>
    <row r="3042" spans="1:1" x14ac:dyDescent="0.35">
      <c r="A3042" s="28"/>
    </row>
    <row r="3043" spans="1:1" x14ac:dyDescent="0.35">
      <c r="A3043" s="28"/>
    </row>
    <row r="3044" spans="1:1" x14ac:dyDescent="0.35">
      <c r="A3044" s="28"/>
    </row>
    <row r="3045" spans="1:1" x14ac:dyDescent="0.35">
      <c r="A3045" s="28"/>
    </row>
    <row r="3046" spans="1:1" x14ac:dyDescent="0.35">
      <c r="A3046" s="28"/>
    </row>
    <row r="3047" spans="1:1" x14ac:dyDescent="0.35">
      <c r="A3047" s="28"/>
    </row>
    <row r="3048" spans="1:1" x14ac:dyDescent="0.35">
      <c r="A3048" s="28"/>
    </row>
    <row r="3049" spans="1:1" x14ac:dyDescent="0.35">
      <c r="A3049" s="28"/>
    </row>
    <row r="3050" spans="1:1" x14ac:dyDescent="0.35">
      <c r="A3050" s="28"/>
    </row>
    <row r="3051" spans="1:1" x14ac:dyDescent="0.35">
      <c r="A3051" s="28"/>
    </row>
    <row r="3052" spans="1:1" x14ac:dyDescent="0.35">
      <c r="A3052" s="28"/>
    </row>
    <row r="3053" spans="1:1" x14ac:dyDescent="0.35">
      <c r="A3053" s="28"/>
    </row>
    <row r="3054" spans="1:1" x14ac:dyDescent="0.35">
      <c r="A3054" s="28"/>
    </row>
    <row r="3055" spans="1:1" x14ac:dyDescent="0.35">
      <c r="A3055" s="28"/>
    </row>
    <row r="3056" spans="1:1" x14ac:dyDescent="0.35">
      <c r="A3056" s="28"/>
    </row>
    <row r="3057" spans="1:1" x14ac:dyDescent="0.35">
      <c r="A3057" s="28"/>
    </row>
    <row r="3058" spans="1:1" x14ac:dyDescent="0.35">
      <c r="A3058" s="28"/>
    </row>
    <row r="3059" spans="1:1" x14ac:dyDescent="0.35">
      <c r="A3059" s="28"/>
    </row>
    <row r="3060" spans="1:1" x14ac:dyDescent="0.35">
      <c r="A3060" s="28"/>
    </row>
    <row r="3061" spans="1:1" x14ac:dyDescent="0.35">
      <c r="A3061" s="28"/>
    </row>
    <row r="3062" spans="1:1" x14ac:dyDescent="0.35">
      <c r="A3062" s="28"/>
    </row>
    <row r="3063" spans="1:1" x14ac:dyDescent="0.35">
      <c r="A3063" s="28"/>
    </row>
    <row r="3064" spans="1:1" x14ac:dyDescent="0.35">
      <c r="A3064" s="28"/>
    </row>
    <row r="3065" spans="1:1" x14ac:dyDescent="0.35">
      <c r="A3065" s="28"/>
    </row>
    <row r="3066" spans="1:1" x14ac:dyDescent="0.35">
      <c r="A3066" s="28"/>
    </row>
    <row r="3067" spans="1:1" x14ac:dyDescent="0.35">
      <c r="A3067" s="28"/>
    </row>
    <row r="3068" spans="1:1" x14ac:dyDescent="0.35">
      <c r="A3068" s="28"/>
    </row>
    <row r="3069" spans="1:1" x14ac:dyDescent="0.35">
      <c r="A3069" s="28"/>
    </row>
    <row r="3070" spans="1:1" x14ac:dyDescent="0.35">
      <c r="A3070" s="28"/>
    </row>
    <row r="3071" spans="1:1" x14ac:dyDescent="0.35">
      <c r="A3071" s="28"/>
    </row>
    <row r="3072" spans="1:1" x14ac:dyDescent="0.35">
      <c r="A3072" s="28"/>
    </row>
    <row r="3073" spans="1:1" x14ac:dyDescent="0.35">
      <c r="A3073" s="28"/>
    </row>
    <row r="3074" spans="1:1" x14ac:dyDescent="0.35">
      <c r="A3074" s="28"/>
    </row>
    <row r="3075" spans="1:1" x14ac:dyDescent="0.35">
      <c r="A3075" s="28"/>
    </row>
    <row r="3076" spans="1:1" x14ac:dyDescent="0.35">
      <c r="A3076" s="28"/>
    </row>
    <row r="3077" spans="1:1" x14ac:dyDescent="0.35">
      <c r="A3077" s="28"/>
    </row>
    <row r="3078" spans="1:1" x14ac:dyDescent="0.35">
      <c r="A3078" s="28"/>
    </row>
    <row r="3079" spans="1:1" x14ac:dyDescent="0.35">
      <c r="A3079" s="28"/>
    </row>
    <row r="3080" spans="1:1" x14ac:dyDescent="0.35">
      <c r="A3080" s="28"/>
    </row>
    <row r="3081" spans="1:1" x14ac:dyDescent="0.35">
      <c r="A3081" s="28"/>
    </row>
    <row r="3082" spans="1:1" x14ac:dyDescent="0.35">
      <c r="A3082" s="28"/>
    </row>
    <row r="3083" spans="1:1" x14ac:dyDescent="0.35">
      <c r="A3083" s="28"/>
    </row>
    <row r="3084" spans="1:1" x14ac:dyDescent="0.35">
      <c r="A3084" s="28"/>
    </row>
    <row r="3085" spans="1:1" x14ac:dyDescent="0.35">
      <c r="A3085" s="28"/>
    </row>
    <row r="3086" spans="1:1" x14ac:dyDescent="0.35">
      <c r="A3086" s="28"/>
    </row>
    <row r="3087" spans="1:1" x14ac:dyDescent="0.35">
      <c r="A3087" s="28"/>
    </row>
    <row r="3088" spans="1:1" x14ac:dyDescent="0.35">
      <c r="A3088" s="28"/>
    </row>
    <row r="3089" spans="1:1" x14ac:dyDescent="0.35">
      <c r="A3089" s="28"/>
    </row>
    <row r="3090" spans="1:1" x14ac:dyDescent="0.35">
      <c r="A3090" s="28"/>
    </row>
    <row r="3091" spans="1:1" x14ac:dyDescent="0.35">
      <c r="A3091" s="28"/>
    </row>
    <row r="3092" spans="1:1" x14ac:dyDescent="0.35">
      <c r="A3092" s="28"/>
    </row>
    <row r="3093" spans="1:1" x14ac:dyDescent="0.35">
      <c r="A3093" s="28"/>
    </row>
    <row r="3094" spans="1:1" x14ac:dyDescent="0.35">
      <c r="A3094" s="28"/>
    </row>
    <row r="3095" spans="1:1" x14ac:dyDescent="0.35">
      <c r="A3095" s="28"/>
    </row>
    <row r="3096" spans="1:1" x14ac:dyDescent="0.35">
      <c r="A3096" s="28"/>
    </row>
    <row r="3097" spans="1:1" x14ac:dyDescent="0.35">
      <c r="A3097" s="28"/>
    </row>
    <row r="3098" spans="1:1" x14ac:dyDescent="0.35">
      <c r="A3098" s="28"/>
    </row>
    <row r="3099" spans="1:1" x14ac:dyDescent="0.35">
      <c r="A3099" s="28"/>
    </row>
    <row r="3100" spans="1:1" x14ac:dyDescent="0.35">
      <c r="A3100" s="28"/>
    </row>
    <row r="3101" spans="1:1" x14ac:dyDescent="0.35">
      <c r="A3101" s="28"/>
    </row>
    <row r="3102" spans="1:1" x14ac:dyDescent="0.35">
      <c r="A3102" s="28"/>
    </row>
    <row r="3103" spans="1:1" x14ac:dyDescent="0.35">
      <c r="A3103" s="28"/>
    </row>
    <row r="3104" spans="1:1" x14ac:dyDescent="0.35">
      <c r="A3104" s="28"/>
    </row>
    <row r="3105" spans="1:1" x14ac:dyDescent="0.35">
      <c r="A3105" s="28"/>
    </row>
    <row r="3106" spans="1:1" x14ac:dyDescent="0.35">
      <c r="A3106" s="28"/>
    </row>
    <row r="3107" spans="1:1" x14ac:dyDescent="0.35">
      <c r="A3107" s="28"/>
    </row>
    <row r="3108" spans="1:1" x14ac:dyDescent="0.35">
      <c r="A3108" s="28"/>
    </row>
    <row r="3109" spans="1:1" x14ac:dyDescent="0.35">
      <c r="A3109" s="28"/>
    </row>
    <row r="3110" spans="1:1" x14ac:dyDescent="0.35">
      <c r="A3110" s="28"/>
    </row>
    <row r="3111" spans="1:1" x14ac:dyDescent="0.35">
      <c r="A3111" s="28"/>
    </row>
    <row r="3112" spans="1:1" x14ac:dyDescent="0.35">
      <c r="A3112" s="28"/>
    </row>
    <row r="3113" spans="1:1" x14ac:dyDescent="0.35">
      <c r="A3113" s="28"/>
    </row>
    <row r="3114" spans="1:1" x14ac:dyDescent="0.35">
      <c r="A3114" s="28"/>
    </row>
    <row r="3115" spans="1:1" x14ac:dyDescent="0.35">
      <c r="A3115" s="28"/>
    </row>
    <row r="3116" spans="1:1" x14ac:dyDescent="0.35">
      <c r="A3116" s="28"/>
    </row>
    <row r="3117" spans="1:1" x14ac:dyDescent="0.35">
      <c r="A3117" s="28"/>
    </row>
    <row r="3118" spans="1:1" x14ac:dyDescent="0.35">
      <c r="A3118" s="28"/>
    </row>
    <row r="3119" spans="1:1" x14ac:dyDescent="0.35">
      <c r="A3119" s="28"/>
    </row>
    <row r="3120" spans="1:1" x14ac:dyDescent="0.35">
      <c r="A3120" s="28"/>
    </row>
    <row r="3121" spans="1:1" x14ac:dyDescent="0.35">
      <c r="A3121" s="28"/>
    </row>
    <row r="3122" spans="1:1" x14ac:dyDescent="0.35">
      <c r="A3122" s="28"/>
    </row>
    <row r="3123" spans="1:1" x14ac:dyDescent="0.35">
      <c r="A3123" s="28"/>
    </row>
    <row r="3124" spans="1:1" x14ac:dyDescent="0.35">
      <c r="A3124" s="28"/>
    </row>
    <row r="3125" spans="1:1" x14ac:dyDescent="0.35">
      <c r="A3125" s="28"/>
    </row>
    <row r="3126" spans="1:1" x14ac:dyDescent="0.35">
      <c r="A3126" s="28"/>
    </row>
    <row r="3127" spans="1:1" x14ac:dyDescent="0.35">
      <c r="A3127" s="28"/>
    </row>
    <row r="3128" spans="1:1" x14ac:dyDescent="0.35">
      <c r="A3128" s="28"/>
    </row>
    <row r="3129" spans="1:1" x14ac:dyDescent="0.35">
      <c r="A3129" s="28"/>
    </row>
    <row r="3130" spans="1:1" x14ac:dyDescent="0.35">
      <c r="A3130" s="28"/>
    </row>
    <row r="3131" spans="1:1" x14ac:dyDescent="0.35">
      <c r="A3131" s="28"/>
    </row>
    <row r="3132" spans="1:1" x14ac:dyDescent="0.35">
      <c r="A3132" s="28"/>
    </row>
    <row r="3133" spans="1:1" x14ac:dyDescent="0.35">
      <c r="A3133" s="28"/>
    </row>
    <row r="3134" spans="1:1" x14ac:dyDescent="0.35">
      <c r="A3134" s="28"/>
    </row>
    <row r="3135" spans="1:1" x14ac:dyDescent="0.35">
      <c r="A3135" s="28"/>
    </row>
    <row r="3136" spans="1:1" x14ac:dyDescent="0.35">
      <c r="A3136" s="28"/>
    </row>
    <row r="3137" spans="1:1" x14ac:dyDescent="0.35">
      <c r="A3137" s="28"/>
    </row>
    <row r="3138" spans="1:1" x14ac:dyDescent="0.35">
      <c r="A3138" s="28"/>
    </row>
    <row r="3139" spans="1:1" x14ac:dyDescent="0.35">
      <c r="A3139" s="28"/>
    </row>
    <row r="3140" spans="1:1" x14ac:dyDescent="0.35">
      <c r="A3140" s="28"/>
    </row>
    <row r="3141" spans="1:1" x14ac:dyDescent="0.35">
      <c r="A3141" s="28"/>
    </row>
    <row r="3142" spans="1:1" x14ac:dyDescent="0.35">
      <c r="A3142" s="28"/>
    </row>
    <row r="3143" spans="1:1" x14ac:dyDescent="0.35">
      <c r="A3143" s="28"/>
    </row>
    <row r="3144" spans="1:1" x14ac:dyDescent="0.35">
      <c r="A3144" s="28"/>
    </row>
    <row r="3145" spans="1:1" x14ac:dyDescent="0.35">
      <c r="A3145" s="28"/>
    </row>
    <row r="3146" spans="1:1" x14ac:dyDescent="0.35">
      <c r="A3146" s="28"/>
    </row>
    <row r="3147" spans="1:1" x14ac:dyDescent="0.35">
      <c r="A3147" s="28"/>
    </row>
    <row r="3148" spans="1:1" x14ac:dyDescent="0.35">
      <c r="A3148" s="28"/>
    </row>
    <row r="3149" spans="1:1" x14ac:dyDescent="0.35">
      <c r="A3149" s="28"/>
    </row>
    <row r="3150" spans="1:1" x14ac:dyDescent="0.35">
      <c r="A3150" s="28"/>
    </row>
    <row r="3151" spans="1:1" x14ac:dyDescent="0.35">
      <c r="A3151" s="28"/>
    </row>
    <row r="3152" spans="1:1" x14ac:dyDescent="0.35">
      <c r="A3152" s="28"/>
    </row>
    <row r="3153" spans="1:1" x14ac:dyDescent="0.35">
      <c r="A3153" s="28"/>
    </row>
    <row r="3154" spans="1:1" x14ac:dyDescent="0.35">
      <c r="A3154" s="28"/>
    </row>
    <row r="3155" spans="1:1" x14ac:dyDescent="0.35">
      <c r="A3155" s="28"/>
    </row>
    <row r="3156" spans="1:1" x14ac:dyDescent="0.35">
      <c r="A3156" s="28"/>
    </row>
    <row r="3157" spans="1:1" x14ac:dyDescent="0.35">
      <c r="A3157" s="28"/>
    </row>
    <row r="3158" spans="1:1" x14ac:dyDescent="0.35">
      <c r="A3158" s="28"/>
    </row>
    <row r="3159" spans="1:1" x14ac:dyDescent="0.35">
      <c r="A3159" s="28"/>
    </row>
    <row r="3160" spans="1:1" x14ac:dyDescent="0.35">
      <c r="A3160" s="28"/>
    </row>
    <row r="3161" spans="1:1" x14ac:dyDescent="0.35">
      <c r="A3161" s="28"/>
    </row>
    <row r="3162" spans="1:1" x14ac:dyDescent="0.35">
      <c r="A3162" s="28"/>
    </row>
    <row r="3163" spans="1:1" x14ac:dyDescent="0.35">
      <c r="A3163" s="28"/>
    </row>
    <row r="3164" spans="1:1" x14ac:dyDescent="0.35">
      <c r="A3164" s="28"/>
    </row>
    <row r="3165" spans="1:1" x14ac:dyDescent="0.35">
      <c r="A3165" s="28"/>
    </row>
    <row r="3166" spans="1:1" x14ac:dyDescent="0.35">
      <c r="A3166" s="28"/>
    </row>
    <row r="3167" spans="1:1" x14ac:dyDescent="0.35">
      <c r="A3167" s="28"/>
    </row>
    <row r="3168" spans="1:1" x14ac:dyDescent="0.35">
      <c r="A3168" s="28"/>
    </row>
    <row r="3169" spans="1:1" x14ac:dyDescent="0.35">
      <c r="A3169" s="28"/>
    </row>
    <row r="3170" spans="1:1" x14ac:dyDescent="0.35">
      <c r="A3170" s="28"/>
    </row>
    <row r="3171" spans="1:1" x14ac:dyDescent="0.35">
      <c r="A3171" s="28"/>
    </row>
    <row r="3172" spans="1:1" x14ac:dyDescent="0.35">
      <c r="A3172" s="28"/>
    </row>
    <row r="3173" spans="1:1" x14ac:dyDescent="0.35">
      <c r="A3173" s="28"/>
    </row>
    <row r="3174" spans="1:1" x14ac:dyDescent="0.35">
      <c r="A3174" s="28"/>
    </row>
    <row r="3175" spans="1:1" x14ac:dyDescent="0.35">
      <c r="A3175" s="28"/>
    </row>
    <row r="3176" spans="1:1" x14ac:dyDescent="0.35">
      <c r="A3176" s="28"/>
    </row>
    <row r="3177" spans="1:1" x14ac:dyDescent="0.35">
      <c r="A3177" s="28"/>
    </row>
    <row r="3178" spans="1:1" x14ac:dyDescent="0.35">
      <c r="A3178" s="28"/>
    </row>
    <row r="3179" spans="1:1" x14ac:dyDescent="0.35">
      <c r="A3179" s="28"/>
    </row>
    <row r="3180" spans="1:1" x14ac:dyDescent="0.35">
      <c r="A3180" s="28"/>
    </row>
    <row r="3181" spans="1:1" x14ac:dyDescent="0.35">
      <c r="A3181" s="28"/>
    </row>
    <row r="3182" spans="1:1" x14ac:dyDescent="0.35">
      <c r="A3182" s="28"/>
    </row>
    <row r="3183" spans="1:1" x14ac:dyDescent="0.35">
      <c r="A3183" s="28"/>
    </row>
    <row r="3184" spans="1:1" x14ac:dyDescent="0.35">
      <c r="A3184" s="28"/>
    </row>
    <row r="3185" spans="1:1" x14ac:dyDescent="0.35">
      <c r="A3185" s="28"/>
    </row>
    <row r="3186" spans="1:1" x14ac:dyDescent="0.35">
      <c r="A3186" s="28"/>
    </row>
    <row r="3187" spans="1:1" x14ac:dyDescent="0.35">
      <c r="A3187" s="28"/>
    </row>
    <row r="3188" spans="1:1" x14ac:dyDescent="0.35">
      <c r="A3188" s="28"/>
    </row>
    <row r="3189" spans="1:1" x14ac:dyDescent="0.35">
      <c r="A3189" s="28"/>
    </row>
    <row r="3190" spans="1:1" x14ac:dyDescent="0.35">
      <c r="A3190" s="28"/>
    </row>
    <row r="3191" spans="1:1" x14ac:dyDescent="0.35">
      <c r="A3191" s="28"/>
    </row>
    <row r="3192" spans="1:1" x14ac:dyDescent="0.35">
      <c r="A3192" s="28"/>
    </row>
    <row r="3193" spans="1:1" x14ac:dyDescent="0.35">
      <c r="A3193" s="28"/>
    </row>
    <row r="3194" spans="1:1" x14ac:dyDescent="0.35">
      <c r="A3194" s="28"/>
    </row>
    <row r="3195" spans="1:1" x14ac:dyDescent="0.35">
      <c r="A3195" s="28"/>
    </row>
    <row r="3196" spans="1:1" x14ac:dyDescent="0.35">
      <c r="A3196" s="28"/>
    </row>
    <row r="3197" spans="1:1" x14ac:dyDescent="0.35">
      <c r="A3197" s="28"/>
    </row>
    <row r="3198" spans="1:1" x14ac:dyDescent="0.35">
      <c r="A3198" s="28"/>
    </row>
    <row r="3199" spans="1:1" x14ac:dyDescent="0.35">
      <c r="A3199" s="28"/>
    </row>
    <row r="3200" spans="1:1" x14ac:dyDescent="0.35">
      <c r="A3200" s="28"/>
    </row>
    <row r="3201" spans="1:1" x14ac:dyDescent="0.35">
      <c r="A3201" s="28"/>
    </row>
    <row r="3202" spans="1:1" x14ac:dyDescent="0.35">
      <c r="A3202" s="28"/>
    </row>
    <row r="3203" spans="1:1" x14ac:dyDescent="0.35">
      <c r="A3203" s="28"/>
    </row>
    <row r="3204" spans="1:1" x14ac:dyDescent="0.35">
      <c r="A3204" s="28"/>
    </row>
    <row r="3205" spans="1:1" x14ac:dyDescent="0.35">
      <c r="A3205" s="28"/>
    </row>
    <row r="3206" spans="1:1" x14ac:dyDescent="0.35">
      <c r="A3206" s="28"/>
    </row>
    <row r="3207" spans="1:1" x14ac:dyDescent="0.35">
      <c r="A3207" s="28"/>
    </row>
    <row r="3208" spans="1:1" x14ac:dyDescent="0.35">
      <c r="A3208" s="28"/>
    </row>
    <row r="3209" spans="1:1" x14ac:dyDescent="0.35">
      <c r="A3209" s="28"/>
    </row>
    <row r="3210" spans="1:1" x14ac:dyDescent="0.35">
      <c r="A3210" s="28"/>
    </row>
    <row r="3211" spans="1:1" x14ac:dyDescent="0.35">
      <c r="A3211" s="28"/>
    </row>
    <row r="3212" spans="1:1" x14ac:dyDescent="0.35">
      <c r="A3212" s="28"/>
    </row>
    <row r="3213" spans="1:1" x14ac:dyDescent="0.35">
      <c r="A3213" s="28"/>
    </row>
    <row r="3214" spans="1:1" x14ac:dyDescent="0.35">
      <c r="A3214" s="28"/>
    </row>
    <row r="3215" spans="1:1" x14ac:dyDescent="0.35">
      <c r="A3215" s="28"/>
    </row>
    <row r="3216" spans="1:1" x14ac:dyDescent="0.35">
      <c r="A3216" s="28"/>
    </row>
    <row r="3217" spans="1:1" x14ac:dyDescent="0.35">
      <c r="A3217" s="28"/>
    </row>
    <row r="3218" spans="1:1" x14ac:dyDescent="0.35">
      <c r="A3218" s="28"/>
    </row>
    <row r="3219" spans="1:1" x14ac:dyDescent="0.35">
      <c r="A3219" s="28"/>
    </row>
    <row r="3220" spans="1:1" x14ac:dyDescent="0.35">
      <c r="A3220" s="28"/>
    </row>
    <row r="3221" spans="1:1" x14ac:dyDescent="0.35">
      <c r="A3221" s="28"/>
    </row>
    <row r="3222" spans="1:1" x14ac:dyDescent="0.35">
      <c r="A3222" s="28"/>
    </row>
    <row r="3223" spans="1:1" x14ac:dyDescent="0.35">
      <c r="A3223" s="28"/>
    </row>
    <row r="3224" spans="1:1" x14ac:dyDescent="0.35">
      <c r="A3224" s="28"/>
    </row>
    <row r="3225" spans="1:1" x14ac:dyDescent="0.35">
      <c r="A3225" s="28"/>
    </row>
    <row r="3226" spans="1:1" x14ac:dyDescent="0.35">
      <c r="A3226" s="28"/>
    </row>
    <row r="3227" spans="1:1" x14ac:dyDescent="0.35">
      <c r="A3227" s="28"/>
    </row>
    <row r="3228" spans="1:1" x14ac:dyDescent="0.35">
      <c r="A3228" s="28"/>
    </row>
    <row r="3229" spans="1:1" x14ac:dyDescent="0.35">
      <c r="A3229" s="28"/>
    </row>
    <row r="3230" spans="1:1" x14ac:dyDescent="0.35">
      <c r="A3230" s="28"/>
    </row>
    <row r="3231" spans="1:1" x14ac:dyDescent="0.35">
      <c r="A3231" s="28"/>
    </row>
    <row r="3232" spans="1:1" x14ac:dyDescent="0.35">
      <c r="A3232" s="28"/>
    </row>
    <row r="3233" spans="1:1" x14ac:dyDescent="0.35">
      <c r="A3233" s="28"/>
    </row>
    <row r="3234" spans="1:1" x14ac:dyDescent="0.35">
      <c r="A3234" s="28"/>
    </row>
    <row r="3235" spans="1:1" x14ac:dyDescent="0.35">
      <c r="A3235" s="28"/>
    </row>
    <row r="3236" spans="1:1" x14ac:dyDescent="0.35">
      <c r="A3236" s="28"/>
    </row>
    <row r="3237" spans="1:1" x14ac:dyDescent="0.35">
      <c r="A3237" s="28"/>
    </row>
    <row r="3238" spans="1:1" x14ac:dyDescent="0.35">
      <c r="A3238" s="28"/>
    </row>
    <row r="3239" spans="1:1" x14ac:dyDescent="0.35">
      <c r="A3239" s="28"/>
    </row>
    <row r="3240" spans="1:1" x14ac:dyDescent="0.35">
      <c r="A3240" s="28"/>
    </row>
    <row r="3241" spans="1:1" x14ac:dyDescent="0.35">
      <c r="A3241" s="28"/>
    </row>
    <row r="3242" spans="1:1" x14ac:dyDescent="0.35">
      <c r="A3242" s="28"/>
    </row>
    <row r="3243" spans="1:1" x14ac:dyDescent="0.35">
      <c r="A3243" s="28"/>
    </row>
    <row r="3244" spans="1:1" x14ac:dyDescent="0.35">
      <c r="A3244" s="28"/>
    </row>
    <row r="3245" spans="1:1" x14ac:dyDescent="0.35">
      <c r="A3245" s="28"/>
    </row>
    <row r="3246" spans="1:1" x14ac:dyDescent="0.35">
      <c r="A3246" s="28"/>
    </row>
    <row r="3247" spans="1:1" x14ac:dyDescent="0.35">
      <c r="A3247" s="28"/>
    </row>
    <row r="3248" spans="1:1" x14ac:dyDescent="0.35">
      <c r="A3248" s="28"/>
    </row>
    <row r="3249" spans="1:1" x14ac:dyDescent="0.35">
      <c r="A3249" s="28"/>
    </row>
    <row r="3250" spans="1:1" x14ac:dyDescent="0.35">
      <c r="A3250" s="28"/>
    </row>
    <row r="3251" spans="1:1" x14ac:dyDescent="0.35">
      <c r="A3251" s="28"/>
    </row>
    <row r="3252" spans="1:1" x14ac:dyDescent="0.35">
      <c r="A3252" s="28"/>
    </row>
    <row r="3253" spans="1:1" x14ac:dyDescent="0.35">
      <c r="A3253" s="28"/>
    </row>
    <row r="3254" spans="1:1" x14ac:dyDescent="0.35">
      <c r="A3254" s="28"/>
    </row>
    <row r="3255" spans="1:1" x14ac:dyDescent="0.35">
      <c r="A3255" s="28"/>
    </row>
    <row r="3256" spans="1:1" x14ac:dyDescent="0.35">
      <c r="A3256" s="28"/>
    </row>
    <row r="3257" spans="1:1" x14ac:dyDescent="0.35">
      <c r="A3257" s="28"/>
    </row>
    <row r="3258" spans="1:1" x14ac:dyDescent="0.35">
      <c r="A3258" s="28"/>
    </row>
    <row r="3259" spans="1:1" x14ac:dyDescent="0.35">
      <c r="A3259" s="28"/>
    </row>
    <row r="3260" spans="1:1" x14ac:dyDescent="0.35">
      <c r="A3260" s="28"/>
    </row>
    <row r="3261" spans="1:1" x14ac:dyDescent="0.35">
      <c r="A3261" s="28"/>
    </row>
    <row r="3262" spans="1:1" x14ac:dyDescent="0.35">
      <c r="A3262" s="28"/>
    </row>
    <row r="3263" spans="1:1" x14ac:dyDescent="0.35">
      <c r="A3263" s="28"/>
    </row>
    <row r="3264" spans="1:1" x14ac:dyDescent="0.35">
      <c r="A3264" s="28"/>
    </row>
    <row r="3265" spans="1:1" x14ac:dyDescent="0.35">
      <c r="A3265" s="28"/>
    </row>
    <row r="3266" spans="1:1" x14ac:dyDescent="0.35">
      <c r="A3266" s="28"/>
    </row>
    <row r="3267" spans="1:1" x14ac:dyDescent="0.35">
      <c r="A3267" s="28"/>
    </row>
    <row r="3268" spans="1:1" x14ac:dyDescent="0.35">
      <c r="A3268" s="28"/>
    </row>
    <row r="3269" spans="1:1" x14ac:dyDescent="0.35">
      <c r="A3269" s="28"/>
    </row>
    <row r="3270" spans="1:1" x14ac:dyDescent="0.35">
      <c r="A3270" s="28"/>
    </row>
    <row r="3271" spans="1:1" x14ac:dyDescent="0.35">
      <c r="A3271" s="28"/>
    </row>
    <row r="3272" spans="1:1" x14ac:dyDescent="0.35">
      <c r="A3272" s="28"/>
    </row>
    <row r="3273" spans="1:1" x14ac:dyDescent="0.35">
      <c r="A3273" s="28"/>
    </row>
    <row r="3274" spans="1:1" x14ac:dyDescent="0.35">
      <c r="A3274" s="28"/>
    </row>
    <row r="3275" spans="1:1" x14ac:dyDescent="0.35">
      <c r="A3275" s="28"/>
    </row>
    <row r="3276" spans="1:1" x14ac:dyDescent="0.35">
      <c r="A3276" s="28"/>
    </row>
    <row r="3277" spans="1:1" x14ac:dyDescent="0.35">
      <c r="A3277" s="28"/>
    </row>
    <row r="3278" spans="1:1" x14ac:dyDescent="0.35">
      <c r="A3278" s="28"/>
    </row>
    <row r="3279" spans="1:1" x14ac:dyDescent="0.35">
      <c r="A3279" s="28"/>
    </row>
    <row r="3280" spans="1:1" x14ac:dyDescent="0.35">
      <c r="A3280" s="28"/>
    </row>
    <row r="3281" spans="1:1" x14ac:dyDescent="0.35">
      <c r="A3281" s="28"/>
    </row>
    <row r="3282" spans="1:1" x14ac:dyDescent="0.35">
      <c r="A3282" s="28"/>
    </row>
    <row r="3283" spans="1:1" x14ac:dyDescent="0.35">
      <c r="A3283" s="28"/>
    </row>
    <row r="3284" spans="1:1" x14ac:dyDescent="0.35">
      <c r="A3284" s="28"/>
    </row>
    <row r="3285" spans="1:1" x14ac:dyDescent="0.35">
      <c r="A3285" s="28"/>
    </row>
    <row r="3286" spans="1:1" x14ac:dyDescent="0.35">
      <c r="A3286" s="28"/>
    </row>
    <row r="3287" spans="1:1" x14ac:dyDescent="0.35">
      <c r="A3287" s="28"/>
    </row>
    <row r="3288" spans="1:1" x14ac:dyDescent="0.35">
      <c r="A3288" s="28"/>
    </row>
    <row r="3289" spans="1:1" x14ac:dyDescent="0.35">
      <c r="A3289" s="28"/>
    </row>
    <row r="3290" spans="1:1" x14ac:dyDescent="0.35">
      <c r="A3290" s="28"/>
    </row>
    <row r="3291" spans="1:1" x14ac:dyDescent="0.35">
      <c r="A3291" s="28"/>
    </row>
    <row r="3292" spans="1:1" x14ac:dyDescent="0.35">
      <c r="A3292" s="28"/>
    </row>
    <row r="3293" spans="1:1" x14ac:dyDescent="0.35">
      <c r="A3293" s="28"/>
    </row>
    <row r="3294" spans="1:1" x14ac:dyDescent="0.35">
      <c r="A3294" s="28"/>
    </row>
    <row r="3295" spans="1:1" x14ac:dyDescent="0.35">
      <c r="A3295" s="28"/>
    </row>
    <row r="3296" spans="1:1" x14ac:dyDescent="0.35">
      <c r="A3296" s="28"/>
    </row>
    <row r="3297" spans="1:1" x14ac:dyDescent="0.35">
      <c r="A3297" s="28"/>
    </row>
    <row r="3298" spans="1:1" x14ac:dyDescent="0.35">
      <c r="A3298" s="28"/>
    </row>
    <row r="3299" spans="1:1" x14ac:dyDescent="0.35">
      <c r="A3299" s="28"/>
    </row>
    <row r="3300" spans="1:1" x14ac:dyDescent="0.35">
      <c r="A3300" s="28"/>
    </row>
    <row r="3301" spans="1:1" x14ac:dyDescent="0.35">
      <c r="A3301" s="28"/>
    </row>
    <row r="3302" spans="1:1" x14ac:dyDescent="0.35">
      <c r="A3302" s="28"/>
    </row>
    <row r="3303" spans="1:1" x14ac:dyDescent="0.35">
      <c r="A3303" s="28"/>
    </row>
    <row r="3304" spans="1:1" x14ac:dyDescent="0.35">
      <c r="A3304" s="28"/>
    </row>
    <row r="3305" spans="1:1" x14ac:dyDescent="0.35">
      <c r="A3305" s="28"/>
    </row>
    <row r="3306" spans="1:1" x14ac:dyDescent="0.35">
      <c r="A3306" s="28"/>
    </row>
    <row r="3307" spans="1:1" x14ac:dyDescent="0.35">
      <c r="A3307" s="28"/>
    </row>
    <row r="3308" spans="1:1" x14ac:dyDescent="0.35">
      <c r="A3308" s="28"/>
    </row>
    <row r="3309" spans="1:1" x14ac:dyDescent="0.35">
      <c r="A3309" s="28"/>
    </row>
    <row r="3310" spans="1:1" x14ac:dyDescent="0.35">
      <c r="A3310" s="28"/>
    </row>
    <row r="3311" spans="1:1" x14ac:dyDescent="0.35">
      <c r="A3311" s="28"/>
    </row>
    <row r="3312" spans="1:1" x14ac:dyDescent="0.35">
      <c r="A3312" s="28"/>
    </row>
    <row r="3313" spans="1:1" x14ac:dyDescent="0.35">
      <c r="A3313" s="28"/>
    </row>
    <row r="3314" spans="1:1" x14ac:dyDescent="0.35">
      <c r="A3314" s="28"/>
    </row>
    <row r="3315" spans="1:1" x14ac:dyDescent="0.35">
      <c r="A3315" s="28"/>
    </row>
    <row r="3316" spans="1:1" x14ac:dyDescent="0.35">
      <c r="A3316" s="28"/>
    </row>
    <row r="3317" spans="1:1" x14ac:dyDescent="0.35">
      <c r="A3317" s="28"/>
    </row>
    <row r="3318" spans="1:1" x14ac:dyDescent="0.35">
      <c r="A3318" s="28"/>
    </row>
    <row r="3319" spans="1:1" x14ac:dyDescent="0.35">
      <c r="A3319" s="28"/>
    </row>
    <row r="3320" spans="1:1" x14ac:dyDescent="0.35">
      <c r="A3320" s="28"/>
    </row>
    <row r="3321" spans="1:1" x14ac:dyDescent="0.35">
      <c r="A3321" s="28"/>
    </row>
    <row r="3322" spans="1:1" x14ac:dyDescent="0.35">
      <c r="A3322" s="28"/>
    </row>
    <row r="3323" spans="1:1" x14ac:dyDescent="0.35">
      <c r="A3323" s="28"/>
    </row>
    <row r="3324" spans="1:1" x14ac:dyDescent="0.35">
      <c r="A3324" s="28"/>
    </row>
    <row r="3325" spans="1:1" x14ac:dyDescent="0.35">
      <c r="A3325" s="28"/>
    </row>
    <row r="3326" spans="1:1" x14ac:dyDescent="0.35">
      <c r="A3326" s="28"/>
    </row>
    <row r="3327" spans="1:1" x14ac:dyDescent="0.35">
      <c r="A3327" s="28"/>
    </row>
    <row r="3328" spans="1:1" x14ac:dyDescent="0.35">
      <c r="A3328" s="28"/>
    </row>
    <row r="3329" spans="1:1" x14ac:dyDescent="0.35">
      <c r="A3329" s="28"/>
    </row>
    <row r="3330" spans="1:1" x14ac:dyDescent="0.35">
      <c r="A3330" s="28"/>
    </row>
    <row r="3331" spans="1:1" x14ac:dyDescent="0.35">
      <c r="A3331" s="28"/>
    </row>
    <row r="3332" spans="1:1" x14ac:dyDescent="0.35">
      <c r="A3332" s="28"/>
    </row>
    <row r="3333" spans="1:1" x14ac:dyDescent="0.35">
      <c r="A3333" s="28"/>
    </row>
    <row r="3334" spans="1:1" x14ac:dyDescent="0.35">
      <c r="A3334" s="28"/>
    </row>
    <row r="3335" spans="1:1" x14ac:dyDescent="0.35">
      <c r="A3335" s="28"/>
    </row>
    <row r="3336" spans="1:1" x14ac:dyDescent="0.35">
      <c r="A3336" s="28"/>
    </row>
    <row r="3337" spans="1:1" x14ac:dyDescent="0.35">
      <c r="A3337" s="28"/>
    </row>
    <row r="3338" spans="1:1" x14ac:dyDescent="0.35">
      <c r="A3338" s="28"/>
    </row>
    <row r="3339" spans="1:1" x14ac:dyDescent="0.35">
      <c r="A3339" s="28"/>
    </row>
    <row r="3340" spans="1:1" x14ac:dyDescent="0.35">
      <c r="A3340" s="28"/>
    </row>
    <row r="3341" spans="1:1" x14ac:dyDescent="0.35">
      <c r="A3341" s="28"/>
    </row>
    <row r="3342" spans="1:1" x14ac:dyDescent="0.35">
      <c r="A3342" s="28"/>
    </row>
    <row r="3343" spans="1:1" x14ac:dyDescent="0.35">
      <c r="A3343" s="28"/>
    </row>
    <row r="3344" spans="1:1" x14ac:dyDescent="0.35">
      <c r="A3344" s="28"/>
    </row>
    <row r="3345" spans="1:1" x14ac:dyDescent="0.35">
      <c r="A3345" s="28"/>
    </row>
    <row r="3346" spans="1:1" x14ac:dyDescent="0.35">
      <c r="A3346" s="28"/>
    </row>
    <row r="3347" spans="1:1" x14ac:dyDescent="0.35">
      <c r="A3347" s="28"/>
    </row>
    <row r="3348" spans="1:1" x14ac:dyDescent="0.35">
      <c r="A3348" s="28"/>
    </row>
    <row r="3349" spans="1:1" x14ac:dyDescent="0.35">
      <c r="A3349" s="28"/>
    </row>
    <row r="3350" spans="1:1" x14ac:dyDescent="0.35">
      <c r="A3350" s="28"/>
    </row>
    <row r="3351" spans="1:1" x14ac:dyDescent="0.35">
      <c r="A3351" s="28"/>
    </row>
    <row r="3352" spans="1:1" x14ac:dyDescent="0.35">
      <c r="A3352" s="28"/>
    </row>
    <row r="3353" spans="1:1" x14ac:dyDescent="0.35">
      <c r="A3353" s="28"/>
    </row>
    <row r="3354" spans="1:1" x14ac:dyDescent="0.35">
      <c r="A3354" s="28"/>
    </row>
    <row r="3355" spans="1:1" x14ac:dyDescent="0.35">
      <c r="A3355" s="28"/>
    </row>
    <row r="3356" spans="1:1" x14ac:dyDescent="0.35">
      <c r="A3356" s="28"/>
    </row>
    <row r="3357" spans="1:1" x14ac:dyDescent="0.35">
      <c r="A3357" s="28"/>
    </row>
    <row r="3358" spans="1:1" x14ac:dyDescent="0.35">
      <c r="A3358" s="28"/>
    </row>
    <row r="3359" spans="1:1" x14ac:dyDescent="0.35">
      <c r="A3359" s="28"/>
    </row>
    <row r="3360" spans="1:1" x14ac:dyDescent="0.35">
      <c r="A3360" s="28"/>
    </row>
    <row r="3361" spans="1:1" x14ac:dyDescent="0.35">
      <c r="A3361" s="28"/>
    </row>
    <row r="3362" spans="1:1" x14ac:dyDescent="0.35">
      <c r="A3362" s="28"/>
    </row>
    <row r="3363" spans="1:1" x14ac:dyDescent="0.35">
      <c r="A3363" s="28"/>
    </row>
    <row r="3364" spans="1:1" x14ac:dyDescent="0.35">
      <c r="A3364" s="28"/>
    </row>
    <row r="3365" spans="1:1" x14ac:dyDescent="0.35">
      <c r="A3365" s="28"/>
    </row>
    <row r="3366" spans="1:1" x14ac:dyDescent="0.35">
      <c r="A3366" s="28"/>
    </row>
    <row r="3367" spans="1:1" x14ac:dyDescent="0.35">
      <c r="A3367" s="28"/>
    </row>
    <row r="3368" spans="1:1" x14ac:dyDescent="0.35">
      <c r="A3368" s="28"/>
    </row>
    <row r="3369" spans="1:1" x14ac:dyDescent="0.35">
      <c r="A3369" s="28"/>
    </row>
    <row r="3370" spans="1:1" x14ac:dyDescent="0.35">
      <c r="A3370" s="28"/>
    </row>
    <row r="3371" spans="1:1" x14ac:dyDescent="0.35">
      <c r="A3371" s="28"/>
    </row>
    <row r="3372" spans="1:1" x14ac:dyDescent="0.35">
      <c r="A3372" s="28"/>
    </row>
    <row r="3373" spans="1:1" x14ac:dyDescent="0.35">
      <c r="A3373" s="28"/>
    </row>
    <row r="3374" spans="1:1" x14ac:dyDescent="0.35">
      <c r="A3374" s="28"/>
    </row>
    <row r="3375" spans="1:1" x14ac:dyDescent="0.35">
      <c r="A3375" s="28"/>
    </row>
    <row r="3376" spans="1:1" x14ac:dyDescent="0.35">
      <c r="A3376" s="28"/>
    </row>
    <row r="3377" spans="1:1" x14ac:dyDescent="0.35">
      <c r="A3377" s="28"/>
    </row>
    <row r="3378" spans="1:1" x14ac:dyDescent="0.35">
      <c r="A3378" s="28"/>
    </row>
    <row r="3379" spans="1:1" x14ac:dyDescent="0.35">
      <c r="A3379" s="28"/>
    </row>
    <row r="3380" spans="1:1" x14ac:dyDescent="0.35">
      <c r="A3380" s="28"/>
    </row>
    <row r="3381" spans="1:1" x14ac:dyDescent="0.35">
      <c r="A3381" s="28"/>
    </row>
    <row r="3382" spans="1:1" x14ac:dyDescent="0.35">
      <c r="A3382" s="28"/>
    </row>
    <row r="3383" spans="1:1" x14ac:dyDescent="0.35">
      <c r="A3383" s="28"/>
    </row>
    <row r="3384" spans="1:1" x14ac:dyDescent="0.35">
      <c r="A3384" s="28"/>
    </row>
    <row r="3385" spans="1:1" x14ac:dyDescent="0.35">
      <c r="A3385" s="28"/>
    </row>
    <row r="3386" spans="1:1" x14ac:dyDescent="0.35">
      <c r="A3386" s="28"/>
    </row>
    <row r="3387" spans="1:1" x14ac:dyDescent="0.35">
      <c r="A3387" s="28"/>
    </row>
    <row r="3388" spans="1:1" x14ac:dyDescent="0.35">
      <c r="A3388" s="28"/>
    </row>
    <row r="3389" spans="1:1" x14ac:dyDescent="0.35">
      <c r="A3389" s="28"/>
    </row>
    <row r="3390" spans="1:1" x14ac:dyDescent="0.35">
      <c r="A3390" s="28"/>
    </row>
    <row r="3391" spans="1:1" x14ac:dyDescent="0.35">
      <c r="A3391" s="28"/>
    </row>
    <row r="3392" spans="1:1" x14ac:dyDescent="0.35">
      <c r="A3392" s="28"/>
    </row>
    <row r="3393" spans="1:1" x14ac:dyDescent="0.35">
      <c r="A3393" s="28"/>
    </row>
    <row r="3394" spans="1:1" x14ac:dyDescent="0.35">
      <c r="A3394" s="28"/>
    </row>
    <row r="3395" spans="1:1" x14ac:dyDescent="0.35">
      <c r="A3395" s="28"/>
    </row>
    <row r="3396" spans="1:1" x14ac:dyDescent="0.35">
      <c r="A3396" s="28"/>
    </row>
    <row r="3397" spans="1:1" x14ac:dyDescent="0.35">
      <c r="A3397" s="28"/>
    </row>
    <row r="3398" spans="1:1" x14ac:dyDescent="0.35">
      <c r="A3398" s="28"/>
    </row>
    <row r="3399" spans="1:1" x14ac:dyDescent="0.35">
      <c r="A3399" s="28"/>
    </row>
    <row r="3400" spans="1:1" x14ac:dyDescent="0.35">
      <c r="A3400" s="28"/>
    </row>
    <row r="3401" spans="1:1" x14ac:dyDescent="0.35">
      <c r="A3401" s="28"/>
    </row>
    <row r="3402" spans="1:1" x14ac:dyDescent="0.35">
      <c r="A3402" s="28"/>
    </row>
    <row r="3403" spans="1:1" x14ac:dyDescent="0.35">
      <c r="A3403" s="28"/>
    </row>
    <row r="3404" spans="1:1" x14ac:dyDescent="0.35">
      <c r="A3404" s="28"/>
    </row>
    <row r="3405" spans="1:1" x14ac:dyDescent="0.35">
      <c r="A3405" s="28"/>
    </row>
    <row r="3406" spans="1:1" x14ac:dyDescent="0.35">
      <c r="A3406" s="28"/>
    </row>
    <row r="3407" spans="1:1" x14ac:dyDescent="0.35">
      <c r="A3407" s="28"/>
    </row>
    <row r="3408" spans="1:1" x14ac:dyDescent="0.35">
      <c r="A3408" s="28"/>
    </row>
    <row r="3409" spans="1:1" x14ac:dyDescent="0.35">
      <c r="A3409" s="28"/>
    </row>
    <row r="3410" spans="1:1" x14ac:dyDescent="0.35">
      <c r="A3410" s="28"/>
    </row>
    <row r="3411" spans="1:1" x14ac:dyDescent="0.35">
      <c r="A3411" s="28"/>
    </row>
    <row r="3412" spans="1:1" x14ac:dyDescent="0.35">
      <c r="A3412" s="28"/>
    </row>
    <row r="3413" spans="1:1" x14ac:dyDescent="0.35">
      <c r="A3413" s="28"/>
    </row>
    <row r="3414" spans="1:1" x14ac:dyDescent="0.35">
      <c r="A3414" s="28"/>
    </row>
    <row r="3415" spans="1:1" x14ac:dyDescent="0.35">
      <c r="A3415" s="28"/>
    </row>
    <row r="3416" spans="1:1" x14ac:dyDescent="0.35">
      <c r="A3416" s="28"/>
    </row>
    <row r="3417" spans="1:1" x14ac:dyDescent="0.35">
      <c r="A3417" s="28"/>
    </row>
    <row r="3418" spans="1:1" x14ac:dyDescent="0.35">
      <c r="A3418" s="28"/>
    </row>
    <row r="3419" spans="1:1" x14ac:dyDescent="0.35">
      <c r="A3419" s="28"/>
    </row>
    <row r="3420" spans="1:1" x14ac:dyDescent="0.35">
      <c r="A3420" s="28"/>
    </row>
    <row r="3421" spans="1:1" x14ac:dyDescent="0.35">
      <c r="A3421" s="28"/>
    </row>
    <row r="3422" spans="1:1" x14ac:dyDescent="0.35">
      <c r="A3422" s="28"/>
    </row>
    <row r="3423" spans="1:1" x14ac:dyDescent="0.35">
      <c r="A3423" s="28"/>
    </row>
    <row r="3424" spans="1:1" x14ac:dyDescent="0.35">
      <c r="A3424" s="28"/>
    </row>
    <row r="3425" spans="1:1" x14ac:dyDescent="0.35">
      <c r="A3425" s="28"/>
    </row>
    <row r="3426" spans="1:1" x14ac:dyDescent="0.35">
      <c r="A3426" s="28"/>
    </row>
    <row r="3427" spans="1:1" x14ac:dyDescent="0.35">
      <c r="A3427" s="28"/>
    </row>
    <row r="3428" spans="1:1" x14ac:dyDescent="0.35">
      <c r="A3428" s="28"/>
    </row>
    <row r="3429" spans="1:1" x14ac:dyDescent="0.35">
      <c r="A3429" s="28"/>
    </row>
    <row r="3430" spans="1:1" x14ac:dyDescent="0.35">
      <c r="A3430" s="28"/>
    </row>
    <row r="3431" spans="1:1" x14ac:dyDescent="0.35">
      <c r="A3431" s="28"/>
    </row>
    <row r="3432" spans="1:1" x14ac:dyDescent="0.35">
      <c r="A3432" s="28"/>
    </row>
    <row r="3433" spans="1:1" x14ac:dyDescent="0.35">
      <c r="A3433" s="28"/>
    </row>
    <row r="3434" spans="1:1" x14ac:dyDescent="0.35">
      <c r="A3434" s="28"/>
    </row>
    <row r="3435" spans="1:1" x14ac:dyDescent="0.35">
      <c r="A3435" s="28"/>
    </row>
    <row r="3436" spans="1:1" x14ac:dyDescent="0.35">
      <c r="A3436" s="28"/>
    </row>
    <row r="3437" spans="1:1" x14ac:dyDescent="0.35">
      <c r="A3437" s="28"/>
    </row>
    <row r="3438" spans="1:1" x14ac:dyDescent="0.35">
      <c r="A3438" s="28"/>
    </row>
    <row r="3439" spans="1:1" x14ac:dyDescent="0.35">
      <c r="A3439" s="28"/>
    </row>
    <row r="3440" spans="1:1" x14ac:dyDescent="0.35">
      <c r="A3440" s="28"/>
    </row>
    <row r="3441" spans="1:1" x14ac:dyDescent="0.35">
      <c r="A3441" s="28"/>
    </row>
    <row r="3442" spans="1:1" x14ac:dyDescent="0.35">
      <c r="A3442" s="28"/>
    </row>
    <row r="3443" spans="1:1" x14ac:dyDescent="0.35">
      <c r="A3443" s="28"/>
    </row>
    <row r="3444" spans="1:1" x14ac:dyDescent="0.35">
      <c r="A3444" s="28"/>
    </row>
    <row r="3445" spans="1:1" x14ac:dyDescent="0.35">
      <c r="A3445" s="28"/>
    </row>
    <row r="3446" spans="1:1" x14ac:dyDescent="0.35">
      <c r="A3446" s="28"/>
    </row>
    <row r="3447" spans="1:1" x14ac:dyDescent="0.35">
      <c r="A3447" s="28"/>
    </row>
    <row r="3448" spans="1:1" x14ac:dyDescent="0.35">
      <c r="A3448" s="28"/>
    </row>
    <row r="3449" spans="1:1" x14ac:dyDescent="0.35">
      <c r="A3449" s="28"/>
    </row>
    <row r="3450" spans="1:1" x14ac:dyDescent="0.35">
      <c r="A3450" s="28"/>
    </row>
    <row r="3451" spans="1:1" x14ac:dyDescent="0.35">
      <c r="A3451" s="28"/>
    </row>
    <row r="3452" spans="1:1" x14ac:dyDescent="0.35">
      <c r="A3452" s="28"/>
    </row>
    <row r="3453" spans="1:1" x14ac:dyDescent="0.35">
      <c r="A3453" s="28"/>
    </row>
    <row r="3454" spans="1:1" x14ac:dyDescent="0.35">
      <c r="A3454" s="28"/>
    </row>
    <row r="3455" spans="1:1" x14ac:dyDescent="0.35">
      <c r="A3455" s="28"/>
    </row>
    <row r="3456" spans="1:1" x14ac:dyDescent="0.35">
      <c r="A3456" s="28"/>
    </row>
    <row r="3457" spans="1:1" x14ac:dyDescent="0.35">
      <c r="A3457" s="28"/>
    </row>
    <row r="3458" spans="1:1" x14ac:dyDescent="0.35">
      <c r="A3458" s="28"/>
    </row>
    <row r="3459" spans="1:1" x14ac:dyDescent="0.35">
      <c r="A3459" s="28"/>
    </row>
    <row r="3460" spans="1:1" x14ac:dyDescent="0.35">
      <c r="A3460" s="28"/>
    </row>
    <row r="3461" spans="1:1" x14ac:dyDescent="0.35">
      <c r="A3461" s="28"/>
    </row>
    <row r="3462" spans="1:1" x14ac:dyDescent="0.35">
      <c r="A3462" s="28"/>
    </row>
    <row r="3463" spans="1:1" x14ac:dyDescent="0.35">
      <c r="A3463" s="28"/>
    </row>
    <row r="3464" spans="1:1" x14ac:dyDescent="0.35">
      <c r="A3464" s="28"/>
    </row>
    <row r="3465" spans="1:1" x14ac:dyDescent="0.35">
      <c r="A3465" s="28"/>
    </row>
    <row r="3466" spans="1:1" x14ac:dyDescent="0.35">
      <c r="A3466" s="28"/>
    </row>
    <row r="3467" spans="1:1" x14ac:dyDescent="0.35">
      <c r="A3467" s="28"/>
    </row>
    <row r="3468" spans="1:1" x14ac:dyDescent="0.35">
      <c r="A3468" s="28"/>
    </row>
    <row r="3469" spans="1:1" x14ac:dyDescent="0.35">
      <c r="A3469" s="28"/>
    </row>
    <row r="3470" spans="1:1" x14ac:dyDescent="0.35">
      <c r="A3470" s="28"/>
    </row>
    <row r="3471" spans="1:1" x14ac:dyDescent="0.35">
      <c r="A3471" s="28"/>
    </row>
    <row r="3472" spans="1:1" x14ac:dyDescent="0.35">
      <c r="A3472" s="28"/>
    </row>
    <row r="3473" spans="1:1" x14ac:dyDescent="0.35">
      <c r="A3473" s="28"/>
    </row>
    <row r="3474" spans="1:1" x14ac:dyDescent="0.35">
      <c r="A3474" s="28"/>
    </row>
    <row r="3475" spans="1:1" x14ac:dyDescent="0.35">
      <c r="A3475" s="28"/>
    </row>
    <row r="3476" spans="1:1" x14ac:dyDescent="0.35">
      <c r="A3476" s="28"/>
    </row>
    <row r="3477" spans="1:1" x14ac:dyDescent="0.35">
      <c r="A3477" s="28"/>
    </row>
    <row r="3478" spans="1:1" x14ac:dyDescent="0.35">
      <c r="A3478" s="28"/>
    </row>
    <row r="3479" spans="1:1" x14ac:dyDescent="0.35">
      <c r="A3479" s="28"/>
    </row>
    <row r="3480" spans="1:1" x14ac:dyDescent="0.35">
      <c r="A3480" s="28"/>
    </row>
    <row r="3481" spans="1:1" x14ac:dyDescent="0.35">
      <c r="A3481" s="28"/>
    </row>
    <row r="3482" spans="1:1" x14ac:dyDescent="0.35">
      <c r="A3482" s="28"/>
    </row>
    <row r="3483" spans="1:1" x14ac:dyDescent="0.35">
      <c r="A3483" s="28"/>
    </row>
    <row r="3484" spans="1:1" x14ac:dyDescent="0.35">
      <c r="A3484" s="28"/>
    </row>
    <row r="3485" spans="1:1" x14ac:dyDescent="0.35">
      <c r="A3485" s="28"/>
    </row>
    <row r="3486" spans="1:1" x14ac:dyDescent="0.35">
      <c r="A3486" s="28"/>
    </row>
    <row r="3487" spans="1:1" x14ac:dyDescent="0.35">
      <c r="A3487" s="28"/>
    </row>
    <row r="3488" spans="1:1" x14ac:dyDescent="0.35">
      <c r="A3488" s="28"/>
    </row>
    <row r="3489" spans="1:1" x14ac:dyDescent="0.35">
      <c r="A3489" s="28"/>
    </row>
    <row r="3490" spans="1:1" x14ac:dyDescent="0.35">
      <c r="A3490" s="28"/>
    </row>
    <row r="3491" spans="1:1" x14ac:dyDescent="0.35">
      <c r="A3491" s="28"/>
    </row>
    <row r="3492" spans="1:1" x14ac:dyDescent="0.35">
      <c r="A3492" s="28"/>
    </row>
    <row r="3493" spans="1:1" x14ac:dyDescent="0.35">
      <c r="A3493" s="28"/>
    </row>
    <row r="3494" spans="1:1" x14ac:dyDescent="0.35">
      <c r="A3494" s="28"/>
    </row>
    <row r="3495" spans="1:1" x14ac:dyDescent="0.35">
      <c r="A3495" s="28"/>
    </row>
    <row r="3496" spans="1:1" x14ac:dyDescent="0.35">
      <c r="A3496" s="28"/>
    </row>
    <row r="3497" spans="1:1" x14ac:dyDescent="0.35">
      <c r="A3497" s="28"/>
    </row>
    <row r="3498" spans="1:1" x14ac:dyDescent="0.35">
      <c r="A3498" s="28"/>
    </row>
    <row r="3499" spans="1:1" x14ac:dyDescent="0.35">
      <c r="A3499" s="28"/>
    </row>
    <row r="3500" spans="1:1" x14ac:dyDescent="0.35">
      <c r="A3500" s="28"/>
    </row>
    <row r="3501" spans="1:1" x14ac:dyDescent="0.35">
      <c r="A3501" s="28"/>
    </row>
    <row r="3502" spans="1:1" x14ac:dyDescent="0.35">
      <c r="A3502" s="28"/>
    </row>
    <row r="3503" spans="1:1" x14ac:dyDescent="0.35">
      <c r="A3503" s="28"/>
    </row>
    <row r="3504" spans="1:1" x14ac:dyDescent="0.35">
      <c r="A3504" s="28"/>
    </row>
    <row r="3505" spans="1:1" x14ac:dyDescent="0.35">
      <c r="A3505" s="28"/>
    </row>
    <row r="3506" spans="1:1" x14ac:dyDescent="0.35">
      <c r="A3506" s="28"/>
    </row>
    <row r="3507" spans="1:1" x14ac:dyDescent="0.35">
      <c r="A3507" s="28"/>
    </row>
    <row r="3508" spans="1:1" x14ac:dyDescent="0.35">
      <c r="A3508" s="28"/>
    </row>
    <row r="3509" spans="1:1" x14ac:dyDescent="0.35">
      <c r="A3509" s="28"/>
    </row>
    <row r="3510" spans="1:1" x14ac:dyDescent="0.35">
      <c r="A3510" s="28"/>
    </row>
    <row r="3511" spans="1:1" x14ac:dyDescent="0.35">
      <c r="A3511" s="28"/>
    </row>
    <row r="3512" spans="1:1" x14ac:dyDescent="0.35">
      <c r="A3512" s="28"/>
    </row>
    <row r="3513" spans="1:1" x14ac:dyDescent="0.35">
      <c r="A3513" s="28"/>
    </row>
    <row r="3514" spans="1:1" x14ac:dyDescent="0.35">
      <c r="A3514" s="28"/>
    </row>
    <row r="3515" spans="1:1" x14ac:dyDescent="0.35">
      <c r="A3515" s="28"/>
    </row>
    <row r="3516" spans="1:1" x14ac:dyDescent="0.35">
      <c r="A3516" s="28"/>
    </row>
    <row r="3517" spans="1:1" x14ac:dyDescent="0.35">
      <c r="A3517" s="28"/>
    </row>
    <row r="3518" spans="1:1" x14ac:dyDescent="0.35">
      <c r="A3518" s="28"/>
    </row>
    <row r="3519" spans="1:1" x14ac:dyDescent="0.35">
      <c r="A3519" s="28"/>
    </row>
    <row r="3520" spans="1:1" x14ac:dyDescent="0.35">
      <c r="A3520" s="28"/>
    </row>
    <row r="3521" spans="1:1" x14ac:dyDescent="0.35">
      <c r="A3521" s="28"/>
    </row>
    <row r="3522" spans="1:1" x14ac:dyDescent="0.35">
      <c r="A3522" s="28"/>
    </row>
    <row r="3523" spans="1:1" x14ac:dyDescent="0.35">
      <c r="A3523" s="28"/>
    </row>
    <row r="3524" spans="1:1" x14ac:dyDescent="0.35">
      <c r="A3524" s="28"/>
    </row>
    <row r="3525" spans="1:1" x14ac:dyDescent="0.35">
      <c r="A3525" s="28"/>
    </row>
    <row r="3526" spans="1:1" x14ac:dyDescent="0.35">
      <c r="A3526" s="28"/>
    </row>
    <row r="3527" spans="1:1" x14ac:dyDescent="0.35">
      <c r="A3527" s="28"/>
    </row>
    <row r="3528" spans="1:1" x14ac:dyDescent="0.35">
      <c r="A3528" s="28"/>
    </row>
    <row r="3529" spans="1:1" x14ac:dyDescent="0.35">
      <c r="A3529" s="28"/>
    </row>
    <row r="3530" spans="1:1" x14ac:dyDescent="0.35">
      <c r="A3530" s="28"/>
    </row>
    <row r="3531" spans="1:1" x14ac:dyDescent="0.35">
      <c r="A3531" s="28"/>
    </row>
    <row r="3532" spans="1:1" x14ac:dyDescent="0.35">
      <c r="A3532" s="28"/>
    </row>
    <row r="3533" spans="1:1" x14ac:dyDescent="0.35">
      <c r="A3533" s="28"/>
    </row>
    <row r="3534" spans="1:1" x14ac:dyDescent="0.35">
      <c r="A3534" s="28"/>
    </row>
    <row r="3535" spans="1:1" x14ac:dyDescent="0.35">
      <c r="A3535" s="28"/>
    </row>
    <row r="3536" spans="1:1" x14ac:dyDescent="0.35">
      <c r="A3536" s="28"/>
    </row>
    <row r="3537" spans="1:1" x14ac:dyDescent="0.35">
      <c r="A3537" s="28"/>
    </row>
    <row r="3538" spans="1:1" x14ac:dyDescent="0.35">
      <c r="A3538" s="28"/>
    </row>
    <row r="3539" spans="1:1" x14ac:dyDescent="0.35">
      <c r="A3539" s="28"/>
    </row>
    <row r="3540" spans="1:1" x14ac:dyDescent="0.35">
      <c r="A3540" s="28"/>
    </row>
    <row r="3541" spans="1:1" x14ac:dyDescent="0.35">
      <c r="A3541" s="28"/>
    </row>
    <row r="3542" spans="1:1" x14ac:dyDescent="0.35">
      <c r="A3542" s="28"/>
    </row>
    <row r="3543" spans="1:1" x14ac:dyDescent="0.35">
      <c r="A3543" s="28"/>
    </row>
    <row r="3544" spans="1:1" x14ac:dyDescent="0.35">
      <c r="A3544" s="28"/>
    </row>
    <row r="3545" spans="1:1" x14ac:dyDescent="0.35">
      <c r="A3545" s="28"/>
    </row>
    <row r="3546" spans="1:1" x14ac:dyDescent="0.35">
      <c r="A3546" s="28"/>
    </row>
    <row r="3547" spans="1:1" x14ac:dyDescent="0.35">
      <c r="A3547" s="28"/>
    </row>
    <row r="3548" spans="1:1" x14ac:dyDescent="0.35">
      <c r="A3548" s="28"/>
    </row>
    <row r="3549" spans="1:1" x14ac:dyDescent="0.35">
      <c r="A3549" s="28"/>
    </row>
    <row r="3550" spans="1:1" x14ac:dyDescent="0.35">
      <c r="A3550" s="28"/>
    </row>
    <row r="3551" spans="1:1" x14ac:dyDescent="0.35">
      <c r="A3551" s="28"/>
    </row>
    <row r="3552" spans="1:1" x14ac:dyDescent="0.35">
      <c r="A3552" s="28"/>
    </row>
    <row r="3553" spans="1:1" x14ac:dyDescent="0.35">
      <c r="A3553" s="28"/>
    </row>
    <row r="3554" spans="1:1" x14ac:dyDescent="0.35">
      <c r="A3554" s="28"/>
    </row>
    <row r="3555" spans="1:1" x14ac:dyDescent="0.35">
      <c r="A3555" s="28"/>
    </row>
    <row r="3556" spans="1:1" x14ac:dyDescent="0.35">
      <c r="A3556" s="28"/>
    </row>
    <row r="3557" spans="1:1" x14ac:dyDescent="0.35">
      <c r="A3557" s="28"/>
    </row>
    <row r="3558" spans="1:1" x14ac:dyDescent="0.35">
      <c r="A3558" s="28"/>
    </row>
    <row r="3559" spans="1:1" x14ac:dyDescent="0.35">
      <c r="A3559" s="28"/>
    </row>
    <row r="3560" spans="1:1" x14ac:dyDescent="0.35">
      <c r="A3560" s="28"/>
    </row>
    <row r="3561" spans="1:1" x14ac:dyDescent="0.35">
      <c r="A3561" s="28"/>
    </row>
    <row r="3562" spans="1:1" x14ac:dyDescent="0.35">
      <c r="A3562" s="28"/>
    </row>
    <row r="3563" spans="1:1" x14ac:dyDescent="0.35">
      <c r="A3563" s="28"/>
    </row>
    <row r="3564" spans="1:1" x14ac:dyDescent="0.35">
      <c r="A3564" s="28"/>
    </row>
    <row r="3565" spans="1:1" x14ac:dyDescent="0.35">
      <c r="A3565" s="28"/>
    </row>
    <row r="3566" spans="1:1" x14ac:dyDescent="0.35">
      <c r="A3566" s="28"/>
    </row>
    <row r="3567" spans="1:1" x14ac:dyDescent="0.35">
      <c r="A3567" s="28"/>
    </row>
    <row r="3568" spans="1:1" x14ac:dyDescent="0.35">
      <c r="A3568" s="28"/>
    </row>
    <row r="3569" spans="1:1" x14ac:dyDescent="0.35">
      <c r="A3569" s="28"/>
    </row>
    <row r="3570" spans="1:1" x14ac:dyDescent="0.35">
      <c r="A3570" s="28"/>
    </row>
    <row r="3571" spans="1:1" x14ac:dyDescent="0.35">
      <c r="A3571" s="28"/>
    </row>
    <row r="3572" spans="1:1" x14ac:dyDescent="0.35">
      <c r="A3572" s="28"/>
    </row>
    <row r="3573" spans="1:1" x14ac:dyDescent="0.35">
      <c r="A3573" s="28"/>
    </row>
    <row r="3574" spans="1:1" x14ac:dyDescent="0.35">
      <c r="A3574" s="28"/>
    </row>
    <row r="3575" spans="1:1" x14ac:dyDescent="0.35">
      <c r="A3575" s="28"/>
    </row>
    <row r="3576" spans="1:1" x14ac:dyDescent="0.35">
      <c r="A3576" s="28"/>
    </row>
    <row r="3577" spans="1:1" x14ac:dyDescent="0.35">
      <c r="A3577" s="28"/>
    </row>
    <row r="3578" spans="1:1" x14ac:dyDescent="0.35">
      <c r="A3578" s="28"/>
    </row>
    <row r="3579" spans="1:1" x14ac:dyDescent="0.35">
      <c r="A3579" s="28"/>
    </row>
    <row r="3580" spans="1:1" x14ac:dyDescent="0.35">
      <c r="A3580" s="28"/>
    </row>
    <row r="3581" spans="1:1" x14ac:dyDescent="0.35">
      <c r="A3581" s="28"/>
    </row>
    <row r="3582" spans="1:1" x14ac:dyDescent="0.35">
      <c r="A3582" s="28"/>
    </row>
    <row r="3583" spans="1:1" x14ac:dyDescent="0.35">
      <c r="A3583" s="28"/>
    </row>
    <row r="3584" spans="1:1" x14ac:dyDescent="0.35">
      <c r="A3584" s="28"/>
    </row>
    <row r="3585" spans="1:1" x14ac:dyDescent="0.35">
      <c r="A3585" s="28"/>
    </row>
    <row r="3586" spans="1:1" x14ac:dyDescent="0.35">
      <c r="A3586" s="28"/>
    </row>
    <row r="3587" spans="1:1" x14ac:dyDescent="0.35">
      <c r="A3587" s="28"/>
    </row>
    <row r="3588" spans="1:1" x14ac:dyDescent="0.35">
      <c r="A3588" s="28"/>
    </row>
    <row r="3589" spans="1:1" x14ac:dyDescent="0.35">
      <c r="A3589" s="28"/>
    </row>
    <row r="3590" spans="1:1" x14ac:dyDescent="0.35">
      <c r="A3590" s="28"/>
    </row>
    <row r="3591" spans="1:1" x14ac:dyDescent="0.35">
      <c r="A3591" s="28"/>
    </row>
    <row r="3592" spans="1:1" x14ac:dyDescent="0.35">
      <c r="A3592" s="28"/>
    </row>
    <row r="3593" spans="1:1" x14ac:dyDescent="0.35">
      <c r="A3593" s="28"/>
    </row>
    <row r="3594" spans="1:1" x14ac:dyDescent="0.35">
      <c r="A3594" s="28"/>
    </row>
    <row r="3595" spans="1:1" x14ac:dyDescent="0.35">
      <c r="A3595" s="28"/>
    </row>
    <row r="3596" spans="1:1" x14ac:dyDescent="0.35">
      <c r="A3596" s="28"/>
    </row>
    <row r="3597" spans="1:1" x14ac:dyDescent="0.35">
      <c r="A3597" s="28"/>
    </row>
    <row r="3598" spans="1:1" x14ac:dyDescent="0.35">
      <c r="A3598" s="28"/>
    </row>
    <row r="3599" spans="1:1" x14ac:dyDescent="0.35">
      <c r="A3599" s="28"/>
    </row>
    <row r="3600" spans="1:1" x14ac:dyDescent="0.35">
      <c r="A3600" s="28"/>
    </row>
    <row r="3601" spans="1:1" x14ac:dyDescent="0.35">
      <c r="A3601" s="28"/>
    </row>
    <row r="3602" spans="1:1" x14ac:dyDescent="0.35">
      <c r="A3602" s="28"/>
    </row>
    <row r="3603" spans="1:1" x14ac:dyDescent="0.35">
      <c r="A3603" s="28"/>
    </row>
    <row r="3604" spans="1:1" x14ac:dyDescent="0.35">
      <c r="A3604" s="28"/>
    </row>
    <row r="3605" spans="1:1" x14ac:dyDescent="0.35">
      <c r="A3605" s="28"/>
    </row>
    <row r="3606" spans="1:1" x14ac:dyDescent="0.35">
      <c r="A3606" s="28"/>
    </row>
    <row r="3607" spans="1:1" x14ac:dyDescent="0.35">
      <c r="A3607" s="28"/>
    </row>
    <row r="3608" spans="1:1" x14ac:dyDescent="0.35">
      <c r="A3608" s="28"/>
    </row>
    <row r="3609" spans="1:1" x14ac:dyDescent="0.35">
      <c r="A3609" s="28"/>
    </row>
    <row r="3610" spans="1:1" x14ac:dyDescent="0.35">
      <c r="A3610" s="28"/>
    </row>
    <row r="3611" spans="1:1" x14ac:dyDescent="0.35">
      <c r="A3611" s="28"/>
    </row>
    <row r="3612" spans="1:1" x14ac:dyDescent="0.35">
      <c r="A3612" s="28"/>
    </row>
    <row r="3613" spans="1:1" x14ac:dyDescent="0.35">
      <c r="A3613" s="28"/>
    </row>
    <row r="3614" spans="1:1" x14ac:dyDescent="0.35">
      <c r="A3614" s="28"/>
    </row>
    <row r="3615" spans="1:1" x14ac:dyDescent="0.35">
      <c r="A3615" s="28"/>
    </row>
    <row r="3616" spans="1:1" x14ac:dyDescent="0.35">
      <c r="A3616" s="28"/>
    </row>
    <row r="3617" spans="1:1" x14ac:dyDescent="0.35">
      <c r="A3617" s="28"/>
    </row>
    <row r="3618" spans="1:1" x14ac:dyDescent="0.35">
      <c r="A3618" s="28"/>
    </row>
    <row r="3619" spans="1:1" x14ac:dyDescent="0.35">
      <c r="A3619" s="28"/>
    </row>
    <row r="3620" spans="1:1" x14ac:dyDescent="0.35">
      <c r="A3620" s="28"/>
    </row>
    <row r="3621" spans="1:1" x14ac:dyDescent="0.35">
      <c r="A3621" s="28"/>
    </row>
    <row r="3622" spans="1:1" x14ac:dyDescent="0.35">
      <c r="A3622" s="28"/>
    </row>
    <row r="3623" spans="1:1" x14ac:dyDescent="0.35">
      <c r="A3623" s="28"/>
    </row>
    <row r="3624" spans="1:1" x14ac:dyDescent="0.35">
      <c r="A3624" s="28"/>
    </row>
    <row r="3625" spans="1:1" x14ac:dyDescent="0.35">
      <c r="A3625" s="28"/>
    </row>
    <row r="3626" spans="1:1" x14ac:dyDescent="0.35">
      <c r="A3626" s="28"/>
    </row>
    <row r="3627" spans="1:1" x14ac:dyDescent="0.35">
      <c r="A3627" s="28"/>
    </row>
    <row r="3628" spans="1:1" x14ac:dyDescent="0.35">
      <c r="A3628" s="28"/>
    </row>
    <row r="3629" spans="1:1" x14ac:dyDescent="0.35">
      <c r="A3629" s="28"/>
    </row>
    <row r="3630" spans="1:1" x14ac:dyDescent="0.35">
      <c r="A3630" s="28"/>
    </row>
    <row r="3631" spans="1:1" x14ac:dyDescent="0.35">
      <c r="A3631" s="28"/>
    </row>
    <row r="3632" spans="1:1" x14ac:dyDescent="0.35">
      <c r="A3632" s="28"/>
    </row>
    <row r="3633" spans="1:1" x14ac:dyDescent="0.35">
      <c r="A3633" s="28"/>
    </row>
    <row r="3634" spans="1:1" x14ac:dyDescent="0.35">
      <c r="A3634" s="28"/>
    </row>
    <row r="3635" spans="1:1" x14ac:dyDescent="0.35">
      <c r="A3635" s="28"/>
    </row>
    <row r="3636" spans="1:1" x14ac:dyDescent="0.35">
      <c r="A3636" s="28"/>
    </row>
    <row r="3637" spans="1:1" x14ac:dyDescent="0.35">
      <c r="A3637" s="28"/>
    </row>
    <row r="3638" spans="1:1" x14ac:dyDescent="0.35">
      <c r="A3638" s="28"/>
    </row>
    <row r="3639" spans="1:1" x14ac:dyDescent="0.35">
      <c r="A3639" s="28"/>
    </row>
    <row r="3640" spans="1:1" x14ac:dyDescent="0.35">
      <c r="A3640" s="28"/>
    </row>
    <row r="3641" spans="1:1" x14ac:dyDescent="0.35">
      <c r="A3641" s="28"/>
    </row>
    <row r="3642" spans="1:1" x14ac:dyDescent="0.35">
      <c r="A3642" s="28"/>
    </row>
    <row r="3643" spans="1:1" x14ac:dyDescent="0.35">
      <c r="A3643" s="28"/>
    </row>
    <row r="3644" spans="1:1" x14ac:dyDescent="0.35">
      <c r="A3644" s="28"/>
    </row>
    <row r="3645" spans="1:1" x14ac:dyDescent="0.35">
      <c r="A3645" s="28"/>
    </row>
    <row r="3646" spans="1:1" x14ac:dyDescent="0.35">
      <c r="A3646" s="28"/>
    </row>
    <row r="3647" spans="1:1" x14ac:dyDescent="0.35">
      <c r="A3647" s="28"/>
    </row>
    <row r="3648" spans="1:1" x14ac:dyDescent="0.35">
      <c r="A3648" s="28"/>
    </row>
    <row r="3649" spans="1:1" x14ac:dyDescent="0.35">
      <c r="A3649" s="28"/>
    </row>
    <row r="3650" spans="1:1" x14ac:dyDescent="0.35">
      <c r="A3650" s="28"/>
    </row>
    <row r="3651" spans="1:1" x14ac:dyDescent="0.35">
      <c r="A3651" s="28"/>
    </row>
    <row r="3652" spans="1:1" x14ac:dyDescent="0.35">
      <c r="A3652" s="28"/>
    </row>
    <row r="3653" spans="1:1" x14ac:dyDescent="0.35">
      <c r="A3653" s="28"/>
    </row>
    <row r="3654" spans="1:1" x14ac:dyDescent="0.35">
      <c r="A3654" s="28"/>
    </row>
    <row r="3655" spans="1:1" x14ac:dyDescent="0.35">
      <c r="A3655" s="28"/>
    </row>
    <row r="3656" spans="1:1" x14ac:dyDescent="0.35">
      <c r="A3656" s="28"/>
    </row>
    <row r="3657" spans="1:1" x14ac:dyDescent="0.35">
      <c r="A3657" s="28"/>
    </row>
    <row r="3658" spans="1:1" x14ac:dyDescent="0.35">
      <c r="A3658" s="28"/>
    </row>
    <row r="3659" spans="1:1" x14ac:dyDescent="0.35">
      <c r="A3659" s="28"/>
    </row>
    <row r="3660" spans="1:1" x14ac:dyDescent="0.35">
      <c r="A3660" s="28"/>
    </row>
    <row r="3661" spans="1:1" x14ac:dyDescent="0.35">
      <c r="A3661" s="28"/>
    </row>
    <row r="3662" spans="1:1" x14ac:dyDescent="0.35">
      <c r="A3662" s="28"/>
    </row>
    <row r="3663" spans="1:1" x14ac:dyDescent="0.35">
      <c r="A3663" s="28"/>
    </row>
    <row r="3664" spans="1:1" x14ac:dyDescent="0.35">
      <c r="A3664" s="28"/>
    </row>
    <row r="3665" spans="1:1" x14ac:dyDescent="0.35">
      <c r="A3665" s="28"/>
    </row>
    <row r="3666" spans="1:1" x14ac:dyDescent="0.35">
      <c r="A3666" s="28"/>
    </row>
    <row r="3667" spans="1:1" x14ac:dyDescent="0.35">
      <c r="A3667" s="28"/>
    </row>
    <row r="3668" spans="1:1" x14ac:dyDescent="0.35">
      <c r="A3668" s="28"/>
    </row>
    <row r="3669" spans="1:1" x14ac:dyDescent="0.35">
      <c r="A3669" s="28"/>
    </row>
    <row r="3670" spans="1:1" x14ac:dyDescent="0.35">
      <c r="A3670" s="28"/>
    </row>
    <row r="3671" spans="1:1" x14ac:dyDescent="0.35">
      <c r="A3671" s="28"/>
    </row>
    <row r="3672" spans="1:1" x14ac:dyDescent="0.35">
      <c r="A3672" s="28"/>
    </row>
    <row r="3673" spans="1:1" x14ac:dyDescent="0.35">
      <c r="A3673" s="28"/>
    </row>
    <row r="3674" spans="1:1" x14ac:dyDescent="0.35">
      <c r="A3674" s="28"/>
    </row>
    <row r="3675" spans="1:1" x14ac:dyDescent="0.35">
      <c r="A3675" s="28"/>
    </row>
    <row r="3676" spans="1:1" x14ac:dyDescent="0.35">
      <c r="A3676" s="28"/>
    </row>
    <row r="3677" spans="1:1" x14ac:dyDescent="0.35">
      <c r="A3677" s="28"/>
    </row>
    <row r="3678" spans="1:1" x14ac:dyDescent="0.35">
      <c r="A3678" s="28"/>
    </row>
    <row r="3679" spans="1:1" x14ac:dyDescent="0.35">
      <c r="A3679" s="28"/>
    </row>
    <row r="3680" spans="1:1" x14ac:dyDescent="0.35">
      <c r="A3680" s="28"/>
    </row>
    <row r="3681" spans="1:1" x14ac:dyDescent="0.35">
      <c r="A3681" s="28"/>
    </row>
    <row r="3682" spans="1:1" x14ac:dyDescent="0.35">
      <c r="A3682" s="28"/>
    </row>
    <row r="3683" spans="1:1" x14ac:dyDescent="0.35">
      <c r="A3683" s="28"/>
    </row>
    <row r="3684" spans="1:1" x14ac:dyDescent="0.35">
      <c r="A3684" s="28"/>
    </row>
    <row r="3685" spans="1:1" x14ac:dyDescent="0.35">
      <c r="A3685" s="28"/>
    </row>
    <row r="3686" spans="1:1" x14ac:dyDescent="0.35">
      <c r="A3686" s="28"/>
    </row>
    <row r="3687" spans="1:1" x14ac:dyDescent="0.35">
      <c r="A3687" s="28"/>
    </row>
    <row r="3688" spans="1:1" x14ac:dyDescent="0.35">
      <c r="A3688" s="28"/>
    </row>
    <row r="3689" spans="1:1" x14ac:dyDescent="0.35">
      <c r="A3689" s="28"/>
    </row>
    <row r="3690" spans="1:1" x14ac:dyDescent="0.35">
      <c r="A3690" s="28"/>
    </row>
    <row r="3691" spans="1:1" x14ac:dyDescent="0.35">
      <c r="A3691" s="28"/>
    </row>
    <row r="3692" spans="1:1" x14ac:dyDescent="0.35">
      <c r="A3692" s="28"/>
    </row>
    <row r="3693" spans="1:1" x14ac:dyDescent="0.35">
      <c r="A3693" s="28"/>
    </row>
    <row r="3694" spans="1:1" x14ac:dyDescent="0.35">
      <c r="A3694" s="28"/>
    </row>
    <row r="3695" spans="1:1" x14ac:dyDescent="0.35">
      <c r="A3695" s="28"/>
    </row>
    <row r="3696" spans="1:1" x14ac:dyDescent="0.35">
      <c r="A3696" s="28"/>
    </row>
    <row r="3697" spans="1:1" x14ac:dyDescent="0.35">
      <c r="A3697" s="28"/>
    </row>
    <row r="3698" spans="1:1" x14ac:dyDescent="0.35">
      <c r="A3698" s="28"/>
    </row>
    <row r="3699" spans="1:1" x14ac:dyDescent="0.35">
      <c r="A3699" s="28"/>
    </row>
    <row r="3700" spans="1:1" x14ac:dyDescent="0.35">
      <c r="A3700" s="28"/>
    </row>
    <row r="3701" spans="1:1" x14ac:dyDescent="0.35">
      <c r="A3701" s="28"/>
    </row>
    <row r="3702" spans="1:1" x14ac:dyDescent="0.35">
      <c r="A3702" s="28"/>
    </row>
    <row r="3703" spans="1:1" x14ac:dyDescent="0.35">
      <c r="A3703" s="28"/>
    </row>
    <row r="3704" spans="1:1" x14ac:dyDescent="0.35">
      <c r="A3704" s="28"/>
    </row>
    <row r="3705" spans="1:1" x14ac:dyDescent="0.35">
      <c r="A3705" s="28"/>
    </row>
    <row r="3706" spans="1:1" x14ac:dyDescent="0.35">
      <c r="A3706" s="28"/>
    </row>
    <row r="3707" spans="1:1" x14ac:dyDescent="0.35">
      <c r="A3707" s="28"/>
    </row>
    <row r="3708" spans="1:1" x14ac:dyDescent="0.35">
      <c r="A3708" s="28"/>
    </row>
    <row r="3709" spans="1:1" x14ac:dyDescent="0.35">
      <c r="A3709" s="28"/>
    </row>
    <row r="3710" spans="1:1" x14ac:dyDescent="0.35">
      <c r="A3710" s="28"/>
    </row>
    <row r="3711" spans="1:1" x14ac:dyDescent="0.35">
      <c r="A3711" s="28"/>
    </row>
    <row r="3712" spans="1:1" x14ac:dyDescent="0.35">
      <c r="A3712" s="28"/>
    </row>
    <row r="3713" spans="1:1" x14ac:dyDescent="0.35">
      <c r="A3713" s="28"/>
    </row>
    <row r="3714" spans="1:1" x14ac:dyDescent="0.35">
      <c r="A3714" s="28"/>
    </row>
    <row r="3715" spans="1:1" x14ac:dyDescent="0.35">
      <c r="A3715" s="28"/>
    </row>
    <row r="3716" spans="1:1" x14ac:dyDescent="0.35">
      <c r="A3716" s="28"/>
    </row>
    <row r="3717" spans="1:1" x14ac:dyDescent="0.35">
      <c r="A3717" s="28"/>
    </row>
    <row r="3718" spans="1:1" x14ac:dyDescent="0.35">
      <c r="A3718" s="28"/>
    </row>
    <row r="3719" spans="1:1" x14ac:dyDescent="0.35">
      <c r="A3719" s="28"/>
    </row>
    <row r="3720" spans="1:1" x14ac:dyDescent="0.35">
      <c r="A3720" s="28"/>
    </row>
    <row r="3721" spans="1:1" x14ac:dyDescent="0.35">
      <c r="A3721" s="28"/>
    </row>
    <row r="3722" spans="1:1" x14ac:dyDescent="0.35">
      <c r="A3722" s="28"/>
    </row>
    <row r="3723" spans="1:1" x14ac:dyDescent="0.35">
      <c r="A3723" s="28"/>
    </row>
    <row r="3724" spans="1:1" x14ac:dyDescent="0.35">
      <c r="A3724" s="28"/>
    </row>
    <row r="3725" spans="1:1" x14ac:dyDescent="0.35">
      <c r="A3725" s="28"/>
    </row>
    <row r="3726" spans="1:1" x14ac:dyDescent="0.35">
      <c r="A3726" s="28"/>
    </row>
    <row r="3727" spans="1:1" x14ac:dyDescent="0.35">
      <c r="A3727" s="28"/>
    </row>
    <row r="3728" spans="1:1" x14ac:dyDescent="0.35">
      <c r="A3728" s="28"/>
    </row>
    <row r="3729" spans="1:1" x14ac:dyDescent="0.35">
      <c r="A3729" s="28"/>
    </row>
    <row r="3730" spans="1:1" x14ac:dyDescent="0.35">
      <c r="A3730" s="28"/>
    </row>
    <row r="3731" spans="1:1" x14ac:dyDescent="0.35">
      <c r="A3731" s="28"/>
    </row>
    <row r="3732" spans="1:1" x14ac:dyDescent="0.35">
      <c r="A3732" s="28"/>
    </row>
    <row r="3733" spans="1:1" x14ac:dyDescent="0.35">
      <c r="A3733" s="28"/>
    </row>
    <row r="3734" spans="1:1" x14ac:dyDescent="0.35">
      <c r="A3734" s="28"/>
    </row>
    <row r="3735" spans="1:1" x14ac:dyDescent="0.35">
      <c r="A3735" s="28"/>
    </row>
    <row r="3736" spans="1:1" x14ac:dyDescent="0.35">
      <c r="A3736" s="28"/>
    </row>
    <row r="3737" spans="1:1" x14ac:dyDescent="0.35">
      <c r="A3737" s="28"/>
    </row>
    <row r="3738" spans="1:1" x14ac:dyDescent="0.35">
      <c r="A3738" s="28"/>
    </row>
    <row r="3739" spans="1:1" x14ac:dyDescent="0.35">
      <c r="A3739" s="28"/>
    </row>
    <row r="3740" spans="1:1" x14ac:dyDescent="0.35">
      <c r="A3740" s="28"/>
    </row>
    <row r="3741" spans="1:1" x14ac:dyDescent="0.35">
      <c r="A3741" s="28"/>
    </row>
    <row r="3742" spans="1:1" x14ac:dyDescent="0.35">
      <c r="A3742" s="28"/>
    </row>
    <row r="3743" spans="1:1" x14ac:dyDescent="0.35">
      <c r="A3743" s="28"/>
    </row>
    <row r="3744" spans="1:1" x14ac:dyDescent="0.35">
      <c r="A3744" s="28"/>
    </row>
    <row r="3745" spans="1:1" x14ac:dyDescent="0.35">
      <c r="A3745" s="28"/>
    </row>
    <row r="3746" spans="1:1" x14ac:dyDescent="0.35">
      <c r="A3746" s="28"/>
    </row>
    <row r="3747" spans="1:1" x14ac:dyDescent="0.35">
      <c r="A3747" s="28"/>
    </row>
    <row r="3748" spans="1:1" x14ac:dyDescent="0.35">
      <c r="A3748" s="28"/>
    </row>
    <row r="3749" spans="1:1" x14ac:dyDescent="0.35">
      <c r="A3749" s="28"/>
    </row>
    <row r="3750" spans="1:1" x14ac:dyDescent="0.35">
      <c r="A3750" s="28"/>
    </row>
    <row r="3751" spans="1:1" x14ac:dyDescent="0.35">
      <c r="A3751" s="28"/>
    </row>
    <row r="3752" spans="1:1" x14ac:dyDescent="0.35">
      <c r="A3752" s="28"/>
    </row>
    <row r="3753" spans="1:1" x14ac:dyDescent="0.35">
      <c r="A3753" s="28"/>
    </row>
    <row r="3754" spans="1:1" x14ac:dyDescent="0.35">
      <c r="A3754" s="28"/>
    </row>
    <row r="3755" spans="1:1" x14ac:dyDescent="0.35">
      <c r="A3755" s="28"/>
    </row>
    <row r="3756" spans="1:1" x14ac:dyDescent="0.35">
      <c r="A3756" s="28"/>
    </row>
    <row r="3757" spans="1:1" x14ac:dyDescent="0.35">
      <c r="A3757" s="28"/>
    </row>
    <row r="3758" spans="1:1" x14ac:dyDescent="0.35">
      <c r="A3758" s="28"/>
    </row>
    <row r="3759" spans="1:1" x14ac:dyDescent="0.35">
      <c r="A3759" s="28"/>
    </row>
    <row r="3760" spans="1:1" x14ac:dyDescent="0.35">
      <c r="A3760" s="28"/>
    </row>
    <row r="3761" spans="1:1" x14ac:dyDescent="0.35">
      <c r="A3761" s="28"/>
    </row>
    <row r="3762" spans="1:1" x14ac:dyDescent="0.35">
      <c r="A3762" s="28"/>
    </row>
    <row r="3763" spans="1:1" x14ac:dyDescent="0.35">
      <c r="A3763" s="28"/>
    </row>
    <row r="3764" spans="1:1" x14ac:dyDescent="0.35">
      <c r="A3764" s="28"/>
    </row>
    <row r="3765" spans="1:1" x14ac:dyDescent="0.35">
      <c r="A3765" s="28"/>
    </row>
    <row r="3766" spans="1:1" x14ac:dyDescent="0.35">
      <c r="A3766" s="28"/>
    </row>
    <row r="3767" spans="1:1" x14ac:dyDescent="0.35">
      <c r="A3767" s="28"/>
    </row>
    <row r="3768" spans="1:1" x14ac:dyDescent="0.35">
      <c r="A3768" s="28"/>
    </row>
    <row r="3769" spans="1:1" x14ac:dyDescent="0.35">
      <c r="A3769" s="28"/>
    </row>
    <row r="3770" spans="1:1" x14ac:dyDescent="0.35">
      <c r="A3770" s="28"/>
    </row>
    <row r="3771" spans="1:1" x14ac:dyDescent="0.35">
      <c r="A3771" s="28"/>
    </row>
    <row r="3772" spans="1:1" x14ac:dyDescent="0.35">
      <c r="A3772" s="28"/>
    </row>
    <row r="3773" spans="1:1" x14ac:dyDescent="0.35">
      <c r="A3773" s="28"/>
    </row>
    <row r="3774" spans="1:1" x14ac:dyDescent="0.35">
      <c r="A3774" s="28"/>
    </row>
    <row r="3775" spans="1:1" x14ac:dyDescent="0.35">
      <c r="A3775" s="28"/>
    </row>
    <row r="3776" spans="1:1" x14ac:dyDescent="0.35">
      <c r="A3776" s="28"/>
    </row>
    <row r="3777" spans="1:1" x14ac:dyDescent="0.35">
      <c r="A3777" s="28"/>
    </row>
    <row r="3778" spans="1:1" x14ac:dyDescent="0.35">
      <c r="A3778" s="28"/>
    </row>
    <row r="3779" spans="1:1" x14ac:dyDescent="0.35">
      <c r="A3779" s="28"/>
    </row>
    <row r="3780" spans="1:1" x14ac:dyDescent="0.35">
      <c r="A3780" s="28"/>
    </row>
    <row r="3781" spans="1:1" x14ac:dyDescent="0.35">
      <c r="A3781" s="28"/>
    </row>
    <row r="3782" spans="1:1" x14ac:dyDescent="0.35">
      <c r="A3782" s="28"/>
    </row>
    <row r="3783" spans="1:1" x14ac:dyDescent="0.35">
      <c r="A3783" s="28"/>
    </row>
    <row r="3784" spans="1:1" x14ac:dyDescent="0.35">
      <c r="A3784" s="28"/>
    </row>
    <row r="3785" spans="1:1" x14ac:dyDescent="0.35">
      <c r="A3785" s="28"/>
    </row>
    <row r="3786" spans="1:1" x14ac:dyDescent="0.35">
      <c r="A3786" s="28"/>
    </row>
    <row r="3787" spans="1:1" x14ac:dyDescent="0.35">
      <c r="A3787" s="28"/>
    </row>
    <row r="3788" spans="1:1" x14ac:dyDescent="0.35">
      <c r="A3788" s="28"/>
    </row>
    <row r="3789" spans="1:1" x14ac:dyDescent="0.35">
      <c r="A3789" s="28"/>
    </row>
    <row r="3790" spans="1:1" x14ac:dyDescent="0.35">
      <c r="A3790" s="28"/>
    </row>
    <row r="3791" spans="1:1" x14ac:dyDescent="0.35">
      <c r="A3791" s="28"/>
    </row>
    <row r="3792" spans="1:1" x14ac:dyDescent="0.35">
      <c r="A3792" s="28"/>
    </row>
    <row r="3793" spans="1:1" x14ac:dyDescent="0.35">
      <c r="A3793" s="28"/>
    </row>
    <row r="3794" spans="1:1" x14ac:dyDescent="0.35">
      <c r="A3794" s="28"/>
    </row>
    <row r="3795" spans="1:1" x14ac:dyDescent="0.35">
      <c r="A3795" s="28"/>
    </row>
    <row r="3796" spans="1:1" x14ac:dyDescent="0.35">
      <c r="A3796" s="28"/>
    </row>
    <row r="3797" spans="1:1" x14ac:dyDescent="0.35">
      <c r="A3797" s="28"/>
    </row>
    <row r="3798" spans="1:1" x14ac:dyDescent="0.35">
      <c r="A3798" s="28"/>
    </row>
    <row r="3799" spans="1:1" x14ac:dyDescent="0.35">
      <c r="A3799" s="28"/>
    </row>
    <row r="3800" spans="1:1" x14ac:dyDescent="0.35">
      <c r="A3800" s="28"/>
    </row>
    <row r="3801" spans="1:1" x14ac:dyDescent="0.35">
      <c r="A3801" s="28"/>
    </row>
    <row r="3802" spans="1:1" x14ac:dyDescent="0.35">
      <c r="A3802" s="28"/>
    </row>
    <row r="3803" spans="1:1" x14ac:dyDescent="0.35">
      <c r="A3803" s="28"/>
    </row>
    <row r="3804" spans="1:1" x14ac:dyDescent="0.35">
      <c r="A3804" s="28"/>
    </row>
    <row r="3805" spans="1:1" x14ac:dyDescent="0.35">
      <c r="A3805" s="28"/>
    </row>
    <row r="3806" spans="1:1" x14ac:dyDescent="0.35">
      <c r="A3806" s="28"/>
    </row>
    <row r="3807" spans="1:1" x14ac:dyDescent="0.35">
      <c r="A3807" s="28"/>
    </row>
    <row r="3808" spans="1:1" x14ac:dyDescent="0.35">
      <c r="A3808" s="28"/>
    </row>
    <row r="3809" spans="1:1" x14ac:dyDescent="0.35">
      <c r="A3809" s="28"/>
    </row>
    <row r="3810" spans="1:1" x14ac:dyDescent="0.35">
      <c r="A3810" s="28"/>
    </row>
    <row r="3811" spans="1:1" x14ac:dyDescent="0.35">
      <c r="A3811" s="28"/>
    </row>
    <row r="3812" spans="1:1" x14ac:dyDescent="0.35">
      <c r="A3812" s="28"/>
    </row>
    <row r="3813" spans="1:1" x14ac:dyDescent="0.35">
      <c r="A3813" s="28"/>
    </row>
    <row r="3814" spans="1:1" x14ac:dyDescent="0.35">
      <c r="A3814" s="28"/>
    </row>
    <row r="3815" spans="1:1" x14ac:dyDescent="0.35">
      <c r="A3815" s="28"/>
    </row>
    <row r="3816" spans="1:1" x14ac:dyDescent="0.35">
      <c r="A3816" s="28"/>
    </row>
    <row r="3817" spans="1:1" x14ac:dyDescent="0.35">
      <c r="A3817" s="28"/>
    </row>
    <row r="3818" spans="1:1" x14ac:dyDescent="0.35">
      <c r="A3818" s="28"/>
    </row>
    <row r="3819" spans="1:1" x14ac:dyDescent="0.35">
      <c r="A3819" s="28"/>
    </row>
    <row r="3820" spans="1:1" x14ac:dyDescent="0.35">
      <c r="A3820" s="28"/>
    </row>
    <row r="3821" spans="1:1" x14ac:dyDescent="0.35">
      <c r="A3821" s="28"/>
    </row>
    <row r="3822" spans="1:1" x14ac:dyDescent="0.35">
      <c r="A3822" s="28"/>
    </row>
    <row r="3823" spans="1:1" x14ac:dyDescent="0.35">
      <c r="A3823" s="28"/>
    </row>
    <row r="3824" spans="1:1" x14ac:dyDescent="0.35">
      <c r="A3824" s="28"/>
    </row>
    <row r="3825" spans="1:1" x14ac:dyDescent="0.35">
      <c r="A3825" s="28"/>
    </row>
    <row r="3826" spans="1:1" x14ac:dyDescent="0.35">
      <c r="A3826" s="28"/>
    </row>
    <row r="3827" spans="1:1" x14ac:dyDescent="0.35">
      <c r="A3827" s="28"/>
    </row>
    <row r="3828" spans="1:1" x14ac:dyDescent="0.35">
      <c r="A3828" s="28"/>
    </row>
    <row r="3829" spans="1:1" x14ac:dyDescent="0.35">
      <c r="A3829" s="28"/>
    </row>
    <row r="3830" spans="1:1" x14ac:dyDescent="0.35">
      <c r="A3830" s="28"/>
    </row>
    <row r="3831" spans="1:1" x14ac:dyDescent="0.35">
      <c r="A3831" s="28"/>
    </row>
    <row r="3832" spans="1:1" x14ac:dyDescent="0.35">
      <c r="A3832" s="28"/>
    </row>
    <row r="3833" spans="1:1" x14ac:dyDescent="0.35">
      <c r="A3833" s="28"/>
    </row>
    <row r="3834" spans="1:1" x14ac:dyDescent="0.35">
      <c r="A3834" s="28"/>
    </row>
    <row r="3835" spans="1:1" x14ac:dyDescent="0.35">
      <c r="A3835" s="28"/>
    </row>
    <row r="3836" spans="1:1" x14ac:dyDescent="0.35">
      <c r="A3836" s="28"/>
    </row>
    <row r="3837" spans="1:1" x14ac:dyDescent="0.35">
      <c r="A3837" s="28"/>
    </row>
    <row r="3838" spans="1:1" x14ac:dyDescent="0.35">
      <c r="A3838" s="28"/>
    </row>
    <row r="3839" spans="1:1" x14ac:dyDescent="0.35">
      <c r="A3839" s="28"/>
    </row>
    <row r="3840" spans="1:1" x14ac:dyDescent="0.35">
      <c r="A3840" s="28"/>
    </row>
    <row r="3841" spans="1:1" x14ac:dyDescent="0.35">
      <c r="A3841" s="28"/>
    </row>
    <row r="3842" spans="1:1" x14ac:dyDescent="0.35">
      <c r="A3842" s="28"/>
    </row>
    <row r="3843" spans="1:1" x14ac:dyDescent="0.35">
      <c r="A3843" s="28"/>
    </row>
    <row r="3844" spans="1:1" x14ac:dyDescent="0.35">
      <c r="A3844" s="28"/>
    </row>
    <row r="3845" spans="1:1" x14ac:dyDescent="0.35">
      <c r="A3845" s="28"/>
    </row>
    <row r="3846" spans="1:1" x14ac:dyDescent="0.35">
      <c r="A3846" s="28"/>
    </row>
    <row r="3847" spans="1:1" x14ac:dyDescent="0.35">
      <c r="A3847" s="28"/>
    </row>
    <row r="3848" spans="1:1" x14ac:dyDescent="0.35">
      <c r="A3848" s="28"/>
    </row>
    <row r="3849" spans="1:1" x14ac:dyDescent="0.35">
      <c r="A3849" s="28"/>
    </row>
    <row r="3850" spans="1:1" x14ac:dyDescent="0.35">
      <c r="A3850" s="28"/>
    </row>
    <row r="3851" spans="1:1" x14ac:dyDescent="0.35">
      <c r="A3851" s="28"/>
    </row>
    <row r="3852" spans="1:1" x14ac:dyDescent="0.35">
      <c r="A3852" s="28"/>
    </row>
    <row r="3853" spans="1:1" x14ac:dyDescent="0.35">
      <c r="A3853" s="28"/>
    </row>
    <row r="3854" spans="1:1" x14ac:dyDescent="0.35">
      <c r="A3854" s="28"/>
    </row>
    <row r="3855" spans="1:1" x14ac:dyDescent="0.35">
      <c r="A3855" s="28"/>
    </row>
    <row r="3856" spans="1:1" x14ac:dyDescent="0.35">
      <c r="A3856" s="28"/>
    </row>
    <row r="3857" spans="1:1" x14ac:dyDescent="0.35">
      <c r="A3857" s="28"/>
    </row>
    <row r="3858" spans="1:1" x14ac:dyDescent="0.35">
      <c r="A3858" s="28"/>
    </row>
    <row r="3859" spans="1:1" x14ac:dyDescent="0.35">
      <c r="A3859" s="28"/>
    </row>
    <row r="3860" spans="1:1" x14ac:dyDescent="0.35">
      <c r="A3860" s="28"/>
    </row>
    <row r="3861" spans="1:1" x14ac:dyDescent="0.35">
      <c r="A3861" s="28"/>
    </row>
    <row r="3862" spans="1:1" x14ac:dyDescent="0.35">
      <c r="A3862" s="28"/>
    </row>
    <row r="3863" spans="1:1" x14ac:dyDescent="0.35">
      <c r="A3863" s="28"/>
    </row>
    <row r="3864" spans="1:1" x14ac:dyDescent="0.35">
      <c r="A3864" s="28"/>
    </row>
    <row r="3865" spans="1:1" x14ac:dyDescent="0.35">
      <c r="A3865" s="28"/>
    </row>
    <row r="3866" spans="1:1" x14ac:dyDescent="0.35">
      <c r="A3866" s="28"/>
    </row>
    <row r="3867" spans="1:1" x14ac:dyDescent="0.35">
      <c r="A3867" s="28"/>
    </row>
    <row r="3868" spans="1:1" x14ac:dyDescent="0.35">
      <c r="A3868" s="28"/>
    </row>
    <row r="3869" spans="1:1" x14ac:dyDescent="0.35">
      <c r="A3869" s="28"/>
    </row>
    <row r="3870" spans="1:1" x14ac:dyDescent="0.35">
      <c r="A3870" s="28"/>
    </row>
    <row r="3871" spans="1:1" x14ac:dyDescent="0.35">
      <c r="A3871" s="28"/>
    </row>
    <row r="3872" spans="1:1" x14ac:dyDescent="0.35">
      <c r="A3872" s="28"/>
    </row>
    <row r="3873" spans="1:1" x14ac:dyDescent="0.35">
      <c r="A3873" s="28"/>
    </row>
    <row r="3874" spans="1:1" x14ac:dyDescent="0.35">
      <c r="A3874" s="28"/>
    </row>
    <row r="3875" spans="1:1" x14ac:dyDescent="0.35">
      <c r="A3875" s="28"/>
    </row>
    <row r="3876" spans="1:1" x14ac:dyDescent="0.35">
      <c r="A3876" s="28"/>
    </row>
    <row r="3877" spans="1:1" x14ac:dyDescent="0.35">
      <c r="A3877" s="28"/>
    </row>
    <row r="3878" spans="1:1" x14ac:dyDescent="0.35">
      <c r="A3878" s="28"/>
    </row>
    <row r="3879" spans="1:1" x14ac:dyDescent="0.35">
      <c r="A3879" s="28"/>
    </row>
    <row r="3880" spans="1:1" x14ac:dyDescent="0.35">
      <c r="A3880" s="28"/>
    </row>
    <row r="3881" spans="1:1" x14ac:dyDescent="0.35">
      <c r="A3881" s="28"/>
    </row>
    <row r="3882" spans="1:1" x14ac:dyDescent="0.35">
      <c r="A3882" s="28"/>
    </row>
    <row r="3883" spans="1:1" x14ac:dyDescent="0.35">
      <c r="A3883" s="28"/>
    </row>
    <row r="3884" spans="1:1" x14ac:dyDescent="0.35">
      <c r="A3884" s="28"/>
    </row>
    <row r="3885" spans="1:1" x14ac:dyDescent="0.35">
      <c r="A3885" s="28"/>
    </row>
    <row r="3886" spans="1:1" x14ac:dyDescent="0.35">
      <c r="A3886" s="28"/>
    </row>
    <row r="3887" spans="1:1" x14ac:dyDescent="0.35">
      <c r="A3887" s="28"/>
    </row>
    <row r="3888" spans="1:1" x14ac:dyDescent="0.35">
      <c r="A3888" s="28"/>
    </row>
    <row r="3889" spans="1:1" x14ac:dyDescent="0.35">
      <c r="A3889" s="28"/>
    </row>
    <row r="3890" spans="1:1" x14ac:dyDescent="0.35">
      <c r="A3890" s="28"/>
    </row>
    <row r="3891" spans="1:1" x14ac:dyDescent="0.35">
      <c r="A3891" s="28"/>
    </row>
    <row r="3892" spans="1:1" x14ac:dyDescent="0.35">
      <c r="A3892" s="28"/>
    </row>
    <row r="3893" spans="1:1" x14ac:dyDescent="0.35">
      <c r="A3893" s="28"/>
    </row>
    <row r="3894" spans="1:1" x14ac:dyDescent="0.35">
      <c r="A3894" s="28"/>
    </row>
    <row r="3895" spans="1:1" x14ac:dyDescent="0.35">
      <c r="A3895" s="28"/>
    </row>
    <row r="3896" spans="1:1" x14ac:dyDescent="0.35">
      <c r="A3896" s="28"/>
    </row>
    <row r="3897" spans="1:1" x14ac:dyDescent="0.35">
      <c r="A3897" s="28"/>
    </row>
    <row r="3898" spans="1:1" x14ac:dyDescent="0.35">
      <c r="A3898" s="28"/>
    </row>
    <row r="3899" spans="1:1" x14ac:dyDescent="0.35">
      <c r="A3899" s="28"/>
    </row>
    <row r="3900" spans="1:1" x14ac:dyDescent="0.35">
      <c r="A3900" s="28"/>
    </row>
    <row r="3901" spans="1:1" x14ac:dyDescent="0.35">
      <c r="A3901" s="28"/>
    </row>
    <row r="3902" spans="1:1" x14ac:dyDescent="0.35">
      <c r="A3902" s="28"/>
    </row>
    <row r="3903" spans="1:1" x14ac:dyDescent="0.35">
      <c r="A3903" s="28"/>
    </row>
    <row r="3904" spans="1:1" x14ac:dyDescent="0.35">
      <c r="A3904" s="28"/>
    </row>
    <row r="3905" spans="1:1" x14ac:dyDescent="0.35">
      <c r="A3905" s="28"/>
    </row>
    <row r="3906" spans="1:1" x14ac:dyDescent="0.35">
      <c r="A3906" s="28"/>
    </row>
    <row r="3907" spans="1:1" x14ac:dyDescent="0.35">
      <c r="A3907" s="28"/>
    </row>
    <row r="3908" spans="1:1" x14ac:dyDescent="0.35">
      <c r="A3908" s="28"/>
    </row>
    <row r="3909" spans="1:1" x14ac:dyDescent="0.35">
      <c r="A3909" s="28"/>
    </row>
    <row r="3910" spans="1:1" x14ac:dyDescent="0.35">
      <c r="A3910" s="28"/>
    </row>
    <row r="3911" spans="1:1" x14ac:dyDescent="0.35">
      <c r="A3911" s="28"/>
    </row>
    <row r="3912" spans="1:1" x14ac:dyDescent="0.35">
      <c r="A3912" s="28"/>
    </row>
    <row r="3913" spans="1:1" x14ac:dyDescent="0.35">
      <c r="A3913" s="28"/>
    </row>
    <row r="3914" spans="1:1" x14ac:dyDescent="0.35">
      <c r="A3914" s="28"/>
    </row>
    <row r="3915" spans="1:1" x14ac:dyDescent="0.35">
      <c r="A3915" s="28"/>
    </row>
    <row r="3916" spans="1:1" x14ac:dyDescent="0.35">
      <c r="A3916" s="28"/>
    </row>
    <row r="3917" spans="1:1" x14ac:dyDescent="0.35">
      <c r="A3917" s="28"/>
    </row>
    <row r="3918" spans="1:1" x14ac:dyDescent="0.35">
      <c r="A3918" s="28"/>
    </row>
    <row r="3919" spans="1:1" x14ac:dyDescent="0.35">
      <c r="A3919" s="28"/>
    </row>
    <row r="3920" spans="1:1" x14ac:dyDescent="0.35">
      <c r="A3920" s="28"/>
    </row>
    <row r="3921" spans="1:1" x14ac:dyDescent="0.35">
      <c r="A3921" s="28"/>
    </row>
    <row r="3922" spans="1:1" x14ac:dyDescent="0.35">
      <c r="A3922" s="28"/>
    </row>
    <row r="3923" spans="1:1" x14ac:dyDescent="0.35">
      <c r="A3923" s="28"/>
    </row>
    <row r="3924" spans="1:1" x14ac:dyDescent="0.35">
      <c r="A3924" s="28"/>
    </row>
    <row r="3925" spans="1:1" x14ac:dyDescent="0.35">
      <c r="A3925" s="28"/>
    </row>
    <row r="3926" spans="1:1" x14ac:dyDescent="0.35">
      <c r="A3926" s="28"/>
    </row>
    <row r="3927" spans="1:1" x14ac:dyDescent="0.35">
      <c r="A3927" s="28"/>
    </row>
    <row r="3928" spans="1:1" x14ac:dyDescent="0.35">
      <c r="A3928" s="28"/>
    </row>
    <row r="3929" spans="1:1" x14ac:dyDescent="0.35">
      <c r="A3929" s="28"/>
    </row>
    <row r="3930" spans="1:1" x14ac:dyDescent="0.35">
      <c r="A3930" s="28"/>
    </row>
    <row r="3931" spans="1:1" x14ac:dyDescent="0.35">
      <c r="A3931" s="28"/>
    </row>
    <row r="3932" spans="1:1" x14ac:dyDescent="0.35">
      <c r="A3932" s="28"/>
    </row>
    <row r="3933" spans="1:1" x14ac:dyDescent="0.35">
      <c r="A3933" s="28"/>
    </row>
    <row r="3934" spans="1:1" x14ac:dyDescent="0.35">
      <c r="A3934" s="28"/>
    </row>
    <row r="3935" spans="1:1" x14ac:dyDescent="0.35">
      <c r="A3935" s="28"/>
    </row>
    <row r="3936" spans="1:1" x14ac:dyDescent="0.35">
      <c r="A3936" s="28"/>
    </row>
    <row r="3937" spans="1:1" x14ac:dyDescent="0.35">
      <c r="A3937" s="28"/>
    </row>
    <row r="3938" spans="1:1" x14ac:dyDescent="0.35">
      <c r="A3938" s="28"/>
    </row>
    <row r="3939" spans="1:1" x14ac:dyDescent="0.35">
      <c r="A3939" s="28"/>
    </row>
    <row r="3940" spans="1:1" x14ac:dyDescent="0.35">
      <c r="A3940" s="28"/>
    </row>
    <row r="3941" spans="1:1" x14ac:dyDescent="0.35">
      <c r="A3941" s="28"/>
    </row>
    <row r="3942" spans="1:1" x14ac:dyDescent="0.35">
      <c r="A3942" s="28"/>
    </row>
    <row r="3943" spans="1:1" x14ac:dyDescent="0.35">
      <c r="A3943" s="28"/>
    </row>
    <row r="3944" spans="1:1" x14ac:dyDescent="0.35">
      <c r="A3944" s="28"/>
    </row>
    <row r="3945" spans="1:1" x14ac:dyDescent="0.35">
      <c r="A3945" s="28"/>
    </row>
    <row r="3946" spans="1:1" x14ac:dyDescent="0.35">
      <c r="A3946" s="28"/>
    </row>
    <row r="3947" spans="1:1" x14ac:dyDescent="0.35">
      <c r="A3947" s="28"/>
    </row>
    <row r="3948" spans="1:1" x14ac:dyDescent="0.35">
      <c r="A3948" s="28"/>
    </row>
    <row r="3949" spans="1:1" x14ac:dyDescent="0.35">
      <c r="A3949" s="28"/>
    </row>
    <row r="3950" spans="1:1" x14ac:dyDescent="0.35">
      <c r="A3950" s="28"/>
    </row>
    <row r="3951" spans="1:1" x14ac:dyDescent="0.35">
      <c r="A3951" s="28"/>
    </row>
    <row r="3952" spans="1:1" x14ac:dyDescent="0.35">
      <c r="A3952" s="28"/>
    </row>
    <row r="3953" spans="1:1" x14ac:dyDescent="0.35">
      <c r="A3953" s="28"/>
    </row>
    <row r="3954" spans="1:1" x14ac:dyDescent="0.35">
      <c r="A3954" s="28"/>
    </row>
    <row r="3955" spans="1:1" x14ac:dyDescent="0.35">
      <c r="A3955" s="28"/>
    </row>
    <row r="3956" spans="1:1" x14ac:dyDescent="0.35">
      <c r="A3956" s="28"/>
    </row>
    <row r="3957" spans="1:1" x14ac:dyDescent="0.35">
      <c r="A3957" s="28"/>
    </row>
    <row r="3958" spans="1:1" x14ac:dyDescent="0.35">
      <c r="A3958" s="28"/>
    </row>
    <row r="3959" spans="1:1" x14ac:dyDescent="0.35">
      <c r="A3959" s="28"/>
    </row>
    <row r="3960" spans="1:1" x14ac:dyDescent="0.35">
      <c r="A3960" s="28"/>
    </row>
    <row r="3961" spans="1:1" x14ac:dyDescent="0.35">
      <c r="A3961" s="28"/>
    </row>
    <row r="3962" spans="1:1" x14ac:dyDescent="0.35">
      <c r="A3962" s="28"/>
    </row>
    <row r="3963" spans="1:1" x14ac:dyDescent="0.35">
      <c r="A3963" s="28"/>
    </row>
    <row r="3964" spans="1:1" x14ac:dyDescent="0.35">
      <c r="A3964" s="28"/>
    </row>
    <row r="3965" spans="1:1" x14ac:dyDescent="0.35">
      <c r="A3965" s="28"/>
    </row>
    <row r="3966" spans="1:1" x14ac:dyDescent="0.35">
      <c r="A3966" s="28"/>
    </row>
    <row r="3967" spans="1:1" x14ac:dyDescent="0.35">
      <c r="A3967" s="28"/>
    </row>
    <row r="3968" spans="1:1" x14ac:dyDescent="0.35">
      <c r="A3968" s="28"/>
    </row>
    <row r="3969" spans="1:1" x14ac:dyDescent="0.35">
      <c r="A3969" s="28"/>
    </row>
    <row r="3970" spans="1:1" x14ac:dyDescent="0.35">
      <c r="A3970" s="28"/>
    </row>
    <row r="3971" spans="1:1" x14ac:dyDescent="0.35">
      <c r="A3971" s="28"/>
    </row>
    <row r="3972" spans="1:1" x14ac:dyDescent="0.35">
      <c r="A3972" s="28"/>
    </row>
    <row r="3973" spans="1:1" x14ac:dyDescent="0.35">
      <c r="A3973" s="28"/>
    </row>
    <row r="3974" spans="1:1" x14ac:dyDescent="0.35">
      <c r="A3974" s="28"/>
    </row>
    <row r="3975" spans="1:1" x14ac:dyDescent="0.35">
      <c r="A3975" s="28"/>
    </row>
    <row r="3976" spans="1:1" x14ac:dyDescent="0.35">
      <c r="A3976" s="28"/>
    </row>
    <row r="3977" spans="1:1" x14ac:dyDescent="0.35">
      <c r="A3977" s="28"/>
    </row>
    <row r="3978" spans="1:1" x14ac:dyDescent="0.35">
      <c r="A3978" s="28"/>
    </row>
    <row r="3979" spans="1:1" x14ac:dyDescent="0.35">
      <c r="A3979" s="28"/>
    </row>
    <row r="3980" spans="1:1" x14ac:dyDescent="0.35">
      <c r="A3980" s="28"/>
    </row>
    <row r="3981" spans="1:1" x14ac:dyDescent="0.35">
      <c r="A3981" s="28"/>
    </row>
    <row r="3982" spans="1:1" x14ac:dyDescent="0.35">
      <c r="A3982" s="28"/>
    </row>
    <row r="3983" spans="1:1" x14ac:dyDescent="0.35">
      <c r="A3983" s="28"/>
    </row>
    <row r="3984" spans="1:1" x14ac:dyDescent="0.35">
      <c r="A3984" s="28"/>
    </row>
    <row r="3985" spans="1:1" x14ac:dyDescent="0.35">
      <c r="A3985" s="28"/>
    </row>
    <row r="3986" spans="1:1" x14ac:dyDescent="0.35">
      <c r="A3986" s="28"/>
    </row>
    <row r="3987" spans="1:1" x14ac:dyDescent="0.35">
      <c r="A3987" s="28"/>
    </row>
    <row r="3988" spans="1:1" x14ac:dyDescent="0.35">
      <c r="A3988" s="28"/>
    </row>
    <row r="3989" spans="1:1" x14ac:dyDescent="0.35">
      <c r="A3989" s="28"/>
    </row>
    <row r="3990" spans="1:1" x14ac:dyDescent="0.35">
      <c r="A3990" s="28"/>
    </row>
    <row r="3991" spans="1:1" x14ac:dyDescent="0.35">
      <c r="A3991" s="28"/>
    </row>
    <row r="3992" spans="1:1" x14ac:dyDescent="0.35">
      <c r="A3992" s="28"/>
    </row>
    <row r="3993" spans="1:1" x14ac:dyDescent="0.35">
      <c r="A3993" s="28"/>
    </row>
    <row r="3994" spans="1:1" x14ac:dyDescent="0.35">
      <c r="A3994" s="28"/>
    </row>
    <row r="3995" spans="1:1" x14ac:dyDescent="0.35">
      <c r="A3995" s="28"/>
    </row>
    <row r="3996" spans="1:1" x14ac:dyDescent="0.35">
      <c r="A3996" s="28"/>
    </row>
    <row r="3997" spans="1:1" x14ac:dyDescent="0.35">
      <c r="A3997" s="28"/>
    </row>
    <row r="3998" spans="1:1" x14ac:dyDescent="0.35">
      <c r="A3998" s="28"/>
    </row>
    <row r="3999" spans="1:1" x14ac:dyDescent="0.35">
      <c r="A3999" s="28"/>
    </row>
    <row r="4000" spans="1:1" x14ac:dyDescent="0.35">
      <c r="A4000" s="28"/>
    </row>
    <row r="4001" spans="1:1" x14ac:dyDescent="0.35">
      <c r="A4001" s="28"/>
    </row>
    <row r="4002" spans="1:1" x14ac:dyDescent="0.35">
      <c r="A4002" s="28"/>
    </row>
    <row r="4003" spans="1:1" x14ac:dyDescent="0.35">
      <c r="A4003" s="28"/>
    </row>
    <row r="4004" spans="1:1" x14ac:dyDescent="0.35">
      <c r="A4004" s="28"/>
    </row>
    <row r="4005" spans="1:1" x14ac:dyDescent="0.35">
      <c r="A4005" s="28"/>
    </row>
    <row r="4006" spans="1:1" x14ac:dyDescent="0.35">
      <c r="A4006" s="28"/>
    </row>
    <row r="4007" spans="1:1" x14ac:dyDescent="0.35">
      <c r="A4007" s="28"/>
    </row>
    <row r="4008" spans="1:1" x14ac:dyDescent="0.35">
      <c r="A4008" s="28"/>
    </row>
    <row r="4009" spans="1:1" x14ac:dyDescent="0.35">
      <c r="A4009" s="28"/>
    </row>
    <row r="4010" spans="1:1" x14ac:dyDescent="0.35">
      <c r="A4010" s="28"/>
    </row>
    <row r="4011" spans="1:1" x14ac:dyDescent="0.35">
      <c r="A4011" s="28"/>
    </row>
    <row r="4012" spans="1:1" x14ac:dyDescent="0.35">
      <c r="A4012" s="28"/>
    </row>
    <row r="4013" spans="1:1" x14ac:dyDescent="0.35">
      <c r="A4013" s="28"/>
    </row>
    <row r="4014" spans="1:1" x14ac:dyDescent="0.35">
      <c r="A4014" s="28"/>
    </row>
    <row r="4015" spans="1:1" x14ac:dyDescent="0.35">
      <c r="A4015" s="28"/>
    </row>
    <row r="4016" spans="1:1" x14ac:dyDescent="0.35">
      <c r="A4016" s="28"/>
    </row>
    <row r="4017" spans="1:1" x14ac:dyDescent="0.35">
      <c r="A4017" s="28"/>
    </row>
    <row r="4018" spans="1:1" x14ac:dyDescent="0.35">
      <c r="A4018" s="28"/>
    </row>
    <row r="4019" spans="1:1" x14ac:dyDescent="0.35">
      <c r="A4019" s="28"/>
    </row>
    <row r="4020" spans="1:1" x14ac:dyDescent="0.35">
      <c r="A4020" s="28"/>
    </row>
    <row r="4021" spans="1:1" x14ac:dyDescent="0.35">
      <c r="A4021" s="28"/>
    </row>
    <row r="4022" spans="1:1" x14ac:dyDescent="0.35">
      <c r="A4022" s="28"/>
    </row>
    <row r="4023" spans="1:1" x14ac:dyDescent="0.35">
      <c r="A4023" s="28"/>
    </row>
    <row r="4024" spans="1:1" x14ac:dyDescent="0.35">
      <c r="A4024" s="28"/>
    </row>
    <row r="4025" spans="1:1" x14ac:dyDescent="0.35">
      <c r="A4025" s="28"/>
    </row>
    <row r="4026" spans="1:1" x14ac:dyDescent="0.35">
      <c r="A4026" s="28"/>
    </row>
    <row r="4027" spans="1:1" x14ac:dyDescent="0.35">
      <c r="A4027" s="28"/>
    </row>
    <row r="4028" spans="1:1" x14ac:dyDescent="0.35">
      <c r="A4028" s="28"/>
    </row>
    <row r="4029" spans="1:1" x14ac:dyDescent="0.35">
      <c r="A4029" s="28"/>
    </row>
    <row r="4030" spans="1:1" x14ac:dyDescent="0.35">
      <c r="A4030" s="28"/>
    </row>
    <row r="4031" spans="1:1" x14ac:dyDescent="0.35">
      <c r="A4031" s="28"/>
    </row>
    <row r="4032" spans="1:1" x14ac:dyDescent="0.35">
      <c r="A4032" s="28"/>
    </row>
    <row r="4033" spans="1:1" x14ac:dyDescent="0.35">
      <c r="A4033" s="28"/>
    </row>
    <row r="4034" spans="1:1" x14ac:dyDescent="0.35">
      <c r="A4034" s="28"/>
    </row>
    <row r="4035" spans="1:1" x14ac:dyDescent="0.35">
      <c r="A4035" s="28"/>
    </row>
    <row r="4036" spans="1:1" x14ac:dyDescent="0.35">
      <c r="A4036" s="28"/>
    </row>
    <row r="4037" spans="1:1" x14ac:dyDescent="0.35">
      <c r="A4037" s="28"/>
    </row>
    <row r="4038" spans="1:1" x14ac:dyDescent="0.35">
      <c r="A4038" s="28"/>
    </row>
    <row r="4039" spans="1:1" x14ac:dyDescent="0.35">
      <c r="A4039" s="28"/>
    </row>
    <row r="4040" spans="1:1" x14ac:dyDescent="0.35">
      <c r="A4040" s="28"/>
    </row>
    <row r="4041" spans="1:1" x14ac:dyDescent="0.35">
      <c r="A4041" s="28"/>
    </row>
    <row r="4042" spans="1:1" x14ac:dyDescent="0.35">
      <c r="A4042" s="28"/>
    </row>
    <row r="4043" spans="1:1" x14ac:dyDescent="0.35">
      <c r="A4043" s="28"/>
    </row>
    <row r="4044" spans="1:1" x14ac:dyDescent="0.35">
      <c r="A4044" s="28"/>
    </row>
    <row r="4045" spans="1:1" x14ac:dyDescent="0.35">
      <c r="A4045" s="28"/>
    </row>
    <row r="4046" spans="1:1" x14ac:dyDescent="0.35">
      <c r="A4046" s="28"/>
    </row>
    <row r="4047" spans="1:1" x14ac:dyDescent="0.35">
      <c r="A4047" s="28"/>
    </row>
    <row r="4048" spans="1:1" x14ac:dyDescent="0.35">
      <c r="A4048" s="28"/>
    </row>
    <row r="4049" spans="1:1" x14ac:dyDescent="0.35">
      <c r="A4049" s="28"/>
    </row>
    <row r="4050" spans="1:1" x14ac:dyDescent="0.35">
      <c r="A4050" s="28"/>
    </row>
    <row r="4051" spans="1:1" x14ac:dyDescent="0.35">
      <c r="A4051" s="28"/>
    </row>
    <row r="4052" spans="1:1" x14ac:dyDescent="0.35">
      <c r="A4052" s="28"/>
    </row>
    <row r="4053" spans="1:1" x14ac:dyDescent="0.35">
      <c r="A4053" s="28"/>
    </row>
    <row r="4054" spans="1:1" x14ac:dyDescent="0.35">
      <c r="A4054" s="28"/>
    </row>
    <row r="4055" spans="1:1" x14ac:dyDescent="0.35">
      <c r="A4055" s="28"/>
    </row>
    <row r="4056" spans="1:1" x14ac:dyDescent="0.35">
      <c r="A4056" s="28"/>
    </row>
    <row r="4057" spans="1:1" x14ac:dyDescent="0.35">
      <c r="A4057" s="28"/>
    </row>
    <row r="4058" spans="1:1" x14ac:dyDescent="0.35">
      <c r="A4058" s="28"/>
    </row>
    <row r="4059" spans="1:1" x14ac:dyDescent="0.35">
      <c r="A4059" s="28"/>
    </row>
    <row r="4060" spans="1:1" x14ac:dyDescent="0.35">
      <c r="A4060" s="28"/>
    </row>
    <row r="4061" spans="1:1" x14ac:dyDescent="0.35">
      <c r="A4061" s="28"/>
    </row>
    <row r="4062" spans="1:1" x14ac:dyDescent="0.35">
      <c r="A4062" s="28"/>
    </row>
    <row r="4063" spans="1:1" x14ac:dyDescent="0.35">
      <c r="A4063" s="28"/>
    </row>
    <row r="4064" spans="1:1" x14ac:dyDescent="0.35">
      <c r="A4064" s="28"/>
    </row>
    <row r="4065" spans="1:1" x14ac:dyDescent="0.35">
      <c r="A4065" s="28"/>
    </row>
    <row r="4066" spans="1:1" x14ac:dyDescent="0.35">
      <c r="A4066" s="28"/>
    </row>
    <row r="4067" spans="1:1" x14ac:dyDescent="0.35">
      <c r="A4067" s="28"/>
    </row>
    <row r="4068" spans="1:1" x14ac:dyDescent="0.35">
      <c r="A4068" s="28"/>
    </row>
    <row r="4069" spans="1:1" x14ac:dyDescent="0.35">
      <c r="A4069" s="28"/>
    </row>
    <row r="4070" spans="1:1" x14ac:dyDescent="0.35">
      <c r="A4070" s="28"/>
    </row>
    <row r="4071" spans="1:1" x14ac:dyDescent="0.35">
      <c r="A4071" s="28"/>
    </row>
    <row r="4072" spans="1:1" x14ac:dyDescent="0.35">
      <c r="A4072" s="28"/>
    </row>
    <row r="4073" spans="1:1" x14ac:dyDescent="0.35">
      <c r="A4073" s="28"/>
    </row>
    <row r="4074" spans="1:1" x14ac:dyDescent="0.35">
      <c r="A4074" s="28"/>
    </row>
    <row r="4075" spans="1:1" x14ac:dyDescent="0.35">
      <c r="A4075" s="28"/>
    </row>
    <row r="4076" spans="1:1" x14ac:dyDescent="0.35">
      <c r="A4076" s="28"/>
    </row>
    <row r="4077" spans="1:1" x14ac:dyDescent="0.35">
      <c r="A4077" s="28"/>
    </row>
    <row r="4078" spans="1:1" x14ac:dyDescent="0.35">
      <c r="A4078" s="28"/>
    </row>
    <row r="4079" spans="1:1" x14ac:dyDescent="0.35">
      <c r="A4079" s="28"/>
    </row>
    <row r="4080" spans="1:1" x14ac:dyDescent="0.35">
      <c r="A4080" s="28"/>
    </row>
    <row r="4081" spans="1:1" x14ac:dyDescent="0.35">
      <c r="A4081" s="28"/>
    </row>
    <row r="4082" spans="1:1" x14ac:dyDescent="0.35">
      <c r="A4082" s="28"/>
    </row>
    <row r="4083" spans="1:1" x14ac:dyDescent="0.35">
      <c r="A4083" s="28"/>
    </row>
    <row r="4084" spans="1:1" x14ac:dyDescent="0.35">
      <c r="A4084" s="28"/>
    </row>
    <row r="4085" spans="1:1" x14ac:dyDescent="0.35">
      <c r="A4085" s="28"/>
    </row>
    <row r="4086" spans="1:1" x14ac:dyDescent="0.35">
      <c r="A4086" s="28"/>
    </row>
    <row r="4087" spans="1:1" x14ac:dyDescent="0.35">
      <c r="A4087" s="28"/>
    </row>
    <row r="4088" spans="1:1" x14ac:dyDescent="0.35">
      <c r="A4088" s="28"/>
    </row>
    <row r="4089" spans="1:1" x14ac:dyDescent="0.35">
      <c r="A4089" s="28"/>
    </row>
    <row r="4090" spans="1:1" x14ac:dyDescent="0.35">
      <c r="A4090" s="28"/>
    </row>
    <row r="4091" spans="1:1" x14ac:dyDescent="0.35">
      <c r="A4091" s="28"/>
    </row>
    <row r="4092" spans="1:1" x14ac:dyDescent="0.35">
      <c r="A4092" s="28"/>
    </row>
    <row r="4093" spans="1:1" x14ac:dyDescent="0.35">
      <c r="A4093" s="28"/>
    </row>
    <row r="4094" spans="1:1" x14ac:dyDescent="0.35">
      <c r="A4094" s="28"/>
    </row>
    <row r="4095" spans="1:1" x14ac:dyDescent="0.35">
      <c r="A4095" s="28"/>
    </row>
    <row r="4096" spans="1:1" x14ac:dyDescent="0.35">
      <c r="A4096" s="28"/>
    </row>
    <row r="4097" spans="1:1" x14ac:dyDescent="0.35">
      <c r="A4097" s="28"/>
    </row>
    <row r="4098" spans="1:1" x14ac:dyDescent="0.35">
      <c r="A4098" s="28"/>
    </row>
    <row r="4099" spans="1:1" x14ac:dyDescent="0.35">
      <c r="A4099" s="28"/>
    </row>
    <row r="4100" spans="1:1" x14ac:dyDescent="0.35">
      <c r="A4100" s="28"/>
    </row>
    <row r="4101" spans="1:1" x14ac:dyDescent="0.35">
      <c r="A4101" s="28"/>
    </row>
    <row r="4102" spans="1:1" x14ac:dyDescent="0.35">
      <c r="A4102" s="28"/>
    </row>
    <row r="4103" spans="1:1" x14ac:dyDescent="0.35">
      <c r="A4103" s="28"/>
    </row>
    <row r="4104" spans="1:1" x14ac:dyDescent="0.35">
      <c r="A4104" s="28"/>
    </row>
    <row r="4105" spans="1:1" x14ac:dyDescent="0.35">
      <c r="A4105" s="28"/>
    </row>
    <row r="4106" spans="1:1" x14ac:dyDescent="0.35">
      <c r="A4106" s="28"/>
    </row>
    <row r="4107" spans="1:1" x14ac:dyDescent="0.35">
      <c r="A4107" s="28"/>
    </row>
    <row r="4108" spans="1:1" x14ac:dyDescent="0.35">
      <c r="A4108" s="28"/>
    </row>
    <row r="4109" spans="1:1" x14ac:dyDescent="0.35">
      <c r="A4109" s="28"/>
    </row>
    <row r="4110" spans="1:1" x14ac:dyDescent="0.35">
      <c r="A4110" s="28"/>
    </row>
    <row r="4111" spans="1:1" x14ac:dyDescent="0.35">
      <c r="A4111" s="28"/>
    </row>
    <row r="4112" spans="1:1" x14ac:dyDescent="0.35">
      <c r="A4112" s="28"/>
    </row>
    <row r="4113" spans="1:1" x14ac:dyDescent="0.35">
      <c r="A4113" s="28"/>
    </row>
    <row r="4114" spans="1:1" x14ac:dyDescent="0.35">
      <c r="A4114" s="28"/>
    </row>
    <row r="4115" spans="1:1" x14ac:dyDescent="0.35">
      <c r="A4115" s="28"/>
    </row>
    <row r="4116" spans="1:1" x14ac:dyDescent="0.35">
      <c r="A4116" s="28"/>
    </row>
    <row r="4117" spans="1:1" x14ac:dyDescent="0.35">
      <c r="A4117" s="28"/>
    </row>
    <row r="4118" spans="1:1" x14ac:dyDescent="0.35">
      <c r="A4118" s="28"/>
    </row>
    <row r="4119" spans="1:1" x14ac:dyDescent="0.35">
      <c r="A4119" s="28"/>
    </row>
    <row r="4120" spans="1:1" x14ac:dyDescent="0.35">
      <c r="A4120" s="28"/>
    </row>
    <row r="4121" spans="1:1" x14ac:dyDescent="0.35">
      <c r="A4121" s="28"/>
    </row>
    <row r="4122" spans="1:1" x14ac:dyDescent="0.35">
      <c r="A4122" s="28"/>
    </row>
    <row r="4123" spans="1:1" x14ac:dyDescent="0.35">
      <c r="A4123" s="28"/>
    </row>
    <row r="4124" spans="1:1" x14ac:dyDescent="0.35">
      <c r="A4124" s="28"/>
    </row>
    <row r="4125" spans="1:1" x14ac:dyDescent="0.35">
      <c r="A4125" s="28"/>
    </row>
    <row r="4126" spans="1:1" x14ac:dyDescent="0.35">
      <c r="A4126" s="28"/>
    </row>
    <row r="4127" spans="1:1" x14ac:dyDescent="0.35">
      <c r="A4127" s="28"/>
    </row>
    <row r="4128" spans="1:1" x14ac:dyDescent="0.35">
      <c r="A4128" s="28"/>
    </row>
    <row r="4129" spans="1:1" x14ac:dyDescent="0.35">
      <c r="A4129" s="28"/>
    </row>
    <row r="4130" spans="1:1" x14ac:dyDescent="0.35">
      <c r="A4130" s="28"/>
    </row>
    <row r="4131" spans="1:1" x14ac:dyDescent="0.35">
      <c r="A4131" s="28"/>
    </row>
    <row r="4132" spans="1:1" x14ac:dyDescent="0.35">
      <c r="A4132" s="28"/>
    </row>
    <row r="4133" spans="1:1" x14ac:dyDescent="0.35">
      <c r="A4133" s="28"/>
    </row>
    <row r="4134" spans="1:1" x14ac:dyDescent="0.35">
      <c r="A4134" s="28"/>
    </row>
    <row r="4135" spans="1:1" x14ac:dyDescent="0.35">
      <c r="A4135" s="28"/>
    </row>
    <row r="4136" spans="1:1" x14ac:dyDescent="0.35">
      <c r="A4136" s="28"/>
    </row>
    <row r="4137" spans="1:1" x14ac:dyDescent="0.35">
      <c r="A4137" s="28"/>
    </row>
    <row r="4138" spans="1:1" x14ac:dyDescent="0.35">
      <c r="A4138" s="28"/>
    </row>
    <row r="4139" spans="1:1" x14ac:dyDescent="0.35">
      <c r="A4139" s="28"/>
    </row>
    <row r="4140" spans="1:1" x14ac:dyDescent="0.35">
      <c r="A4140" s="28"/>
    </row>
    <row r="4141" spans="1:1" x14ac:dyDescent="0.35">
      <c r="A4141" s="28"/>
    </row>
    <row r="4142" spans="1:1" x14ac:dyDescent="0.35">
      <c r="A4142" s="28"/>
    </row>
    <row r="4143" spans="1:1" x14ac:dyDescent="0.35">
      <c r="A4143" s="28"/>
    </row>
    <row r="4144" spans="1:1" x14ac:dyDescent="0.35">
      <c r="A4144" s="28"/>
    </row>
    <row r="4145" spans="1:1" x14ac:dyDescent="0.35">
      <c r="A4145" s="28"/>
    </row>
    <row r="4146" spans="1:1" x14ac:dyDescent="0.35">
      <c r="A4146" s="28"/>
    </row>
    <row r="4147" spans="1:1" x14ac:dyDescent="0.35">
      <c r="A4147" s="28"/>
    </row>
    <row r="4148" spans="1:1" x14ac:dyDescent="0.35">
      <c r="A4148" s="28"/>
    </row>
    <row r="4149" spans="1:1" x14ac:dyDescent="0.35">
      <c r="A4149" s="28"/>
    </row>
    <row r="4150" spans="1:1" x14ac:dyDescent="0.35">
      <c r="A4150" s="28"/>
    </row>
    <row r="4151" spans="1:1" x14ac:dyDescent="0.35">
      <c r="A4151" s="28"/>
    </row>
    <row r="4152" spans="1:1" x14ac:dyDescent="0.35">
      <c r="A4152" s="28"/>
    </row>
    <row r="4153" spans="1:1" x14ac:dyDescent="0.35">
      <c r="A4153" s="28"/>
    </row>
    <row r="4154" spans="1:1" x14ac:dyDescent="0.35">
      <c r="A4154" s="28"/>
    </row>
    <row r="4155" spans="1:1" x14ac:dyDescent="0.35">
      <c r="A4155" s="28"/>
    </row>
    <row r="4156" spans="1:1" x14ac:dyDescent="0.35">
      <c r="A4156" s="28"/>
    </row>
    <row r="4157" spans="1:1" x14ac:dyDescent="0.35">
      <c r="A4157" s="28"/>
    </row>
    <row r="4158" spans="1:1" x14ac:dyDescent="0.35">
      <c r="A4158" s="28"/>
    </row>
    <row r="4159" spans="1:1" x14ac:dyDescent="0.35">
      <c r="A4159" s="28"/>
    </row>
    <row r="4160" spans="1:1" x14ac:dyDescent="0.35">
      <c r="A4160" s="28"/>
    </row>
    <row r="4161" spans="1:1" x14ac:dyDescent="0.35">
      <c r="A4161" s="28"/>
    </row>
    <row r="4162" spans="1:1" x14ac:dyDescent="0.35">
      <c r="A4162" s="28"/>
    </row>
    <row r="4163" spans="1:1" x14ac:dyDescent="0.35">
      <c r="A4163" s="28"/>
    </row>
    <row r="4164" spans="1:1" x14ac:dyDescent="0.35">
      <c r="A4164" s="28"/>
    </row>
    <row r="4165" spans="1:1" x14ac:dyDescent="0.35">
      <c r="A4165" s="28"/>
    </row>
    <row r="4166" spans="1:1" x14ac:dyDescent="0.35">
      <c r="A4166" s="28"/>
    </row>
    <row r="4167" spans="1:1" x14ac:dyDescent="0.35">
      <c r="A4167" s="28"/>
    </row>
    <row r="4168" spans="1:1" x14ac:dyDescent="0.35">
      <c r="A4168" s="28"/>
    </row>
    <row r="4169" spans="1:1" x14ac:dyDescent="0.35">
      <c r="A4169" s="28"/>
    </row>
    <row r="4170" spans="1:1" x14ac:dyDescent="0.35">
      <c r="A4170" s="28"/>
    </row>
    <row r="4171" spans="1:1" x14ac:dyDescent="0.35">
      <c r="A4171" s="28"/>
    </row>
    <row r="4172" spans="1:1" x14ac:dyDescent="0.35">
      <c r="A4172" s="28"/>
    </row>
    <row r="4173" spans="1:1" x14ac:dyDescent="0.35">
      <c r="A4173" s="28"/>
    </row>
    <row r="4174" spans="1:1" x14ac:dyDescent="0.35">
      <c r="A4174" s="28"/>
    </row>
    <row r="4175" spans="1:1" x14ac:dyDescent="0.35">
      <c r="A4175" s="28"/>
    </row>
    <row r="4176" spans="1:1" x14ac:dyDescent="0.35">
      <c r="A4176" s="28"/>
    </row>
    <row r="4177" spans="1:1" x14ac:dyDescent="0.35">
      <c r="A4177" s="28"/>
    </row>
    <row r="4178" spans="1:1" x14ac:dyDescent="0.35">
      <c r="A4178" s="28"/>
    </row>
    <row r="4179" spans="1:1" x14ac:dyDescent="0.35">
      <c r="A4179" s="28"/>
    </row>
    <row r="4180" spans="1:1" x14ac:dyDescent="0.35">
      <c r="A4180" s="28"/>
    </row>
    <row r="4181" spans="1:1" x14ac:dyDescent="0.35">
      <c r="A4181" s="28"/>
    </row>
    <row r="4182" spans="1:1" x14ac:dyDescent="0.35">
      <c r="A4182" s="28"/>
    </row>
    <row r="4183" spans="1:1" x14ac:dyDescent="0.35">
      <c r="A4183" s="28"/>
    </row>
    <row r="4184" spans="1:1" x14ac:dyDescent="0.35">
      <c r="A4184" s="28"/>
    </row>
    <row r="4185" spans="1:1" x14ac:dyDescent="0.35">
      <c r="A4185" s="28"/>
    </row>
    <row r="4186" spans="1:1" x14ac:dyDescent="0.35">
      <c r="A4186" s="28"/>
    </row>
    <row r="4187" spans="1:1" x14ac:dyDescent="0.35">
      <c r="A4187" s="28"/>
    </row>
    <row r="4188" spans="1:1" x14ac:dyDescent="0.35">
      <c r="A4188" s="28"/>
    </row>
    <row r="4189" spans="1:1" x14ac:dyDescent="0.35">
      <c r="A4189" s="28"/>
    </row>
    <row r="4190" spans="1:1" x14ac:dyDescent="0.35">
      <c r="A4190" s="28"/>
    </row>
    <row r="4191" spans="1:1" x14ac:dyDescent="0.35">
      <c r="A4191" s="28"/>
    </row>
    <row r="4192" spans="1:1" x14ac:dyDescent="0.35">
      <c r="A4192" s="28"/>
    </row>
    <row r="4193" spans="1:1" x14ac:dyDescent="0.35">
      <c r="A4193" s="28"/>
    </row>
    <row r="4194" spans="1:1" x14ac:dyDescent="0.35">
      <c r="A4194" s="28"/>
    </row>
    <row r="4195" spans="1:1" x14ac:dyDescent="0.35">
      <c r="A4195" s="28"/>
    </row>
    <row r="4196" spans="1:1" x14ac:dyDescent="0.35">
      <c r="A4196" s="28"/>
    </row>
    <row r="4197" spans="1:1" x14ac:dyDescent="0.35">
      <c r="A4197" s="28"/>
    </row>
    <row r="4198" spans="1:1" x14ac:dyDescent="0.35">
      <c r="A4198" s="28"/>
    </row>
    <row r="4199" spans="1:1" x14ac:dyDescent="0.35">
      <c r="A4199" s="28"/>
    </row>
    <row r="4200" spans="1:1" x14ac:dyDescent="0.35">
      <c r="A4200" s="28"/>
    </row>
    <row r="4201" spans="1:1" x14ac:dyDescent="0.35">
      <c r="A4201" s="28"/>
    </row>
    <row r="4202" spans="1:1" x14ac:dyDescent="0.35">
      <c r="A4202" s="28"/>
    </row>
    <row r="4203" spans="1:1" x14ac:dyDescent="0.35">
      <c r="A4203" s="28"/>
    </row>
    <row r="4204" spans="1:1" x14ac:dyDescent="0.35">
      <c r="A4204" s="28"/>
    </row>
    <row r="4205" spans="1:1" x14ac:dyDescent="0.35">
      <c r="A4205" s="28"/>
    </row>
    <row r="4206" spans="1:1" x14ac:dyDescent="0.35">
      <c r="A4206" s="28"/>
    </row>
    <row r="4207" spans="1:1" x14ac:dyDescent="0.35">
      <c r="A4207" s="28"/>
    </row>
    <row r="4208" spans="1:1" x14ac:dyDescent="0.35">
      <c r="A4208" s="28"/>
    </row>
    <row r="4209" spans="1:1" x14ac:dyDescent="0.35">
      <c r="A4209" s="28"/>
    </row>
    <row r="4210" spans="1:1" x14ac:dyDescent="0.35">
      <c r="A4210" s="28"/>
    </row>
    <row r="4211" spans="1:1" x14ac:dyDescent="0.35">
      <c r="A4211" s="28"/>
    </row>
    <row r="4212" spans="1:1" x14ac:dyDescent="0.35">
      <c r="A4212" s="28"/>
    </row>
    <row r="4213" spans="1:1" x14ac:dyDescent="0.35">
      <c r="A4213" s="28"/>
    </row>
    <row r="4214" spans="1:1" x14ac:dyDescent="0.35">
      <c r="A4214" s="28"/>
    </row>
    <row r="4215" spans="1:1" x14ac:dyDescent="0.35">
      <c r="A4215" s="28"/>
    </row>
    <row r="4216" spans="1:1" x14ac:dyDescent="0.35">
      <c r="A4216" s="28"/>
    </row>
    <row r="4217" spans="1:1" x14ac:dyDescent="0.35">
      <c r="A4217" s="28"/>
    </row>
    <row r="4218" spans="1:1" x14ac:dyDescent="0.35">
      <c r="A4218" s="28"/>
    </row>
    <row r="4219" spans="1:1" x14ac:dyDescent="0.35">
      <c r="A4219" s="28"/>
    </row>
    <row r="4220" spans="1:1" x14ac:dyDescent="0.35">
      <c r="A4220" s="28"/>
    </row>
    <row r="4221" spans="1:1" x14ac:dyDescent="0.35">
      <c r="A4221" s="28"/>
    </row>
    <row r="4222" spans="1:1" x14ac:dyDescent="0.35">
      <c r="A4222" s="28"/>
    </row>
    <row r="4223" spans="1:1" x14ac:dyDescent="0.35">
      <c r="A4223" s="28"/>
    </row>
    <row r="4224" spans="1:1" x14ac:dyDescent="0.35">
      <c r="A4224" s="28"/>
    </row>
    <row r="4225" spans="1:1" x14ac:dyDescent="0.35">
      <c r="A4225" s="28"/>
    </row>
    <row r="4226" spans="1:1" x14ac:dyDescent="0.35">
      <c r="A4226" s="28"/>
    </row>
    <row r="4227" spans="1:1" x14ac:dyDescent="0.35">
      <c r="A4227" s="28"/>
    </row>
    <row r="4228" spans="1:1" x14ac:dyDescent="0.35">
      <c r="A4228" s="28"/>
    </row>
    <row r="4229" spans="1:1" x14ac:dyDescent="0.35">
      <c r="A4229" s="28"/>
    </row>
    <row r="4230" spans="1:1" x14ac:dyDescent="0.35">
      <c r="A4230" s="28"/>
    </row>
    <row r="4231" spans="1:1" x14ac:dyDescent="0.35">
      <c r="A4231" s="28"/>
    </row>
    <row r="4232" spans="1:1" x14ac:dyDescent="0.35">
      <c r="A4232" s="28"/>
    </row>
    <row r="4233" spans="1:1" x14ac:dyDescent="0.35">
      <c r="A4233" s="28"/>
    </row>
    <row r="4234" spans="1:1" x14ac:dyDescent="0.35">
      <c r="A4234" s="28"/>
    </row>
    <row r="4235" spans="1:1" x14ac:dyDescent="0.35">
      <c r="A4235" s="28"/>
    </row>
    <row r="4236" spans="1:1" x14ac:dyDescent="0.35">
      <c r="A4236" s="28"/>
    </row>
    <row r="4237" spans="1:1" x14ac:dyDescent="0.35">
      <c r="A4237" s="28"/>
    </row>
    <row r="4238" spans="1:1" x14ac:dyDescent="0.35">
      <c r="A4238" s="28"/>
    </row>
    <row r="4239" spans="1:1" x14ac:dyDescent="0.35">
      <c r="A4239" s="28"/>
    </row>
    <row r="4240" spans="1:1" x14ac:dyDescent="0.35">
      <c r="A4240" s="28"/>
    </row>
    <row r="4241" spans="1:1" x14ac:dyDescent="0.35">
      <c r="A4241" s="28"/>
    </row>
    <row r="4242" spans="1:1" x14ac:dyDescent="0.35">
      <c r="A4242" s="28"/>
    </row>
    <row r="4243" spans="1:1" x14ac:dyDescent="0.35">
      <c r="A4243" s="28"/>
    </row>
    <row r="4244" spans="1:1" x14ac:dyDescent="0.35">
      <c r="A4244" s="28"/>
    </row>
    <row r="4245" spans="1:1" x14ac:dyDescent="0.35">
      <c r="A4245" s="28"/>
    </row>
    <row r="4246" spans="1:1" x14ac:dyDescent="0.35">
      <c r="A4246" s="28"/>
    </row>
    <row r="4247" spans="1:1" x14ac:dyDescent="0.35">
      <c r="A4247" s="28"/>
    </row>
    <row r="4248" spans="1:1" x14ac:dyDescent="0.35">
      <c r="A4248" s="28"/>
    </row>
    <row r="4249" spans="1:1" x14ac:dyDescent="0.35">
      <c r="A4249" s="28"/>
    </row>
    <row r="4250" spans="1:1" x14ac:dyDescent="0.35">
      <c r="A4250" s="28"/>
    </row>
    <row r="4251" spans="1:1" x14ac:dyDescent="0.35">
      <c r="A4251" s="28"/>
    </row>
    <row r="4252" spans="1:1" x14ac:dyDescent="0.35">
      <c r="A4252" s="28"/>
    </row>
    <row r="4253" spans="1:1" x14ac:dyDescent="0.35">
      <c r="A4253" s="28"/>
    </row>
    <row r="4254" spans="1:1" x14ac:dyDescent="0.35">
      <c r="A4254" s="28"/>
    </row>
    <row r="4255" spans="1:1" x14ac:dyDescent="0.35">
      <c r="A4255" s="28"/>
    </row>
    <row r="4256" spans="1:1" x14ac:dyDescent="0.35">
      <c r="A4256" s="28"/>
    </row>
    <row r="4257" spans="1:1" x14ac:dyDescent="0.35">
      <c r="A4257" s="28"/>
    </row>
    <row r="4258" spans="1:1" x14ac:dyDescent="0.35">
      <c r="A4258" s="28"/>
    </row>
    <row r="4259" spans="1:1" x14ac:dyDescent="0.35">
      <c r="A4259" s="28"/>
    </row>
    <row r="4260" spans="1:1" x14ac:dyDescent="0.35">
      <c r="A4260" s="28"/>
    </row>
    <row r="4261" spans="1:1" x14ac:dyDescent="0.35">
      <c r="A4261" s="28"/>
    </row>
    <row r="4262" spans="1:1" x14ac:dyDescent="0.35">
      <c r="A4262" s="28"/>
    </row>
    <row r="4263" spans="1:1" x14ac:dyDescent="0.35">
      <c r="A4263" s="28"/>
    </row>
    <row r="4264" spans="1:1" x14ac:dyDescent="0.35">
      <c r="A4264" s="28"/>
    </row>
    <row r="4265" spans="1:1" x14ac:dyDescent="0.35">
      <c r="A4265" s="28"/>
    </row>
    <row r="4266" spans="1:1" x14ac:dyDescent="0.35">
      <c r="A4266" s="28"/>
    </row>
    <row r="4267" spans="1:1" x14ac:dyDescent="0.35">
      <c r="A4267" s="28"/>
    </row>
    <row r="4268" spans="1:1" x14ac:dyDescent="0.35">
      <c r="A4268" s="28"/>
    </row>
    <row r="4269" spans="1:1" x14ac:dyDescent="0.35">
      <c r="A4269" s="28"/>
    </row>
    <row r="4270" spans="1:1" x14ac:dyDescent="0.35">
      <c r="A4270" s="28"/>
    </row>
    <row r="4271" spans="1:1" x14ac:dyDescent="0.35">
      <c r="A4271" s="28"/>
    </row>
    <row r="4272" spans="1:1" x14ac:dyDescent="0.35">
      <c r="A4272" s="28"/>
    </row>
    <row r="4273" spans="1:1" x14ac:dyDescent="0.35">
      <c r="A4273" s="28"/>
    </row>
    <row r="4274" spans="1:1" x14ac:dyDescent="0.35">
      <c r="A4274" s="28"/>
    </row>
    <row r="4275" spans="1:1" x14ac:dyDescent="0.35">
      <c r="A4275" s="28"/>
    </row>
    <row r="4276" spans="1:1" x14ac:dyDescent="0.35">
      <c r="A4276" s="28"/>
    </row>
    <row r="4277" spans="1:1" x14ac:dyDescent="0.35">
      <c r="A4277" s="28"/>
    </row>
    <row r="4278" spans="1:1" x14ac:dyDescent="0.35">
      <c r="A4278" s="28"/>
    </row>
    <row r="4279" spans="1:1" x14ac:dyDescent="0.35">
      <c r="A4279" s="28"/>
    </row>
    <row r="4280" spans="1:1" x14ac:dyDescent="0.35">
      <c r="A4280" s="28"/>
    </row>
    <row r="4281" spans="1:1" x14ac:dyDescent="0.35">
      <c r="A4281" s="28"/>
    </row>
    <row r="4282" spans="1:1" x14ac:dyDescent="0.35">
      <c r="A4282" s="28"/>
    </row>
    <row r="4283" spans="1:1" x14ac:dyDescent="0.35">
      <c r="A4283" s="28"/>
    </row>
    <row r="4284" spans="1:1" x14ac:dyDescent="0.35">
      <c r="A4284" s="28"/>
    </row>
    <row r="4285" spans="1:1" x14ac:dyDescent="0.35">
      <c r="A4285" s="28"/>
    </row>
    <row r="4286" spans="1:1" x14ac:dyDescent="0.35">
      <c r="A4286" s="28"/>
    </row>
    <row r="4287" spans="1:1" x14ac:dyDescent="0.35">
      <c r="A4287" s="28"/>
    </row>
    <row r="4288" spans="1:1" x14ac:dyDescent="0.35">
      <c r="A4288" s="28"/>
    </row>
    <row r="4289" spans="1:1" x14ac:dyDescent="0.35">
      <c r="A4289" s="28"/>
    </row>
    <row r="4290" spans="1:1" x14ac:dyDescent="0.35">
      <c r="A4290" s="28"/>
    </row>
    <row r="4291" spans="1:1" x14ac:dyDescent="0.35">
      <c r="A4291" s="28"/>
    </row>
    <row r="4292" spans="1:1" x14ac:dyDescent="0.35">
      <c r="A4292" s="28"/>
    </row>
    <row r="4293" spans="1:1" x14ac:dyDescent="0.35">
      <c r="A4293" s="28"/>
    </row>
    <row r="4294" spans="1:1" x14ac:dyDescent="0.35">
      <c r="A4294" s="28"/>
    </row>
    <row r="4295" spans="1:1" x14ac:dyDescent="0.35">
      <c r="A4295" s="28"/>
    </row>
    <row r="4296" spans="1:1" x14ac:dyDescent="0.35">
      <c r="A4296" s="28"/>
    </row>
    <row r="4297" spans="1:1" x14ac:dyDescent="0.35">
      <c r="A4297" s="28"/>
    </row>
    <row r="4298" spans="1:1" x14ac:dyDescent="0.35">
      <c r="A4298" s="28"/>
    </row>
    <row r="4299" spans="1:1" x14ac:dyDescent="0.35">
      <c r="A4299" s="28"/>
    </row>
    <row r="4300" spans="1:1" x14ac:dyDescent="0.35">
      <c r="A4300" s="28"/>
    </row>
    <row r="4301" spans="1:1" x14ac:dyDescent="0.35">
      <c r="A4301" s="28"/>
    </row>
    <row r="4302" spans="1:1" x14ac:dyDescent="0.35">
      <c r="A4302" s="28"/>
    </row>
    <row r="4303" spans="1:1" x14ac:dyDescent="0.35">
      <c r="A4303" s="28"/>
    </row>
    <row r="4304" spans="1:1" x14ac:dyDescent="0.35">
      <c r="A4304" s="28"/>
    </row>
    <row r="4305" spans="1:1" x14ac:dyDescent="0.35">
      <c r="A4305" s="28"/>
    </row>
    <row r="4306" spans="1:1" x14ac:dyDescent="0.35">
      <c r="A4306" s="28"/>
    </row>
    <row r="4307" spans="1:1" x14ac:dyDescent="0.35">
      <c r="A4307" s="28"/>
    </row>
    <row r="4308" spans="1:1" x14ac:dyDescent="0.35">
      <c r="A4308" s="28"/>
    </row>
    <row r="4309" spans="1:1" x14ac:dyDescent="0.35">
      <c r="A4309" s="28"/>
    </row>
    <row r="4310" spans="1:1" x14ac:dyDescent="0.35">
      <c r="A4310" s="28"/>
    </row>
    <row r="4311" spans="1:1" x14ac:dyDescent="0.35">
      <c r="A4311" s="28"/>
    </row>
    <row r="4312" spans="1:1" x14ac:dyDescent="0.35">
      <c r="A4312" s="28"/>
    </row>
    <row r="4313" spans="1:1" x14ac:dyDescent="0.35">
      <c r="A4313" s="28"/>
    </row>
    <row r="4314" spans="1:1" x14ac:dyDescent="0.35">
      <c r="A4314" s="28"/>
    </row>
    <row r="4315" spans="1:1" x14ac:dyDescent="0.35">
      <c r="A4315" s="28"/>
    </row>
    <row r="4316" spans="1:1" x14ac:dyDescent="0.35">
      <c r="A4316" s="28"/>
    </row>
    <row r="4317" spans="1:1" x14ac:dyDescent="0.35">
      <c r="A4317" s="28"/>
    </row>
    <row r="4318" spans="1:1" x14ac:dyDescent="0.35">
      <c r="A4318" s="28"/>
    </row>
    <row r="4319" spans="1:1" x14ac:dyDescent="0.35">
      <c r="A4319" s="28"/>
    </row>
    <row r="4320" spans="1:1" x14ac:dyDescent="0.35">
      <c r="A4320" s="28"/>
    </row>
    <row r="4321" spans="1:1" x14ac:dyDescent="0.35">
      <c r="A4321" s="28"/>
    </row>
    <row r="4322" spans="1:1" x14ac:dyDescent="0.35">
      <c r="A4322" s="28"/>
    </row>
    <row r="4323" spans="1:1" x14ac:dyDescent="0.35">
      <c r="A4323" s="28"/>
    </row>
    <row r="4324" spans="1:1" x14ac:dyDescent="0.35">
      <c r="A4324" s="28"/>
    </row>
    <row r="4325" spans="1:1" x14ac:dyDescent="0.35">
      <c r="A4325" s="28"/>
    </row>
    <row r="4326" spans="1:1" x14ac:dyDescent="0.35">
      <c r="A4326" s="28"/>
    </row>
    <row r="4327" spans="1:1" x14ac:dyDescent="0.35">
      <c r="A4327" s="28"/>
    </row>
    <row r="4328" spans="1:1" x14ac:dyDescent="0.35">
      <c r="A4328" s="28"/>
    </row>
    <row r="4329" spans="1:1" x14ac:dyDescent="0.35">
      <c r="A4329" s="28"/>
    </row>
    <row r="4330" spans="1:1" x14ac:dyDescent="0.35">
      <c r="A4330" s="28"/>
    </row>
    <row r="4331" spans="1:1" x14ac:dyDescent="0.35">
      <c r="A4331" s="28"/>
    </row>
    <row r="4332" spans="1:1" x14ac:dyDescent="0.35">
      <c r="A4332" s="28"/>
    </row>
    <row r="4333" spans="1:1" x14ac:dyDescent="0.35">
      <c r="A4333" s="28"/>
    </row>
    <row r="4334" spans="1:1" x14ac:dyDescent="0.35">
      <c r="A4334" s="28"/>
    </row>
    <row r="4335" spans="1:1" x14ac:dyDescent="0.35">
      <c r="A4335" s="28"/>
    </row>
    <row r="4336" spans="1:1" x14ac:dyDescent="0.35">
      <c r="A4336" s="28"/>
    </row>
    <row r="4337" spans="1:1" x14ac:dyDescent="0.35">
      <c r="A4337" s="28"/>
    </row>
    <row r="4338" spans="1:1" x14ac:dyDescent="0.35">
      <c r="A4338" s="28"/>
    </row>
    <row r="4339" spans="1:1" x14ac:dyDescent="0.35">
      <c r="A4339" s="28"/>
    </row>
    <row r="4340" spans="1:1" x14ac:dyDescent="0.35">
      <c r="A4340" s="28"/>
    </row>
    <row r="4341" spans="1:1" x14ac:dyDescent="0.35">
      <c r="A4341" s="28"/>
    </row>
    <row r="4342" spans="1:1" x14ac:dyDescent="0.35">
      <c r="A4342" s="28"/>
    </row>
    <row r="4343" spans="1:1" x14ac:dyDescent="0.35">
      <c r="A4343" s="28"/>
    </row>
    <row r="4344" spans="1:1" x14ac:dyDescent="0.35">
      <c r="A4344" s="28"/>
    </row>
    <row r="4345" spans="1:1" x14ac:dyDescent="0.35">
      <c r="A4345" s="28"/>
    </row>
    <row r="4346" spans="1:1" x14ac:dyDescent="0.35">
      <c r="A4346" s="28"/>
    </row>
    <row r="4347" spans="1:1" x14ac:dyDescent="0.35">
      <c r="A4347" s="28"/>
    </row>
    <row r="4348" spans="1:1" x14ac:dyDescent="0.35">
      <c r="A4348" s="28"/>
    </row>
    <row r="4349" spans="1:1" x14ac:dyDescent="0.35">
      <c r="A4349" s="28"/>
    </row>
    <row r="4350" spans="1:1" x14ac:dyDescent="0.35">
      <c r="A4350" s="28"/>
    </row>
    <row r="4351" spans="1:1" x14ac:dyDescent="0.35">
      <c r="A4351" s="28"/>
    </row>
    <row r="4352" spans="1:1" x14ac:dyDescent="0.35">
      <c r="A4352" s="28"/>
    </row>
    <row r="4353" spans="1:1" x14ac:dyDescent="0.35">
      <c r="A4353" s="28"/>
    </row>
    <row r="4354" spans="1:1" x14ac:dyDescent="0.35">
      <c r="A4354" s="28"/>
    </row>
    <row r="4355" spans="1:1" x14ac:dyDescent="0.35">
      <c r="A4355" s="28"/>
    </row>
    <row r="4356" spans="1:1" x14ac:dyDescent="0.35">
      <c r="A4356" s="28"/>
    </row>
    <row r="4357" spans="1:1" x14ac:dyDescent="0.35">
      <c r="A4357" s="28"/>
    </row>
    <row r="4358" spans="1:1" x14ac:dyDescent="0.35">
      <c r="A4358" s="28"/>
    </row>
    <row r="4359" spans="1:1" x14ac:dyDescent="0.35">
      <c r="A4359" s="28"/>
    </row>
    <row r="4360" spans="1:1" x14ac:dyDescent="0.35">
      <c r="A4360" s="28"/>
    </row>
    <row r="4361" spans="1:1" x14ac:dyDescent="0.35">
      <c r="A4361" s="28"/>
    </row>
    <row r="4362" spans="1:1" x14ac:dyDescent="0.35">
      <c r="A4362" s="28"/>
    </row>
    <row r="4363" spans="1:1" x14ac:dyDescent="0.35">
      <c r="A4363" s="28"/>
    </row>
    <row r="4364" spans="1:1" x14ac:dyDescent="0.35">
      <c r="A4364" s="28"/>
    </row>
  </sheetData>
  <sheetProtection algorithmName="SHA-512" hashValue="q+bQlOIZravzM8VwFwnlGaeUofWEoYPiubQu7VvUm6CbsVgsL690uYWn/VuZjnN0Vv0HVJC99YgdqMF0+Y7epA==" saltValue="EjzHqYPqgqF4kYyckYimRg==" spinCount="100000" sheet="1" objects="1" scenarios="1"/>
  <printOptions horizontalCentered="1"/>
  <pageMargins left="0.25" right="0.25" top="0.75" bottom="0.75" header="0.3" footer="0.3"/>
  <pageSetup scale="10" fitToWidth="0"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2FDD-8042-4A07-A673-A0D09B1B2735}">
  <dimension ref="A1:F225"/>
  <sheetViews>
    <sheetView zoomScale="80" zoomScaleNormal="80" workbookViewId="0">
      <pane ySplit="1" topLeftCell="A2" activePane="bottomLeft" state="frozen"/>
      <selection activeCell="B32" sqref="B32"/>
      <selection pane="bottomLeft" activeCell="B32" sqref="B32"/>
    </sheetView>
  </sheetViews>
  <sheetFormatPr defaultColWidth="8.7265625" defaultRowHeight="15.5" x14ac:dyDescent="0.35"/>
  <cols>
    <col min="1" max="1" width="26.1796875" style="1" bestFit="1" customWidth="1"/>
    <col min="2" max="2" width="24.7265625" style="1" customWidth="1"/>
    <col min="3" max="3" width="36.1796875" style="1" bestFit="1" customWidth="1"/>
    <col min="4" max="4" width="54.54296875" style="1" customWidth="1"/>
    <col min="5" max="5" width="16.81640625" style="23" bestFit="1" customWidth="1"/>
    <col min="6" max="6" width="8.1796875" style="1" customWidth="1"/>
    <col min="7" max="7" width="12.26953125" style="1" customWidth="1"/>
    <col min="8" max="8" width="11.1796875" style="1" customWidth="1"/>
    <col min="9" max="9" width="11.453125" style="1" customWidth="1"/>
    <col min="10" max="10" width="9.1796875" style="1" customWidth="1"/>
    <col min="11" max="16384" width="8.7265625" style="1"/>
  </cols>
  <sheetData>
    <row r="1" spans="1:6" ht="44.5" customHeight="1" x14ac:dyDescent="0.35">
      <c r="A1" s="143" t="s">
        <v>272</v>
      </c>
      <c r="B1" s="144" t="s">
        <v>273</v>
      </c>
      <c r="C1" s="144" t="s">
        <v>274</v>
      </c>
      <c r="D1" s="144" t="s">
        <v>275</v>
      </c>
      <c r="E1" s="145" t="s">
        <v>276</v>
      </c>
      <c r="F1" s="13"/>
    </row>
    <row r="2" spans="1:6" x14ac:dyDescent="0.35">
      <c r="A2" s="18" t="s">
        <v>81</v>
      </c>
      <c r="B2" s="8" t="s">
        <v>210</v>
      </c>
      <c r="C2" s="8" t="s">
        <v>81</v>
      </c>
      <c r="D2" s="21" t="s">
        <v>81</v>
      </c>
      <c r="E2" s="16">
        <v>101</v>
      </c>
    </row>
    <row r="3" spans="1:6" x14ac:dyDescent="0.35">
      <c r="A3" s="18" t="s">
        <v>81</v>
      </c>
      <c r="B3" s="8" t="s">
        <v>210</v>
      </c>
      <c r="C3" s="8" t="s">
        <v>82</v>
      </c>
      <c r="D3" s="21" t="s">
        <v>81</v>
      </c>
      <c r="E3" s="16">
        <v>102</v>
      </c>
    </row>
    <row r="4" spans="1:6" x14ac:dyDescent="0.35">
      <c r="A4" s="18" t="s">
        <v>81</v>
      </c>
      <c r="B4" s="8" t="s">
        <v>210</v>
      </c>
      <c r="C4" s="8" t="s">
        <v>91</v>
      </c>
      <c r="D4" s="15" t="s">
        <v>277</v>
      </c>
      <c r="E4" s="16">
        <v>103</v>
      </c>
    </row>
    <row r="5" spans="1:6" x14ac:dyDescent="0.35">
      <c r="A5" s="18" t="s">
        <v>81</v>
      </c>
      <c r="B5" s="8" t="s">
        <v>210</v>
      </c>
      <c r="C5" s="8" t="s">
        <v>94</v>
      </c>
      <c r="D5" s="21" t="s">
        <v>81</v>
      </c>
      <c r="E5" s="16">
        <v>104</v>
      </c>
    </row>
    <row r="6" spans="1:6" x14ac:dyDescent="0.35">
      <c r="A6" s="18" t="s">
        <v>81</v>
      </c>
      <c r="B6" s="8" t="s">
        <v>210</v>
      </c>
      <c r="C6" s="8" t="s">
        <v>93</v>
      </c>
      <c r="D6" s="21" t="s">
        <v>81</v>
      </c>
      <c r="E6" s="16">
        <v>105</v>
      </c>
    </row>
    <row r="7" spans="1:6" x14ac:dyDescent="0.35">
      <c r="A7" s="18" t="s">
        <v>81</v>
      </c>
      <c r="B7" s="8" t="s">
        <v>210</v>
      </c>
      <c r="C7" s="8" t="s">
        <v>92</v>
      </c>
      <c r="D7" s="21" t="s">
        <v>81</v>
      </c>
      <c r="E7" s="16">
        <v>106</v>
      </c>
    </row>
    <row r="8" spans="1:6" x14ac:dyDescent="0.35">
      <c r="A8" s="18" t="s">
        <v>81</v>
      </c>
      <c r="B8" s="8" t="s">
        <v>210</v>
      </c>
      <c r="C8" s="8" t="s">
        <v>95</v>
      </c>
      <c r="D8" s="21" t="s">
        <v>81</v>
      </c>
      <c r="E8" s="16">
        <v>107</v>
      </c>
    </row>
    <row r="9" spans="1:6" x14ac:dyDescent="0.35">
      <c r="A9" s="18" t="s">
        <v>81</v>
      </c>
      <c r="B9" s="8" t="s">
        <v>210</v>
      </c>
      <c r="C9" s="9">
        <v>0</v>
      </c>
      <c r="D9" s="15" t="s">
        <v>278</v>
      </c>
      <c r="E9" s="16">
        <v>108</v>
      </c>
    </row>
    <row r="10" spans="1:6" x14ac:dyDescent="0.35">
      <c r="A10" s="18" t="s">
        <v>81</v>
      </c>
      <c r="B10" s="8" t="s">
        <v>203</v>
      </c>
      <c r="C10" s="8" t="s">
        <v>81</v>
      </c>
      <c r="D10" s="21" t="s">
        <v>81</v>
      </c>
      <c r="E10" s="16">
        <v>109</v>
      </c>
    </row>
    <row r="11" spans="1:6" x14ac:dyDescent="0.35">
      <c r="A11" s="18" t="s">
        <v>81</v>
      </c>
      <c r="B11" s="8" t="s">
        <v>203</v>
      </c>
      <c r="C11" s="8" t="s">
        <v>82</v>
      </c>
      <c r="D11" s="21" t="s">
        <v>81</v>
      </c>
      <c r="E11" s="16">
        <v>110</v>
      </c>
    </row>
    <row r="12" spans="1:6" x14ac:dyDescent="0.35">
      <c r="A12" s="18" t="s">
        <v>81</v>
      </c>
      <c r="B12" s="8" t="s">
        <v>203</v>
      </c>
      <c r="C12" s="8" t="s">
        <v>91</v>
      </c>
      <c r="D12" s="15" t="s">
        <v>277</v>
      </c>
      <c r="E12" s="16">
        <v>111</v>
      </c>
    </row>
    <row r="13" spans="1:6" x14ac:dyDescent="0.35">
      <c r="A13" s="18" t="s">
        <v>81</v>
      </c>
      <c r="B13" s="8" t="s">
        <v>203</v>
      </c>
      <c r="C13" s="8" t="s">
        <v>94</v>
      </c>
      <c r="D13" s="21" t="s">
        <v>81</v>
      </c>
      <c r="E13" s="16">
        <v>112</v>
      </c>
    </row>
    <row r="14" spans="1:6" x14ac:dyDescent="0.35">
      <c r="A14" s="18" t="s">
        <v>81</v>
      </c>
      <c r="B14" s="8" t="s">
        <v>203</v>
      </c>
      <c r="C14" s="8" t="s">
        <v>93</v>
      </c>
      <c r="D14" s="21" t="s">
        <v>81</v>
      </c>
      <c r="E14" s="16">
        <v>113</v>
      </c>
    </row>
    <row r="15" spans="1:6" x14ac:dyDescent="0.35">
      <c r="A15" s="18" t="s">
        <v>81</v>
      </c>
      <c r="B15" s="8" t="s">
        <v>203</v>
      </c>
      <c r="C15" s="8" t="s">
        <v>92</v>
      </c>
      <c r="D15" s="21" t="s">
        <v>81</v>
      </c>
      <c r="E15" s="16">
        <v>114</v>
      </c>
    </row>
    <row r="16" spans="1:6" x14ac:dyDescent="0.35">
      <c r="A16" s="18" t="s">
        <v>81</v>
      </c>
      <c r="B16" s="8" t="s">
        <v>203</v>
      </c>
      <c r="C16" s="8" t="s">
        <v>95</v>
      </c>
      <c r="D16" s="21" t="s">
        <v>81</v>
      </c>
      <c r="E16" s="16">
        <v>115</v>
      </c>
    </row>
    <row r="17" spans="1:5" x14ac:dyDescent="0.35">
      <c r="A17" s="18" t="s">
        <v>81</v>
      </c>
      <c r="B17" s="8" t="s">
        <v>203</v>
      </c>
      <c r="C17" s="9">
        <v>0</v>
      </c>
      <c r="D17" s="15" t="s">
        <v>278</v>
      </c>
      <c r="E17" s="16">
        <v>116</v>
      </c>
    </row>
    <row r="18" spans="1:5" x14ac:dyDescent="0.35">
      <c r="A18" s="18" t="s">
        <v>81</v>
      </c>
      <c r="B18" s="8" t="s">
        <v>205</v>
      </c>
      <c r="C18" s="8" t="s">
        <v>81</v>
      </c>
      <c r="D18" s="21" t="s">
        <v>81</v>
      </c>
      <c r="E18" s="16">
        <v>117</v>
      </c>
    </row>
    <row r="19" spans="1:5" x14ac:dyDescent="0.35">
      <c r="A19" s="18" t="s">
        <v>81</v>
      </c>
      <c r="B19" s="8" t="s">
        <v>205</v>
      </c>
      <c r="C19" s="8" t="s">
        <v>82</v>
      </c>
      <c r="D19" s="21" t="s">
        <v>81</v>
      </c>
      <c r="E19" s="16">
        <v>118</v>
      </c>
    </row>
    <row r="20" spans="1:5" x14ac:dyDescent="0.35">
      <c r="A20" s="18" t="s">
        <v>81</v>
      </c>
      <c r="B20" s="8" t="s">
        <v>205</v>
      </c>
      <c r="C20" s="8" t="s">
        <v>91</v>
      </c>
      <c r="D20" s="15" t="s">
        <v>277</v>
      </c>
      <c r="E20" s="16">
        <v>119</v>
      </c>
    </row>
    <row r="21" spans="1:5" x14ac:dyDescent="0.35">
      <c r="A21" s="18" t="s">
        <v>81</v>
      </c>
      <c r="B21" s="8" t="s">
        <v>205</v>
      </c>
      <c r="C21" s="8" t="s">
        <v>94</v>
      </c>
      <c r="D21" s="21" t="s">
        <v>81</v>
      </c>
      <c r="E21" s="16">
        <v>120</v>
      </c>
    </row>
    <row r="22" spans="1:5" x14ac:dyDescent="0.35">
      <c r="A22" s="18" t="s">
        <v>81</v>
      </c>
      <c r="B22" s="8" t="s">
        <v>205</v>
      </c>
      <c r="C22" s="8" t="s">
        <v>93</v>
      </c>
      <c r="D22" s="21" t="s">
        <v>81</v>
      </c>
      <c r="E22" s="16">
        <v>121</v>
      </c>
    </row>
    <row r="23" spans="1:5" x14ac:dyDescent="0.35">
      <c r="A23" s="18" t="s">
        <v>81</v>
      </c>
      <c r="B23" s="8" t="s">
        <v>205</v>
      </c>
      <c r="C23" s="8" t="s">
        <v>92</v>
      </c>
      <c r="D23" s="21" t="s">
        <v>81</v>
      </c>
      <c r="E23" s="16">
        <v>122</v>
      </c>
    </row>
    <row r="24" spans="1:5" x14ac:dyDescent="0.35">
      <c r="A24" s="18" t="s">
        <v>81</v>
      </c>
      <c r="B24" s="8" t="s">
        <v>205</v>
      </c>
      <c r="C24" s="8" t="s">
        <v>95</v>
      </c>
      <c r="D24" s="21" t="s">
        <v>81</v>
      </c>
      <c r="E24" s="16">
        <v>123</v>
      </c>
    </row>
    <row r="25" spans="1:5" x14ac:dyDescent="0.35">
      <c r="A25" s="18" t="s">
        <v>81</v>
      </c>
      <c r="B25" s="8" t="s">
        <v>205</v>
      </c>
      <c r="C25" s="9">
        <v>0</v>
      </c>
      <c r="D25" s="15" t="s">
        <v>278</v>
      </c>
      <c r="E25" s="16">
        <v>124</v>
      </c>
    </row>
    <row r="26" spans="1:5" x14ac:dyDescent="0.35">
      <c r="A26" s="18" t="s">
        <v>81</v>
      </c>
      <c r="B26" s="9">
        <v>0</v>
      </c>
      <c r="C26" s="8" t="s">
        <v>81</v>
      </c>
      <c r="D26" s="21" t="s">
        <v>81</v>
      </c>
      <c r="E26" s="16">
        <v>125</v>
      </c>
    </row>
    <row r="27" spans="1:5" x14ac:dyDescent="0.35">
      <c r="A27" s="18" t="s">
        <v>81</v>
      </c>
      <c r="B27" s="9">
        <v>0</v>
      </c>
      <c r="C27" s="8" t="s">
        <v>82</v>
      </c>
      <c r="D27" s="21" t="s">
        <v>81</v>
      </c>
      <c r="E27" s="16">
        <v>126</v>
      </c>
    </row>
    <row r="28" spans="1:5" x14ac:dyDescent="0.35">
      <c r="A28" s="18" t="s">
        <v>81</v>
      </c>
      <c r="B28" s="9">
        <v>0</v>
      </c>
      <c r="C28" s="8" t="s">
        <v>91</v>
      </c>
      <c r="D28" s="15" t="s">
        <v>277</v>
      </c>
      <c r="E28" s="16">
        <v>127</v>
      </c>
    </row>
    <row r="29" spans="1:5" x14ac:dyDescent="0.35">
      <c r="A29" s="18" t="s">
        <v>81</v>
      </c>
      <c r="B29" s="9">
        <v>0</v>
      </c>
      <c r="C29" s="8" t="s">
        <v>94</v>
      </c>
      <c r="D29" s="21" t="s">
        <v>81</v>
      </c>
      <c r="E29" s="16">
        <v>128</v>
      </c>
    </row>
    <row r="30" spans="1:5" x14ac:dyDescent="0.35">
      <c r="A30" s="18" t="s">
        <v>81</v>
      </c>
      <c r="B30" s="9">
        <v>0</v>
      </c>
      <c r="C30" s="8" t="s">
        <v>93</v>
      </c>
      <c r="D30" s="21" t="s">
        <v>81</v>
      </c>
      <c r="E30" s="16">
        <v>129</v>
      </c>
    </row>
    <row r="31" spans="1:5" x14ac:dyDescent="0.35">
      <c r="A31" s="18" t="s">
        <v>81</v>
      </c>
      <c r="B31" s="9">
        <v>0</v>
      </c>
      <c r="C31" s="8" t="s">
        <v>92</v>
      </c>
      <c r="D31" s="21" t="s">
        <v>81</v>
      </c>
      <c r="E31" s="16">
        <v>130</v>
      </c>
    </row>
    <row r="32" spans="1:5" x14ac:dyDescent="0.35">
      <c r="A32" s="18" t="s">
        <v>81</v>
      </c>
      <c r="B32" s="9">
        <v>0</v>
      </c>
      <c r="C32" s="8" t="s">
        <v>95</v>
      </c>
      <c r="D32" s="21" t="s">
        <v>81</v>
      </c>
      <c r="E32" s="16">
        <v>131</v>
      </c>
    </row>
    <row r="33" spans="1:5" x14ac:dyDescent="0.35">
      <c r="A33" s="18" t="s">
        <v>81</v>
      </c>
      <c r="B33" s="9">
        <v>0</v>
      </c>
      <c r="C33" s="9">
        <v>0</v>
      </c>
      <c r="D33" s="15" t="s">
        <v>278</v>
      </c>
      <c r="E33" s="16">
        <v>132</v>
      </c>
    </row>
    <row r="34" spans="1:5" x14ac:dyDescent="0.35">
      <c r="A34" s="14" t="s">
        <v>91</v>
      </c>
      <c r="B34" s="10" t="s">
        <v>210</v>
      </c>
      <c r="C34" s="10" t="s">
        <v>81</v>
      </c>
      <c r="D34" s="20" t="s">
        <v>81</v>
      </c>
      <c r="E34" s="16">
        <v>133</v>
      </c>
    </row>
    <row r="35" spans="1:5" x14ac:dyDescent="0.35">
      <c r="A35" s="14" t="s">
        <v>91</v>
      </c>
      <c r="B35" s="10" t="s">
        <v>210</v>
      </c>
      <c r="C35" s="10" t="s">
        <v>82</v>
      </c>
      <c r="D35" s="20" t="s">
        <v>82</v>
      </c>
      <c r="E35" s="16">
        <v>134</v>
      </c>
    </row>
    <row r="36" spans="1:5" x14ac:dyDescent="0.35">
      <c r="A36" s="14" t="s">
        <v>91</v>
      </c>
      <c r="B36" s="10" t="s">
        <v>210</v>
      </c>
      <c r="C36" s="10" t="s">
        <v>91</v>
      </c>
      <c r="D36" s="15" t="s">
        <v>277</v>
      </c>
      <c r="E36" s="16">
        <v>135</v>
      </c>
    </row>
    <row r="37" spans="1:5" x14ac:dyDescent="0.35">
      <c r="A37" s="14" t="s">
        <v>91</v>
      </c>
      <c r="B37" s="10" t="s">
        <v>210</v>
      </c>
      <c r="C37" s="10" t="s">
        <v>94</v>
      </c>
      <c r="D37" s="20" t="s">
        <v>279</v>
      </c>
      <c r="E37" s="16">
        <v>136</v>
      </c>
    </row>
    <row r="38" spans="1:5" x14ac:dyDescent="0.35">
      <c r="A38" s="14" t="s">
        <v>91</v>
      </c>
      <c r="B38" s="10" t="s">
        <v>210</v>
      </c>
      <c r="C38" s="10" t="s">
        <v>92</v>
      </c>
      <c r="D38" s="20" t="s">
        <v>279</v>
      </c>
      <c r="E38" s="16">
        <v>137</v>
      </c>
    </row>
    <row r="39" spans="1:5" x14ac:dyDescent="0.35">
      <c r="A39" s="14" t="s">
        <v>91</v>
      </c>
      <c r="B39" s="10" t="s">
        <v>210</v>
      </c>
      <c r="C39" s="10" t="s">
        <v>93</v>
      </c>
      <c r="D39" s="20" t="s">
        <v>279</v>
      </c>
      <c r="E39" s="16">
        <v>138</v>
      </c>
    </row>
    <row r="40" spans="1:5" x14ac:dyDescent="0.35">
      <c r="A40" s="14" t="s">
        <v>91</v>
      </c>
      <c r="B40" s="10" t="s">
        <v>210</v>
      </c>
      <c r="C40" s="10" t="s">
        <v>95</v>
      </c>
      <c r="D40" s="20" t="s">
        <v>83</v>
      </c>
      <c r="E40" s="16">
        <v>139</v>
      </c>
    </row>
    <row r="41" spans="1:5" x14ac:dyDescent="0.35">
      <c r="A41" s="14" t="s">
        <v>91</v>
      </c>
      <c r="B41" s="10" t="s">
        <v>210</v>
      </c>
      <c r="C41" s="9">
        <v>0</v>
      </c>
      <c r="D41" s="15" t="s">
        <v>278</v>
      </c>
      <c r="E41" s="16">
        <v>140</v>
      </c>
    </row>
    <row r="42" spans="1:5" x14ac:dyDescent="0.35">
      <c r="A42" s="14" t="s">
        <v>91</v>
      </c>
      <c r="B42" s="10" t="s">
        <v>203</v>
      </c>
      <c r="C42" s="10" t="s">
        <v>81</v>
      </c>
      <c r="D42" s="20" t="s">
        <v>81</v>
      </c>
      <c r="E42" s="16">
        <v>141</v>
      </c>
    </row>
    <row r="43" spans="1:5" x14ac:dyDescent="0.35">
      <c r="A43" s="14" t="s">
        <v>91</v>
      </c>
      <c r="B43" s="10" t="s">
        <v>203</v>
      </c>
      <c r="C43" s="10" t="s">
        <v>82</v>
      </c>
      <c r="D43" s="20" t="s">
        <v>82</v>
      </c>
      <c r="E43" s="16">
        <v>142</v>
      </c>
    </row>
    <row r="44" spans="1:5" x14ac:dyDescent="0.35">
      <c r="A44" s="14" t="s">
        <v>91</v>
      </c>
      <c r="B44" s="10" t="s">
        <v>203</v>
      </c>
      <c r="C44" s="10" t="s">
        <v>91</v>
      </c>
      <c r="D44" s="15" t="s">
        <v>277</v>
      </c>
      <c r="E44" s="16">
        <v>143</v>
      </c>
    </row>
    <row r="45" spans="1:5" x14ac:dyDescent="0.35">
      <c r="A45" s="14" t="s">
        <v>91</v>
      </c>
      <c r="B45" s="10" t="s">
        <v>203</v>
      </c>
      <c r="C45" s="10" t="s">
        <v>94</v>
      </c>
      <c r="D45" s="20" t="s">
        <v>279</v>
      </c>
      <c r="E45" s="16">
        <v>144</v>
      </c>
    </row>
    <row r="46" spans="1:5" x14ac:dyDescent="0.35">
      <c r="A46" s="14" t="s">
        <v>91</v>
      </c>
      <c r="B46" s="10" t="s">
        <v>203</v>
      </c>
      <c r="C46" s="10" t="s">
        <v>92</v>
      </c>
      <c r="D46" s="20" t="s">
        <v>279</v>
      </c>
      <c r="E46" s="16">
        <v>145</v>
      </c>
    </row>
    <row r="47" spans="1:5" x14ac:dyDescent="0.35">
      <c r="A47" s="14" t="s">
        <v>91</v>
      </c>
      <c r="B47" s="10" t="s">
        <v>203</v>
      </c>
      <c r="C47" s="10" t="s">
        <v>93</v>
      </c>
      <c r="D47" s="20" t="s">
        <v>279</v>
      </c>
      <c r="E47" s="16">
        <v>146</v>
      </c>
    </row>
    <row r="48" spans="1:5" x14ac:dyDescent="0.35">
      <c r="A48" s="14" t="s">
        <v>91</v>
      </c>
      <c r="B48" s="10" t="s">
        <v>203</v>
      </c>
      <c r="C48" s="10" t="s">
        <v>95</v>
      </c>
      <c r="D48" s="20" t="s">
        <v>83</v>
      </c>
      <c r="E48" s="16">
        <v>147</v>
      </c>
    </row>
    <row r="49" spans="1:5" x14ac:dyDescent="0.35">
      <c r="A49" s="14" t="s">
        <v>91</v>
      </c>
      <c r="B49" s="10" t="s">
        <v>203</v>
      </c>
      <c r="C49" s="9">
        <v>0</v>
      </c>
      <c r="D49" s="15" t="s">
        <v>278</v>
      </c>
      <c r="E49" s="16">
        <v>148</v>
      </c>
    </row>
    <row r="50" spans="1:5" x14ac:dyDescent="0.35">
      <c r="A50" s="14" t="s">
        <v>91</v>
      </c>
      <c r="B50" s="10" t="s">
        <v>205</v>
      </c>
      <c r="C50" s="10" t="s">
        <v>81</v>
      </c>
      <c r="D50" s="20" t="s">
        <v>81</v>
      </c>
      <c r="E50" s="16">
        <v>149</v>
      </c>
    </row>
    <row r="51" spans="1:5" x14ac:dyDescent="0.35">
      <c r="A51" s="14" t="s">
        <v>91</v>
      </c>
      <c r="B51" s="10" t="s">
        <v>205</v>
      </c>
      <c r="C51" s="10" t="s">
        <v>82</v>
      </c>
      <c r="D51" s="15" t="s">
        <v>280</v>
      </c>
      <c r="E51" s="16">
        <v>150</v>
      </c>
    </row>
    <row r="52" spans="1:5" x14ac:dyDescent="0.35">
      <c r="A52" s="14" t="s">
        <v>91</v>
      </c>
      <c r="B52" s="10" t="s">
        <v>205</v>
      </c>
      <c r="C52" s="10" t="s">
        <v>91</v>
      </c>
      <c r="D52" s="20" t="s">
        <v>279</v>
      </c>
      <c r="E52" s="16">
        <v>151</v>
      </c>
    </row>
    <row r="53" spans="1:5" x14ac:dyDescent="0.35">
      <c r="A53" s="14" t="s">
        <v>91</v>
      </c>
      <c r="B53" s="10" t="s">
        <v>205</v>
      </c>
      <c r="C53" s="10" t="s">
        <v>94</v>
      </c>
      <c r="D53" s="20" t="s">
        <v>279</v>
      </c>
      <c r="E53" s="16">
        <v>152</v>
      </c>
    </row>
    <row r="54" spans="1:5" x14ac:dyDescent="0.35">
      <c r="A54" s="14" t="s">
        <v>91</v>
      </c>
      <c r="B54" s="10" t="s">
        <v>205</v>
      </c>
      <c r="C54" s="10" t="s">
        <v>92</v>
      </c>
      <c r="D54" s="20" t="s">
        <v>279</v>
      </c>
      <c r="E54" s="16">
        <v>153</v>
      </c>
    </row>
    <row r="55" spans="1:5" x14ac:dyDescent="0.35">
      <c r="A55" s="14" t="s">
        <v>91</v>
      </c>
      <c r="B55" s="10" t="s">
        <v>205</v>
      </c>
      <c r="C55" s="10" t="s">
        <v>93</v>
      </c>
      <c r="D55" s="20" t="s">
        <v>279</v>
      </c>
      <c r="E55" s="16">
        <v>154</v>
      </c>
    </row>
    <row r="56" spans="1:5" x14ac:dyDescent="0.35">
      <c r="A56" s="14" t="s">
        <v>91</v>
      </c>
      <c r="B56" s="10" t="s">
        <v>205</v>
      </c>
      <c r="C56" s="10" t="s">
        <v>95</v>
      </c>
      <c r="D56" s="20" t="s">
        <v>83</v>
      </c>
      <c r="E56" s="16">
        <v>155</v>
      </c>
    </row>
    <row r="57" spans="1:5" x14ac:dyDescent="0.35">
      <c r="A57" s="14" t="s">
        <v>91</v>
      </c>
      <c r="B57" s="10" t="s">
        <v>205</v>
      </c>
      <c r="C57" s="9">
        <v>0</v>
      </c>
      <c r="D57" s="15" t="s">
        <v>278</v>
      </c>
      <c r="E57" s="16">
        <v>156</v>
      </c>
    </row>
    <row r="58" spans="1:5" x14ac:dyDescent="0.35">
      <c r="A58" s="14" t="s">
        <v>91</v>
      </c>
      <c r="B58" s="9">
        <v>0</v>
      </c>
      <c r="C58" s="10" t="s">
        <v>81</v>
      </c>
      <c r="D58" s="15" t="s">
        <v>281</v>
      </c>
      <c r="E58" s="16">
        <v>157</v>
      </c>
    </row>
    <row r="59" spans="1:5" x14ac:dyDescent="0.35">
      <c r="A59" s="14" t="s">
        <v>91</v>
      </c>
      <c r="B59" s="9">
        <v>0</v>
      </c>
      <c r="C59" s="10" t="s">
        <v>82</v>
      </c>
      <c r="D59" s="15" t="s">
        <v>281</v>
      </c>
      <c r="E59" s="16">
        <v>158</v>
      </c>
    </row>
    <row r="60" spans="1:5" x14ac:dyDescent="0.35">
      <c r="A60" s="14" t="s">
        <v>91</v>
      </c>
      <c r="B60" s="9">
        <v>0</v>
      </c>
      <c r="C60" s="10" t="s">
        <v>91</v>
      </c>
      <c r="D60" s="15" t="s">
        <v>281</v>
      </c>
      <c r="E60" s="16">
        <v>159</v>
      </c>
    </row>
    <row r="61" spans="1:5" x14ac:dyDescent="0.35">
      <c r="A61" s="14" t="s">
        <v>91</v>
      </c>
      <c r="B61" s="9">
        <v>0</v>
      </c>
      <c r="C61" s="10" t="s">
        <v>94</v>
      </c>
      <c r="D61" s="15" t="s">
        <v>281</v>
      </c>
      <c r="E61" s="16">
        <v>160</v>
      </c>
    </row>
    <row r="62" spans="1:5" x14ac:dyDescent="0.35">
      <c r="A62" s="14" t="s">
        <v>91</v>
      </c>
      <c r="B62" s="9">
        <v>0</v>
      </c>
      <c r="C62" s="10" t="s">
        <v>92</v>
      </c>
      <c r="D62" s="15" t="s">
        <v>281</v>
      </c>
      <c r="E62" s="16">
        <v>161</v>
      </c>
    </row>
    <row r="63" spans="1:5" x14ac:dyDescent="0.35">
      <c r="A63" s="14" t="s">
        <v>91</v>
      </c>
      <c r="B63" s="9">
        <v>0</v>
      </c>
      <c r="C63" s="10" t="s">
        <v>93</v>
      </c>
      <c r="D63" s="15" t="s">
        <v>281</v>
      </c>
      <c r="E63" s="16">
        <v>162</v>
      </c>
    </row>
    <row r="64" spans="1:5" x14ac:dyDescent="0.35">
      <c r="A64" s="14" t="s">
        <v>91</v>
      </c>
      <c r="B64" s="9">
        <v>0</v>
      </c>
      <c r="C64" s="10" t="s">
        <v>95</v>
      </c>
      <c r="D64" s="15" t="s">
        <v>281</v>
      </c>
      <c r="E64" s="16">
        <v>163</v>
      </c>
    </row>
    <row r="65" spans="1:5" x14ac:dyDescent="0.35">
      <c r="A65" s="14" t="s">
        <v>91</v>
      </c>
      <c r="B65" s="9">
        <v>0</v>
      </c>
      <c r="C65" s="9">
        <v>0</v>
      </c>
      <c r="D65" s="15" t="s">
        <v>282</v>
      </c>
      <c r="E65" s="16">
        <v>164</v>
      </c>
    </row>
    <row r="66" spans="1:5" x14ac:dyDescent="0.35">
      <c r="A66" s="17" t="s">
        <v>94</v>
      </c>
      <c r="B66" s="11" t="s">
        <v>210</v>
      </c>
      <c r="C66" s="11" t="s">
        <v>81</v>
      </c>
      <c r="D66" s="21" t="s">
        <v>81</v>
      </c>
      <c r="E66" s="16">
        <v>165</v>
      </c>
    </row>
    <row r="67" spans="1:5" x14ac:dyDescent="0.35">
      <c r="A67" s="17" t="s">
        <v>94</v>
      </c>
      <c r="B67" s="11" t="s">
        <v>210</v>
      </c>
      <c r="C67" s="11" t="s">
        <v>82</v>
      </c>
      <c r="D67" s="21" t="s">
        <v>82</v>
      </c>
      <c r="E67" s="16">
        <v>166</v>
      </c>
    </row>
    <row r="68" spans="1:5" x14ac:dyDescent="0.35">
      <c r="A68" s="17" t="s">
        <v>94</v>
      </c>
      <c r="B68" s="11" t="s">
        <v>210</v>
      </c>
      <c r="C68" s="11" t="s">
        <v>91</v>
      </c>
      <c r="D68" s="15" t="s">
        <v>277</v>
      </c>
      <c r="E68" s="16">
        <v>167</v>
      </c>
    </row>
    <row r="69" spans="1:5" x14ac:dyDescent="0.35">
      <c r="A69" s="17" t="s">
        <v>94</v>
      </c>
      <c r="B69" s="11" t="s">
        <v>210</v>
      </c>
      <c r="C69" s="11" t="s">
        <v>94</v>
      </c>
      <c r="D69" s="20" t="s">
        <v>279</v>
      </c>
      <c r="E69" s="16">
        <v>168</v>
      </c>
    </row>
    <row r="70" spans="1:5" x14ac:dyDescent="0.35">
      <c r="A70" s="17" t="s">
        <v>94</v>
      </c>
      <c r="B70" s="11" t="s">
        <v>210</v>
      </c>
      <c r="C70" s="11" t="s">
        <v>93</v>
      </c>
      <c r="D70" s="20" t="s">
        <v>279</v>
      </c>
      <c r="E70" s="16">
        <v>169</v>
      </c>
    </row>
    <row r="71" spans="1:5" x14ac:dyDescent="0.35">
      <c r="A71" s="17" t="s">
        <v>94</v>
      </c>
      <c r="B71" s="11" t="s">
        <v>210</v>
      </c>
      <c r="C71" s="11" t="s">
        <v>92</v>
      </c>
      <c r="D71" s="20" t="s">
        <v>279</v>
      </c>
      <c r="E71" s="16">
        <v>170</v>
      </c>
    </row>
    <row r="72" spans="1:5" x14ac:dyDescent="0.35">
      <c r="A72" s="17" t="s">
        <v>94</v>
      </c>
      <c r="B72" s="11" t="s">
        <v>210</v>
      </c>
      <c r="C72" s="11" t="s">
        <v>95</v>
      </c>
      <c r="D72" s="21" t="s">
        <v>83</v>
      </c>
      <c r="E72" s="16">
        <v>171</v>
      </c>
    </row>
    <row r="73" spans="1:5" x14ac:dyDescent="0.35">
      <c r="A73" s="17" t="s">
        <v>94</v>
      </c>
      <c r="B73" s="11" t="s">
        <v>210</v>
      </c>
      <c r="C73" s="9">
        <v>0</v>
      </c>
      <c r="D73" s="15" t="s">
        <v>278</v>
      </c>
      <c r="E73" s="16">
        <v>172</v>
      </c>
    </row>
    <row r="74" spans="1:5" x14ac:dyDescent="0.35">
      <c r="A74" s="17" t="s">
        <v>94</v>
      </c>
      <c r="B74" s="11" t="s">
        <v>203</v>
      </c>
      <c r="C74" s="11" t="s">
        <v>81</v>
      </c>
      <c r="D74" s="21" t="s">
        <v>81</v>
      </c>
      <c r="E74" s="16">
        <v>173</v>
      </c>
    </row>
    <row r="75" spans="1:5" x14ac:dyDescent="0.35">
      <c r="A75" s="17" t="s">
        <v>94</v>
      </c>
      <c r="B75" s="11" t="s">
        <v>203</v>
      </c>
      <c r="C75" s="11" t="s">
        <v>82</v>
      </c>
      <c r="D75" s="21" t="s">
        <v>82</v>
      </c>
      <c r="E75" s="16">
        <v>174</v>
      </c>
    </row>
    <row r="76" spans="1:5" x14ac:dyDescent="0.35">
      <c r="A76" s="17" t="s">
        <v>94</v>
      </c>
      <c r="B76" s="11" t="s">
        <v>203</v>
      </c>
      <c r="C76" s="11" t="s">
        <v>91</v>
      </c>
      <c r="D76" s="15" t="s">
        <v>277</v>
      </c>
      <c r="E76" s="16">
        <v>175</v>
      </c>
    </row>
    <row r="77" spans="1:5" x14ac:dyDescent="0.35">
      <c r="A77" s="17" t="s">
        <v>94</v>
      </c>
      <c r="B77" s="11" t="s">
        <v>203</v>
      </c>
      <c r="C77" s="11" t="s">
        <v>94</v>
      </c>
      <c r="D77" s="20" t="s">
        <v>279</v>
      </c>
      <c r="E77" s="16">
        <v>176</v>
      </c>
    </row>
    <row r="78" spans="1:5" x14ac:dyDescent="0.35">
      <c r="A78" s="17" t="s">
        <v>94</v>
      </c>
      <c r="B78" s="11" t="s">
        <v>203</v>
      </c>
      <c r="C78" s="11" t="s">
        <v>93</v>
      </c>
      <c r="D78" s="20" t="s">
        <v>279</v>
      </c>
      <c r="E78" s="16">
        <v>177</v>
      </c>
    </row>
    <row r="79" spans="1:5" x14ac:dyDescent="0.35">
      <c r="A79" s="17" t="s">
        <v>94</v>
      </c>
      <c r="B79" s="11" t="s">
        <v>203</v>
      </c>
      <c r="C79" s="11" t="s">
        <v>92</v>
      </c>
      <c r="D79" s="20" t="s">
        <v>279</v>
      </c>
      <c r="E79" s="16">
        <v>178</v>
      </c>
    </row>
    <row r="80" spans="1:5" x14ac:dyDescent="0.35">
      <c r="A80" s="17" t="s">
        <v>94</v>
      </c>
      <c r="B80" s="11" t="s">
        <v>203</v>
      </c>
      <c r="C80" s="11" t="s">
        <v>95</v>
      </c>
      <c r="D80" s="21" t="s">
        <v>83</v>
      </c>
      <c r="E80" s="16">
        <v>179</v>
      </c>
    </row>
    <row r="81" spans="1:5" x14ac:dyDescent="0.35">
      <c r="A81" s="17" t="s">
        <v>94</v>
      </c>
      <c r="B81" s="11" t="s">
        <v>203</v>
      </c>
      <c r="C81" s="9">
        <v>0</v>
      </c>
      <c r="D81" s="15" t="s">
        <v>278</v>
      </c>
      <c r="E81" s="16">
        <v>180</v>
      </c>
    </row>
    <row r="82" spans="1:5" x14ac:dyDescent="0.35">
      <c r="A82" s="17" t="s">
        <v>94</v>
      </c>
      <c r="B82" s="11" t="s">
        <v>205</v>
      </c>
      <c r="C82" s="11" t="s">
        <v>81</v>
      </c>
      <c r="D82" s="21" t="s">
        <v>81</v>
      </c>
      <c r="E82" s="16">
        <v>181</v>
      </c>
    </row>
    <row r="83" spans="1:5" x14ac:dyDescent="0.35">
      <c r="A83" s="17" t="s">
        <v>94</v>
      </c>
      <c r="B83" s="11" t="s">
        <v>205</v>
      </c>
      <c r="C83" s="11" t="s">
        <v>82</v>
      </c>
      <c r="D83" s="15" t="s">
        <v>280</v>
      </c>
      <c r="E83" s="16">
        <v>182</v>
      </c>
    </row>
    <row r="84" spans="1:5" x14ac:dyDescent="0.35">
      <c r="A84" s="17" t="s">
        <v>94</v>
      </c>
      <c r="B84" s="11" t="s">
        <v>205</v>
      </c>
      <c r="C84" s="11" t="s">
        <v>91</v>
      </c>
      <c r="D84" s="20" t="s">
        <v>279</v>
      </c>
      <c r="E84" s="16">
        <v>183</v>
      </c>
    </row>
    <row r="85" spans="1:5" x14ac:dyDescent="0.35">
      <c r="A85" s="17" t="s">
        <v>94</v>
      </c>
      <c r="B85" s="11" t="s">
        <v>205</v>
      </c>
      <c r="C85" s="11" t="s">
        <v>94</v>
      </c>
      <c r="D85" s="20" t="s">
        <v>279</v>
      </c>
      <c r="E85" s="16">
        <v>184</v>
      </c>
    </row>
    <row r="86" spans="1:5" x14ac:dyDescent="0.35">
      <c r="A86" s="17" t="s">
        <v>94</v>
      </c>
      <c r="B86" s="11" t="s">
        <v>205</v>
      </c>
      <c r="C86" s="11" t="s">
        <v>93</v>
      </c>
      <c r="D86" s="20" t="s">
        <v>279</v>
      </c>
      <c r="E86" s="16">
        <v>185</v>
      </c>
    </row>
    <row r="87" spans="1:5" x14ac:dyDescent="0.35">
      <c r="A87" s="17" t="s">
        <v>94</v>
      </c>
      <c r="B87" s="11" t="s">
        <v>205</v>
      </c>
      <c r="C87" s="11" t="s">
        <v>92</v>
      </c>
      <c r="D87" s="20" t="s">
        <v>279</v>
      </c>
      <c r="E87" s="16">
        <v>186</v>
      </c>
    </row>
    <row r="88" spans="1:5" x14ac:dyDescent="0.35">
      <c r="A88" s="17" t="s">
        <v>94</v>
      </c>
      <c r="B88" s="11" t="s">
        <v>205</v>
      </c>
      <c r="C88" s="11" t="s">
        <v>95</v>
      </c>
      <c r="D88" s="21" t="s">
        <v>83</v>
      </c>
      <c r="E88" s="16">
        <v>187</v>
      </c>
    </row>
    <row r="89" spans="1:5" x14ac:dyDescent="0.35">
      <c r="A89" s="17" t="s">
        <v>94</v>
      </c>
      <c r="B89" s="11" t="s">
        <v>205</v>
      </c>
      <c r="C89" s="9">
        <v>0</v>
      </c>
      <c r="D89" s="15" t="s">
        <v>278</v>
      </c>
      <c r="E89" s="16">
        <v>188</v>
      </c>
    </row>
    <row r="90" spans="1:5" x14ac:dyDescent="0.35">
      <c r="A90" s="17" t="s">
        <v>94</v>
      </c>
      <c r="B90" s="9">
        <v>0</v>
      </c>
      <c r="C90" s="11" t="s">
        <v>81</v>
      </c>
      <c r="D90" s="15" t="s">
        <v>281</v>
      </c>
      <c r="E90" s="16">
        <v>189</v>
      </c>
    </row>
    <row r="91" spans="1:5" x14ac:dyDescent="0.35">
      <c r="A91" s="17" t="s">
        <v>94</v>
      </c>
      <c r="B91" s="9">
        <v>0</v>
      </c>
      <c r="C91" s="11" t="s">
        <v>82</v>
      </c>
      <c r="D91" s="15" t="s">
        <v>281</v>
      </c>
      <c r="E91" s="16">
        <v>190</v>
      </c>
    </row>
    <row r="92" spans="1:5" x14ac:dyDescent="0.35">
      <c r="A92" s="17" t="s">
        <v>94</v>
      </c>
      <c r="B92" s="9">
        <v>0</v>
      </c>
      <c r="C92" s="11" t="s">
        <v>91</v>
      </c>
      <c r="D92" s="15" t="s">
        <v>281</v>
      </c>
      <c r="E92" s="16">
        <v>191</v>
      </c>
    </row>
    <row r="93" spans="1:5" x14ac:dyDescent="0.35">
      <c r="A93" s="17" t="s">
        <v>94</v>
      </c>
      <c r="B93" s="9">
        <v>0</v>
      </c>
      <c r="C93" s="11" t="s">
        <v>94</v>
      </c>
      <c r="D93" s="15" t="s">
        <v>281</v>
      </c>
      <c r="E93" s="16">
        <v>192</v>
      </c>
    </row>
    <row r="94" spans="1:5" x14ac:dyDescent="0.35">
      <c r="A94" s="17" t="s">
        <v>94</v>
      </c>
      <c r="B94" s="9">
        <v>0</v>
      </c>
      <c r="C94" s="11" t="s">
        <v>93</v>
      </c>
      <c r="D94" s="15" t="s">
        <v>281</v>
      </c>
      <c r="E94" s="16">
        <v>193</v>
      </c>
    </row>
    <row r="95" spans="1:5" x14ac:dyDescent="0.35">
      <c r="A95" s="17" t="s">
        <v>94</v>
      </c>
      <c r="B95" s="9">
        <v>0</v>
      </c>
      <c r="C95" s="11" t="s">
        <v>92</v>
      </c>
      <c r="D95" s="15" t="s">
        <v>281</v>
      </c>
      <c r="E95" s="16">
        <v>194</v>
      </c>
    </row>
    <row r="96" spans="1:5" x14ac:dyDescent="0.35">
      <c r="A96" s="17" t="s">
        <v>94</v>
      </c>
      <c r="B96" s="9">
        <v>0</v>
      </c>
      <c r="C96" s="11" t="s">
        <v>95</v>
      </c>
      <c r="D96" s="15" t="s">
        <v>281</v>
      </c>
      <c r="E96" s="16">
        <v>195</v>
      </c>
    </row>
    <row r="97" spans="1:5" x14ac:dyDescent="0.35">
      <c r="A97" s="17" t="s">
        <v>94</v>
      </c>
      <c r="B97" s="9">
        <v>0</v>
      </c>
      <c r="C97" s="9">
        <v>0</v>
      </c>
      <c r="D97" s="15" t="s">
        <v>282</v>
      </c>
      <c r="E97" s="16">
        <v>196</v>
      </c>
    </row>
    <row r="98" spans="1:5" x14ac:dyDescent="0.35">
      <c r="A98" s="17" t="s">
        <v>93</v>
      </c>
      <c r="B98" s="11" t="s">
        <v>210</v>
      </c>
      <c r="C98" s="11" t="s">
        <v>81</v>
      </c>
      <c r="D98" s="21" t="s">
        <v>81</v>
      </c>
      <c r="E98" s="16">
        <v>197</v>
      </c>
    </row>
    <row r="99" spans="1:5" x14ac:dyDescent="0.35">
      <c r="A99" s="17" t="s">
        <v>93</v>
      </c>
      <c r="B99" s="11" t="s">
        <v>210</v>
      </c>
      <c r="C99" s="11" t="s">
        <v>82</v>
      </c>
      <c r="D99" s="21" t="s">
        <v>82</v>
      </c>
      <c r="E99" s="16">
        <v>198</v>
      </c>
    </row>
    <row r="100" spans="1:5" x14ac:dyDescent="0.35">
      <c r="A100" s="17" t="s">
        <v>93</v>
      </c>
      <c r="B100" s="11" t="s">
        <v>210</v>
      </c>
      <c r="C100" s="11" t="s">
        <v>91</v>
      </c>
      <c r="D100" s="15" t="s">
        <v>277</v>
      </c>
      <c r="E100" s="16">
        <v>199</v>
      </c>
    </row>
    <row r="101" spans="1:5" x14ac:dyDescent="0.35">
      <c r="A101" s="17" t="s">
        <v>93</v>
      </c>
      <c r="B101" s="11" t="s">
        <v>210</v>
      </c>
      <c r="C101" s="11" t="s">
        <v>94</v>
      </c>
      <c r="D101" s="20" t="s">
        <v>279</v>
      </c>
      <c r="E101" s="16">
        <v>200</v>
      </c>
    </row>
    <row r="102" spans="1:5" x14ac:dyDescent="0.35">
      <c r="A102" s="17" t="s">
        <v>93</v>
      </c>
      <c r="B102" s="11" t="s">
        <v>210</v>
      </c>
      <c r="C102" s="11" t="s">
        <v>93</v>
      </c>
      <c r="D102" s="20" t="s">
        <v>279</v>
      </c>
      <c r="E102" s="16">
        <v>201</v>
      </c>
    </row>
    <row r="103" spans="1:5" x14ac:dyDescent="0.35">
      <c r="A103" s="17" t="s">
        <v>93</v>
      </c>
      <c r="B103" s="11" t="s">
        <v>210</v>
      </c>
      <c r="C103" s="11" t="s">
        <v>92</v>
      </c>
      <c r="D103" s="20" t="s">
        <v>279</v>
      </c>
      <c r="E103" s="16">
        <v>202</v>
      </c>
    </row>
    <row r="104" spans="1:5" x14ac:dyDescent="0.35">
      <c r="A104" s="17" t="s">
        <v>93</v>
      </c>
      <c r="B104" s="11" t="s">
        <v>210</v>
      </c>
      <c r="C104" s="11" t="s">
        <v>95</v>
      </c>
      <c r="D104" s="21" t="s">
        <v>83</v>
      </c>
      <c r="E104" s="16">
        <v>203</v>
      </c>
    </row>
    <row r="105" spans="1:5" x14ac:dyDescent="0.35">
      <c r="A105" s="17" t="s">
        <v>93</v>
      </c>
      <c r="B105" s="11" t="s">
        <v>210</v>
      </c>
      <c r="C105" s="9">
        <v>0</v>
      </c>
      <c r="D105" s="15" t="s">
        <v>278</v>
      </c>
      <c r="E105" s="16">
        <v>204</v>
      </c>
    </row>
    <row r="106" spans="1:5" x14ac:dyDescent="0.35">
      <c r="A106" s="17" t="s">
        <v>93</v>
      </c>
      <c r="B106" s="11" t="s">
        <v>203</v>
      </c>
      <c r="C106" s="11" t="s">
        <v>81</v>
      </c>
      <c r="D106" s="21" t="s">
        <v>81</v>
      </c>
      <c r="E106" s="16">
        <v>205</v>
      </c>
    </row>
    <row r="107" spans="1:5" x14ac:dyDescent="0.35">
      <c r="A107" s="17" t="s">
        <v>93</v>
      </c>
      <c r="B107" s="11" t="s">
        <v>203</v>
      </c>
      <c r="C107" s="11" t="s">
        <v>82</v>
      </c>
      <c r="D107" s="21" t="s">
        <v>82</v>
      </c>
      <c r="E107" s="16">
        <v>206</v>
      </c>
    </row>
    <row r="108" spans="1:5" x14ac:dyDescent="0.35">
      <c r="A108" s="17" t="s">
        <v>93</v>
      </c>
      <c r="B108" s="11" t="s">
        <v>203</v>
      </c>
      <c r="C108" s="11" t="s">
        <v>91</v>
      </c>
      <c r="D108" s="15" t="s">
        <v>277</v>
      </c>
      <c r="E108" s="16">
        <v>207</v>
      </c>
    </row>
    <row r="109" spans="1:5" x14ac:dyDescent="0.35">
      <c r="A109" s="17" t="s">
        <v>93</v>
      </c>
      <c r="B109" s="11" t="s">
        <v>203</v>
      </c>
      <c r="C109" s="11" t="s">
        <v>94</v>
      </c>
      <c r="D109" s="20" t="s">
        <v>279</v>
      </c>
      <c r="E109" s="16">
        <v>208</v>
      </c>
    </row>
    <row r="110" spans="1:5" x14ac:dyDescent="0.35">
      <c r="A110" s="17" t="s">
        <v>93</v>
      </c>
      <c r="B110" s="11" t="s">
        <v>203</v>
      </c>
      <c r="C110" s="11" t="s">
        <v>93</v>
      </c>
      <c r="D110" s="20" t="s">
        <v>279</v>
      </c>
      <c r="E110" s="16">
        <v>209</v>
      </c>
    </row>
    <row r="111" spans="1:5" x14ac:dyDescent="0.35">
      <c r="A111" s="17" t="s">
        <v>93</v>
      </c>
      <c r="B111" s="11" t="s">
        <v>203</v>
      </c>
      <c r="C111" s="11" t="s">
        <v>92</v>
      </c>
      <c r="D111" s="20" t="s">
        <v>279</v>
      </c>
      <c r="E111" s="16">
        <v>210</v>
      </c>
    </row>
    <row r="112" spans="1:5" x14ac:dyDescent="0.35">
      <c r="A112" s="17" t="s">
        <v>93</v>
      </c>
      <c r="B112" s="11" t="s">
        <v>203</v>
      </c>
      <c r="C112" s="11" t="s">
        <v>95</v>
      </c>
      <c r="D112" s="21" t="s">
        <v>83</v>
      </c>
      <c r="E112" s="16">
        <v>211</v>
      </c>
    </row>
    <row r="113" spans="1:5" x14ac:dyDescent="0.35">
      <c r="A113" s="17" t="s">
        <v>93</v>
      </c>
      <c r="B113" s="11" t="s">
        <v>203</v>
      </c>
      <c r="C113" s="9">
        <v>0</v>
      </c>
      <c r="D113" s="15" t="s">
        <v>278</v>
      </c>
      <c r="E113" s="16">
        <v>212</v>
      </c>
    </row>
    <row r="114" spans="1:5" x14ac:dyDescent="0.35">
      <c r="A114" s="17" t="s">
        <v>93</v>
      </c>
      <c r="B114" s="11" t="s">
        <v>205</v>
      </c>
      <c r="C114" s="11" t="s">
        <v>81</v>
      </c>
      <c r="D114" s="21" t="s">
        <v>81</v>
      </c>
      <c r="E114" s="16">
        <v>213</v>
      </c>
    </row>
    <row r="115" spans="1:5" x14ac:dyDescent="0.35">
      <c r="A115" s="17" t="s">
        <v>93</v>
      </c>
      <c r="B115" s="11" t="s">
        <v>205</v>
      </c>
      <c r="C115" s="11" t="s">
        <v>82</v>
      </c>
      <c r="D115" s="15" t="s">
        <v>280</v>
      </c>
      <c r="E115" s="16">
        <v>214</v>
      </c>
    </row>
    <row r="116" spans="1:5" x14ac:dyDescent="0.35">
      <c r="A116" s="17" t="s">
        <v>93</v>
      </c>
      <c r="B116" s="11" t="s">
        <v>205</v>
      </c>
      <c r="C116" s="11" t="s">
        <v>91</v>
      </c>
      <c r="D116" s="20" t="s">
        <v>279</v>
      </c>
      <c r="E116" s="16">
        <v>215</v>
      </c>
    </row>
    <row r="117" spans="1:5" x14ac:dyDescent="0.35">
      <c r="A117" s="17" t="s">
        <v>93</v>
      </c>
      <c r="B117" s="11" t="s">
        <v>205</v>
      </c>
      <c r="C117" s="11" t="s">
        <v>94</v>
      </c>
      <c r="D117" s="20" t="s">
        <v>279</v>
      </c>
      <c r="E117" s="16">
        <v>216</v>
      </c>
    </row>
    <row r="118" spans="1:5" x14ac:dyDescent="0.35">
      <c r="A118" s="17" t="s">
        <v>93</v>
      </c>
      <c r="B118" s="11" t="s">
        <v>205</v>
      </c>
      <c r="C118" s="11" t="s">
        <v>93</v>
      </c>
      <c r="D118" s="20" t="s">
        <v>279</v>
      </c>
      <c r="E118" s="16">
        <v>217</v>
      </c>
    </row>
    <row r="119" spans="1:5" x14ac:dyDescent="0.35">
      <c r="A119" s="17" t="s">
        <v>93</v>
      </c>
      <c r="B119" s="11" t="s">
        <v>205</v>
      </c>
      <c r="C119" s="11" t="s">
        <v>92</v>
      </c>
      <c r="D119" s="20" t="s">
        <v>279</v>
      </c>
      <c r="E119" s="16">
        <v>218</v>
      </c>
    </row>
    <row r="120" spans="1:5" x14ac:dyDescent="0.35">
      <c r="A120" s="17" t="s">
        <v>93</v>
      </c>
      <c r="B120" s="11" t="s">
        <v>205</v>
      </c>
      <c r="C120" s="11" t="s">
        <v>95</v>
      </c>
      <c r="D120" s="21" t="s">
        <v>83</v>
      </c>
      <c r="E120" s="16">
        <v>219</v>
      </c>
    </row>
    <row r="121" spans="1:5" x14ac:dyDescent="0.35">
      <c r="A121" s="17" t="s">
        <v>93</v>
      </c>
      <c r="B121" s="11" t="s">
        <v>205</v>
      </c>
      <c r="C121" s="9">
        <v>0</v>
      </c>
      <c r="D121" s="15" t="s">
        <v>278</v>
      </c>
      <c r="E121" s="16">
        <v>220</v>
      </c>
    </row>
    <row r="122" spans="1:5" x14ac:dyDescent="0.35">
      <c r="A122" s="17" t="s">
        <v>93</v>
      </c>
      <c r="B122" s="9">
        <v>0</v>
      </c>
      <c r="C122" s="11" t="s">
        <v>81</v>
      </c>
      <c r="D122" s="15" t="s">
        <v>281</v>
      </c>
      <c r="E122" s="16">
        <v>221</v>
      </c>
    </row>
    <row r="123" spans="1:5" x14ac:dyDescent="0.35">
      <c r="A123" s="17" t="s">
        <v>93</v>
      </c>
      <c r="B123" s="9">
        <v>0</v>
      </c>
      <c r="C123" s="11" t="s">
        <v>82</v>
      </c>
      <c r="D123" s="15" t="s">
        <v>281</v>
      </c>
      <c r="E123" s="16">
        <v>222</v>
      </c>
    </row>
    <row r="124" spans="1:5" x14ac:dyDescent="0.35">
      <c r="A124" s="17" t="s">
        <v>93</v>
      </c>
      <c r="B124" s="9">
        <v>0</v>
      </c>
      <c r="C124" s="11" t="s">
        <v>91</v>
      </c>
      <c r="D124" s="15" t="s">
        <v>281</v>
      </c>
      <c r="E124" s="16">
        <v>223</v>
      </c>
    </row>
    <row r="125" spans="1:5" x14ac:dyDescent="0.35">
      <c r="A125" s="17" t="s">
        <v>93</v>
      </c>
      <c r="B125" s="9">
        <v>0</v>
      </c>
      <c r="C125" s="11" t="s">
        <v>94</v>
      </c>
      <c r="D125" s="15" t="s">
        <v>281</v>
      </c>
      <c r="E125" s="16">
        <v>224</v>
      </c>
    </row>
    <row r="126" spans="1:5" x14ac:dyDescent="0.35">
      <c r="A126" s="17" t="s">
        <v>93</v>
      </c>
      <c r="B126" s="9">
        <v>0</v>
      </c>
      <c r="C126" s="11" t="s">
        <v>93</v>
      </c>
      <c r="D126" s="15" t="s">
        <v>281</v>
      </c>
      <c r="E126" s="16">
        <v>225</v>
      </c>
    </row>
    <row r="127" spans="1:5" x14ac:dyDescent="0.35">
      <c r="A127" s="17" t="s">
        <v>93</v>
      </c>
      <c r="B127" s="9">
        <v>0</v>
      </c>
      <c r="C127" s="11" t="s">
        <v>92</v>
      </c>
      <c r="D127" s="15" t="s">
        <v>281</v>
      </c>
      <c r="E127" s="16">
        <v>226</v>
      </c>
    </row>
    <row r="128" spans="1:5" x14ac:dyDescent="0.35">
      <c r="A128" s="17" t="s">
        <v>93</v>
      </c>
      <c r="B128" s="9">
        <v>0</v>
      </c>
      <c r="C128" s="11" t="s">
        <v>95</v>
      </c>
      <c r="D128" s="15" t="s">
        <v>281</v>
      </c>
      <c r="E128" s="16">
        <v>227</v>
      </c>
    </row>
    <row r="129" spans="1:5" x14ac:dyDescent="0.35">
      <c r="A129" s="17" t="s">
        <v>93</v>
      </c>
      <c r="B129" s="9">
        <v>0</v>
      </c>
      <c r="C129" s="9">
        <v>0</v>
      </c>
      <c r="D129" s="15" t="s">
        <v>282</v>
      </c>
      <c r="E129" s="16">
        <v>228</v>
      </c>
    </row>
    <row r="130" spans="1:5" x14ac:dyDescent="0.35">
      <c r="A130" s="17" t="s">
        <v>92</v>
      </c>
      <c r="B130" s="11" t="s">
        <v>210</v>
      </c>
      <c r="C130" s="11" t="s">
        <v>81</v>
      </c>
      <c r="D130" s="21" t="s">
        <v>81</v>
      </c>
      <c r="E130" s="16">
        <v>229</v>
      </c>
    </row>
    <row r="131" spans="1:5" x14ac:dyDescent="0.35">
      <c r="A131" s="17" t="s">
        <v>92</v>
      </c>
      <c r="B131" s="11" t="s">
        <v>210</v>
      </c>
      <c r="C131" s="11" t="s">
        <v>82</v>
      </c>
      <c r="D131" s="21" t="s">
        <v>82</v>
      </c>
      <c r="E131" s="16">
        <v>230</v>
      </c>
    </row>
    <row r="132" spans="1:5" x14ac:dyDescent="0.35">
      <c r="A132" s="17" t="s">
        <v>92</v>
      </c>
      <c r="B132" s="11" t="s">
        <v>210</v>
      </c>
      <c r="C132" s="11" t="s">
        <v>91</v>
      </c>
      <c r="D132" s="15" t="s">
        <v>277</v>
      </c>
      <c r="E132" s="16">
        <v>231</v>
      </c>
    </row>
    <row r="133" spans="1:5" x14ac:dyDescent="0.35">
      <c r="A133" s="17" t="s">
        <v>92</v>
      </c>
      <c r="B133" s="11" t="s">
        <v>210</v>
      </c>
      <c r="C133" s="11" t="s">
        <v>94</v>
      </c>
      <c r="D133" s="20" t="s">
        <v>279</v>
      </c>
      <c r="E133" s="16">
        <v>232</v>
      </c>
    </row>
    <row r="134" spans="1:5" x14ac:dyDescent="0.35">
      <c r="A134" s="17" t="s">
        <v>92</v>
      </c>
      <c r="B134" s="11" t="s">
        <v>210</v>
      </c>
      <c r="C134" s="11" t="s">
        <v>93</v>
      </c>
      <c r="D134" s="20" t="s">
        <v>279</v>
      </c>
      <c r="E134" s="16">
        <v>233</v>
      </c>
    </row>
    <row r="135" spans="1:5" x14ac:dyDescent="0.35">
      <c r="A135" s="17" t="s">
        <v>92</v>
      </c>
      <c r="B135" s="11" t="s">
        <v>210</v>
      </c>
      <c r="C135" s="11" t="s">
        <v>92</v>
      </c>
      <c r="D135" s="20" t="s">
        <v>279</v>
      </c>
      <c r="E135" s="16">
        <v>234</v>
      </c>
    </row>
    <row r="136" spans="1:5" x14ac:dyDescent="0.35">
      <c r="A136" s="17" t="s">
        <v>92</v>
      </c>
      <c r="B136" s="11" t="s">
        <v>210</v>
      </c>
      <c r="C136" s="11" t="s">
        <v>95</v>
      </c>
      <c r="D136" s="21" t="s">
        <v>83</v>
      </c>
      <c r="E136" s="16">
        <v>235</v>
      </c>
    </row>
    <row r="137" spans="1:5" x14ac:dyDescent="0.35">
      <c r="A137" s="17" t="s">
        <v>92</v>
      </c>
      <c r="B137" s="11" t="s">
        <v>210</v>
      </c>
      <c r="C137" s="9">
        <v>0</v>
      </c>
      <c r="D137" s="15" t="s">
        <v>278</v>
      </c>
      <c r="E137" s="16">
        <v>236</v>
      </c>
    </row>
    <row r="138" spans="1:5" x14ac:dyDescent="0.35">
      <c r="A138" s="17" t="s">
        <v>92</v>
      </c>
      <c r="B138" s="11" t="s">
        <v>203</v>
      </c>
      <c r="C138" s="11" t="s">
        <v>81</v>
      </c>
      <c r="D138" s="21" t="s">
        <v>81</v>
      </c>
      <c r="E138" s="16">
        <v>237</v>
      </c>
    </row>
    <row r="139" spans="1:5" x14ac:dyDescent="0.35">
      <c r="A139" s="17" t="s">
        <v>92</v>
      </c>
      <c r="B139" s="11" t="s">
        <v>203</v>
      </c>
      <c r="C139" s="11" t="s">
        <v>82</v>
      </c>
      <c r="D139" s="21" t="s">
        <v>82</v>
      </c>
      <c r="E139" s="16">
        <v>238</v>
      </c>
    </row>
    <row r="140" spans="1:5" x14ac:dyDescent="0.35">
      <c r="A140" s="17" t="s">
        <v>92</v>
      </c>
      <c r="B140" s="11" t="s">
        <v>203</v>
      </c>
      <c r="C140" s="11" t="s">
        <v>91</v>
      </c>
      <c r="D140" s="15" t="s">
        <v>277</v>
      </c>
      <c r="E140" s="16">
        <v>239</v>
      </c>
    </row>
    <row r="141" spans="1:5" x14ac:dyDescent="0.35">
      <c r="A141" s="17" t="s">
        <v>92</v>
      </c>
      <c r="B141" s="11" t="s">
        <v>203</v>
      </c>
      <c r="C141" s="11" t="s">
        <v>94</v>
      </c>
      <c r="D141" s="20" t="s">
        <v>279</v>
      </c>
      <c r="E141" s="16">
        <v>240</v>
      </c>
    </row>
    <row r="142" spans="1:5" x14ac:dyDescent="0.35">
      <c r="A142" s="17" t="s">
        <v>92</v>
      </c>
      <c r="B142" s="11" t="s">
        <v>203</v>
      </c>
      <c r="C142" s="11" t="s">
        <v>93</v>
      </c>
      <c r="D142" s="20" t="s">
        <v>279</v>
      </c>
      <c r="E142" s="16">
        <v>241</v>
      </c>
    </row>
    <row r="143" spans="1:5" x14ac:dyDescent="0.35">
      <c r="A143" s="17" t="s">
        <v>92</v>
      </c>
      <c r="B143" s="11" t="s">
        <v>203</v>
      </c>
      <c r="C143" s="11" t="s">
        <v>92</v>
      </c>
      <c r="D143" s="20" t="s">
        <v>279</v>
      </c>
      <c r="E143" s="16">
        <v>242</v>
      </c>
    </row>
    <row r="144" spans="1:5" x14ac:dyDescent="0.35">
      <c r="A144" s="17" t="s">
        <v>92</v>
      </c>
      <c r="B144" s="11" t="s">
        <v>203</v>
      </c>
      <c r="C144" s="11" t="s">
        <v>95</v>
      </c>
      <c r="D144" s="21" t="s">
        <v>83</v>
      </c>
      <c r="E144" s="16">
        <v>243</v>
      </c>
    </row>
    <row r="145" spans="1:5" x14ac:dyDescent="0.35">
      <c r="A145" s="17" t="s">
        <v>92</v>
      </c>
      <c r="B145" s="11" t="s">
        <v>203</v>
      </c>
      <c r="C145" s="9">
        <v>0</v>
      </c>
      <c r="D145" s="15" t="s">
        <v>278</v>
      </c>
      <c r="E145" s="16">
        <v>244</v>
      </c>
    </row>
    <row r="146" spans="1:5" x14ac:dyDescent="0.35">
      <c r="A146" s="17" t="s">
        <v>92</v>
      </c>
      <c r="B146" s="11" t="s">
        <v>205</v>
      </c>
      <c r="C146" s="11" t="s">
        <v>81</v>
      </c>
      <c r="D146" s="21" t="s">
        <v>81</v>
      </c>
      <c r="E146" s="16">
        <v>245</v>
      </c>
    </row>
    <row r="147" spans="1:5" x14ac:dyDescent="0.35">
      <c r="A147" s="17" t="s">
        <v>92</v>
      </c>
      <c r="B147" s="11" t="s">
        <v>205</v>
      </c>
      <c r="C147" s="11" t="s">
        <v>82</v>
      </c>
      <c r="D147" s="15" t="s">
        <v>280</v>
      </c>
      <c r="E147" s="16">
        <v>246</v>
      </c>
    </row>
    <row r="148" spans="1:5" x14ac:dyDescent="0.35">
      <c r="A148" s="17" t="s">
        <v>92</v>
      </c>
      <c r="B148" s="11" t="s">
        <v>205</v>
      </c>
      <c r="C148" s="11" t="s">
        <v>91</v>
      </c>
      <c r="D148" s="20" t="s">
        <v>279</v>
      </c>
      <c r="E148" s="16">
        <v>247</v>
      </c>
    </row>
    <row r="149" spans="1:5" x14ac:dyDescent="0.35">
      <c r="A149" s="17" t="s">
        <v>92</v>
      </c>
      <c r="B149" s="11" t="s">
        <v>205</v>
      </c>
      <c r="C149" s="11" t="s">
        <v>94</v>
      </c>
      <c r="D149" s="20" t="s">
        <v>279</v>
      </c>
      <c r="E149" s="16">
        <v>248</v>
      </c>
    </row>
    <row r="150" spans="1:5" x14ac:dyDescent="0.35">
      <c r="A150" s="17" t="s">
        <v>92</v>
      </c>
      <c r="B150" s="11" t="s">
        <v>205</v>
      </c>
      <c r="C150" s="11" t="s">
        <v>93</v>
      </c>
      <c r="D150" s="20" t="s">
        <v>279</v>
      </c>
      <c r="E150" s="16">
        <v>249</v>
      </c>
    </row>
    <row r="151" spans="1:5" x14ac:dyDescent="0.35">
      <c r="A151" s="17" t="s">
        <v>92</v>
      </c>
      <c r="B151" s="11" t="s">
        <v>205</v>
      </c>
      <c r="C151" s="11" t="s">
        <v>92</v>
      </c>
      <c r="D151" s="20" t="s">
        <v>279</v>
      </c>
      <c r="E151" s="16">
        <v>250</v>
      </c>
    </row>
    <row r="152" spans="1:5" x14ac:dyDescent="0.35">
      <c r="A152" s="17" t="s">
        <v>92</v>
      </c>
      <c r="B152" s="11" t="s">
        <v>205</v>
      </c>
      <c r="C152" s="11" t="s">
        <v>95</v>
      </c>
      <c r="D152" s="21" t="s">
        <v>83</v>
      </c>
      <c r="E152" s="16">
        <v>251</v>
      </c>
    </row>
    <row r="153" spans="1:5" x14ac:dyDescent="0.35">
      <c r="A153" s="17" t="s">
        <v>92</v>
      </c>
      <c r="B153" s="11" t="s">
        <v>205</v>
      </c>
      <c r="C153" s="9">
        <v>0</v>
      </c>
      <c r="D153" s="15" t="s">
        <v>278</v>
      </c>
      <c r="E153" s="16">
        <v>252</v>
      </c>
    </row>
    <row r="154" spans="1:5" x14ac:dyDescent="0.35">
      <c r="A154" s="17" t="s">
        <v>92</v>
      </c>
      <c r="B154" s="9">
        <v>0</v>
      </c>
      <c r="C154" s="11" t="s">
        <v>81</v>
      </c>
      <c r="D154" s="15" t="s">
        <v>281</v>
      </c>
      <c r="E154" s="16">
        <v>253</v>
      </c>
    </row>
    <row r="155" spans="1:5" x14ac:dyDescent="0.35">
      <c r="A155" s="17" t="s">
        <v>92</v>
      </c>
      <c r="B155" s="9">
        <v>0</v>
      </c>
      <c r="C155" s="11" t="s">
        <v>82</v>
      </c>
      <c r="D155" s="15" t="s">
        <v>281</v>
      </c>
      <c r="E155" s="16">
        <v>254</v>
      </c>
    </row>
    <row r="156" spans="1:5" x14ac:dyDescent="0.35">
      <c r="A156" s="17" t="s">
        <v>92</v>
      </c>
      <c r="B156" s="9">
        <v>0</v>
      </c>
      <c r="C156" s="11" t="s">
        <v>91</v>
      </c>
      <c r="D156" s="15" t="s">
        <v>281</v>
      </c>
      <c r="E156" s="16">
        <v>255</v>
      </c>
    </row>
    <row r="157" spans="1:5" x14ac:dyDescent="0.35">
      <c r="A157" s="17" t="s">
        <v>92</v>
      </c>
      <c r="B157" s="9">
        <v>0</v>
      </c>
      <c r="C157" s="11" t="s">
        <v>94</v>
      </c>
      <c r="D157" s="15" t="s">
        <v>281</v>
      </c>
      <c r="E157" s="16">
        <v>256</v>
      </c>
    </row>
    <row r="158" spans="1:5" x14ac:dyDescent="0.35">
      <c r="A158" s="17" t="s">
        <v>92</v>
      </c>
      <c r="B158" s="9">
        <v>0</v>
      </c>
      <c r="C158" s="11" t="s">
        <v>93</v>
      </c>
      <c r="D158" s="15" t="s">
        <v>281</v>
      </c>
      <c r="E158" s="16">
        <v>257</v>
      </c>
    </row>
    <row r="159" spans="1:5" x14ac:dyDescent="0.35">
      <c r="A159" s="17" t="s">
        <v>92</v>
      </c>
      <c r="B159" s="9">
        <v>0</v>
      </c>
      <c r="C159" s="11" t="s">
        <v>92</v>
      </c>
      <c r="D159" s="15" t="s">
        <v>281</v>
      </c>
      <c r="E159" s="16">
        <v>258</v>
      </c>
    </row>
    <row r="160" spans="1:5" x14ac:dyDescent="0.35">
      <c r="A160" s="17" t="s">
        <v>92</v>
      </c>
      <c r="B160" s="9">
        <v>0</v>
      </c>
      <c r="C160" s="11" t="s">
        <v>95</v>
      </c>
      <c r="D160" s="15" t="s">
        <v>281</v>
      </c>
      <c r="E160" s="16">
        <v>259</v>
      </c>
    </row>
    <row r="161" spans="1:5" x14ac:dyDescent="0.35">
      <c r="A161" s="17" t="s">
        <v>92</v>
      </c>
      <c r="B161" s="9">
        <v>0</v>
      </c>
      <c r="C161" s="9">
        <v>0</v>
      </c>
      <c r="D161" s="15" t="s">
        <v>282</v>
      </c>
      <c r="E161" s="16">
        <v>260</v>
      </c>
    </row>
    <row r="162" spans="1:5" x14ac:dyDescent="0.35">
      <c r="A162" s="19" t="s">
        <v>95</v>
      </c>
      <c r="B162" s="12" t="s">
        <v>210</v>
      </c>
      <c r="C162" s="12" t="s">
        <v>81</v>
      </c>
      <c r="D162" s="21" t="s">
        <v>81</v>
      </c>
      <c r="E162" s="16">
        <v>261</v>
      </c>
    </row>
    <row r="163" spans="1:5" x14ac:dyDescent="0.35">
      <c r="A163" s="19" t="s">
        <v>95</v>
      </c>
      <c r="B163" s="12" t="s">
        <v>210</v>
      </c>
      <c r="C163" s="12" t="s">
        <v>82</v>
      </c>
      <c r="D163" s="21" t="s">
        <v>82</v>
      </c>
      <c r="E163" s="16">
        <v>262</v>
      </c>
    </row>
    <row r="164" spans="1:5" x14ac:dyDescent="0.35">
      <c r="A164" s="19" t="s">
        <v>95</v>
      </c>
      <c r="B164" s="12" t="s">
        <v>210</v>
      </c>
      <c r="C164" s="12" t="s">
        <v>91</v>
      </c>
      <c r="D164" s="15" t="s">
        <v>277</v>
      </c>
      <c r="E164" s="16">
        <v>263</v>
      </c>
    </row>
    <row r="165" spans="1:5" x14ac:dyDescent="0.35">
      <c r="A165" s="19" t="s">
        <v>95</v>
      </c>
      <c r="B165" s="12" t="s">
        <v>210</v>
      </c>
      <c r="C165" s="12" t="s">
        <v>94</v>
      </c>
      <c r="D165" s="21" t="s">
        <v>83</v>
      </c>
      <c r="E165" s="16">
        <v>264</v>
      </c>
    </row>
    <row r="166" spans="1:5" x14ac:dyDescent="0.35">
      <c r="A166" s="19" t="s">
        <v>95</v>
      </c>
      <c r="B166" s="12" t="s">
        <v>210</v>
      </c>
      <c r="C166" s="12" t="s">
        <v>93</v>
      </c>
      <c r="D166" s="21" t="s">
        <v>83</v>
      </c>
      <c r="E166" s="16">
        <v>265</v>
      </c>
    </row>
    <row r="167" spans="1:5" x14ac:dyDescent="0.35">
      <c r="A167" s="19" t="s">
        <v>95</v>
      </c>
      <c r="B167" s="12" t="s">
        <v>210</v>
      </c>
      <c r="C167" s="12" t="s">
        <v>92</v>
      </c>
      <c r="D167" s="21" t="s">
        <v>83</v>
      </c>
      <c r="E167" s="16">
        <v>266</v>
      </c>
    </row>
    <row r="168" spans="1:5" x14ac:dyDescent="0.35">
      <c r="A168" s="19" t="s">
        <v>95</v>
      </c>
      <c r="B168" s="12" t="s">
        <v>210</v>
      </c>
      <c r="C168" s="12" t="s">
        <v>95</v>
      </c>
      <c r="D168" s="21" t="s">
        <v>83</v>
      </c>
      <c r="E168" s="16">
        <v>267</v>
      </c>
    </row>
    <row r="169" spans="1:5" x14ac:dyDescent="0.35">
      <c r="A169" s="19" t="s">
        <v>95</v>
      </c>
      <c r="B169" s="12" t="s">
        <v>210</v>
      </c>
      <c r="C169" s="9">
        <v>0</v>
      </c>
      <c r="D169" s="15" t="s">
        <v>278</v>
      </c>
      <c r="E169" s="16">
        <v>268</v>
      </c>
    </row>
    <row r="170" spans="1:5" x14ac:dyDescent="0.35">
      <c r="A170" s="19" t="s">
        <v>95</v>
      </c>
      <c r="B170" s="12" t="s">
        <v>203</v>
      </c>
      <c r="C170" s="12" t="s">
        <v>81</v>
      </c>
      <c r="D170" s="21" t="s">
        <v>81</v>
      </c>
      <c r="E170" s="16">
        <v>269</v>
      </c>
    </row>
    <row r="171" spans="1:5" x14ac:dyDescent="0.35">
      <c r="A171" s="19" t="s">
        <v>95</v>
      </c>
      <c r="B171" s="12" t="s">
        <v>203</v>
      </c>
      <c r="C171" s="12" t="s">
        <v>82</v>
      </c>
      <c r="D171" s="21" t="s">
        <v>82</v>
      </c>
      <c r="E171" s="16">
        <v>270</v>
      </c>
    </row>
    <row r="172" spans="1:5" x14ac:dyDescent="0.35">
      <c r="A172" s="19" t="s">
        <v>95</v>
      </c>
      <c r="B172" s="12" t="s">
        <v>203</v>
      </c>
      <c r="C172" s="12" t="s">
        <v>91</v>
      </c>
      <c r="D172" s="15" t="s">
        <v>277</v>
      </c>
      <c r="E172" s="16">
        <v>271</v>
      </c>
    </row>
    <row r="173" spans="1:5" x14ac:dyDescent="0.35">
      <c r="A173" s="19" t="s">
        <v>95</v>
      </c>
      <c r="B173" s="12" t="s">
        <v>203</v>
      </c>
      <c r="C173" s="12" t="s">
        <v>94</v>
      </c>
      <c r="D173" s="21" t="s">
        <v>83</v>
      </c>
      <c r="E173" s="16">
        <v>272</v>
      </c>
    </row>
    <row r="174" spans="1:5" x14ac:dyDescent="0.35">
      <c r="A174" s="19" t="s">
        <v>95</v>
      </c>
      <c r="B174" s="12" t="s">
        <v>203</v>
      </c>
      <c r="C174" s="12" t="s">
        <v>93</v>
      </c>
      <c r="D174" s="21" t="s">
        <v>83</v>
      </c>
      <c r="E174" s="16">
        <v>273</v>
      </c>
    </row>
    <row r="175" spans="1:5" x14ac:dyDescent="0.35">
      <c r="A175" s="19" t="s">
        <v>95</v>
      </c>
      <c r="B175" s="12" t="s">
        <v>203</v>
      </c>
      <c r="C175" s="12" t="s">
        <v>92</v>
      </c>
      <c r="D175" s="21" t="s">
        <v>83</v>
      </c>
      <c r="E175" s="16">
        <v>274</v>
      </c>
    </row>
    <row r="176" spans="1:5" x14ac:dyDescent="0.35">
      <c r="A176" s="19" t="s">
        <v>95</v>
      </c>
      <c r="B176" s="12" t="s">
        <v>203</v>
      </c>
      <c r="C176" s="12" t="s">
        <v>95</v>
      </c>
      <c r="D176" s="21" t="s">
        <v>83</v>
      </c>
      <c r="E176" s="16">
        <v>275</v>
      </c>
    </row>
    <row r="177" spans="1:5" x14ac:dyDescent="0.35">
      <c r="A177" s="19" t="s">
        <v>95</v>
      </c>
      <c r="B177" s="12" t="s">
        <v>203</v>
      </c>
      <c r="C177" s="9">
        <v>0</v>
      </c>
      <c r="D177" s="15" t="s">
        <v>278</v>
      </c>
      <c r="E177" s="16">
        <v>276</v>
      </c>
    </row>
    <row r="178" spans="1:5" x14ac:dyDescent="0.35">
      <c r="A178" s="19" t="s">
        <v>95</v>
      </c>
      <c r="B178" s="12" t="s">
        <v>205</v>
      </c>
      <c r="C178" s="12" t="s">
        <v>81</v>
      </c>
      <c r="D178" s="21" t="s">
        <v>81</v>
      </c>
      <c r="E178" s="16">
        <v>277</v>
      </c>
    </row>
    <row r="179" spans="1:5" x14ac:dyDescent="0.35">
      <c r="A179" s="19" t="s">
        <v>95</v>
      </c>
      <c r="B179" s="12" t="s">
        <v>205</v>
      </c>
      <c r="C179" s="12" t="s">
        <v>82</v>
      </c>
      <c r="D179" s="21" t="s">
        <v>82</v>
      </c>
      <c r="E179" s="16">
        <v>278</v>
      </c>
    </row>
    <row r="180" spans="1:5" x14ac:dyDescent="0.35">
      <c r="A180" s="19" t="s">
        <v>95</v>
      </c>
      <c r="B180" s="12" t="s">
        <v>205</v>
      </c>
      <c r="C180" s="12" t="s">
        <v>91</v>
      </c>
      <c r="D180" s="15" t="s">
        <v>277</v>
      </c>
      <c r="E180" s="16">
        <v>279</v>
      </c>
    </row>
    <row r="181" spans="1:5" x14ac:dyDescent="0.35">
      <c r="A181" s="19" t="s">
        <v>95</v>
      </c>
      <c r="B181" s="12" t="s">
        <v>205</v>
      </c>
      <c r="C181" s="12" t="s">
        <v>94</v>
      </c>
      <c r="D181" s="21" t="s">
        <v>83</v>
      </c>
      <c r="E181" s="16">
        <v>280</v>
      </c>
    </row>
    <row r="182" spans="1:5" x14ac:dyDescent="0.35">
      <c r="A182" s="19" t="s">
        <v>95</v>
      </c>
      <c r="B182" s="12" t="s">
        <v>205</v>
      </c>
      <c r="C182" s="12" t="s">
        <v>93</v>
      </c>
      <c r="D182" s="21" t="s">
        <v>83</v>
      </c>
      <c r="E182" s="16">
        <v>281</v>
      </c>
    </row>
    <row r="183" spans="1:5" x14ac:dyDescent="0.35">
      <c r="A183" s="19" t="s">
        <v>95</v>
      </c>
      <c r="B183" s="12" t="s">
        <v>205</v>
      </c>
      <c r="C183" s="12" t="s">
        <v>92</v>
      </c>
      <c r="D183" s="21" t="s">
        <v>83</v>
      </c>
      <c r="E183" s="16">
        <v>282</v>
      </c>
    </row>
    <row r="184" spans="1:5" x14ac:dyDescent="0.35">
      <c r="A184" s="19" t="s">
        <v>95</v>
      </c>
      <c r="B184" s="12" t="s">
        <v>205</v>
      </c>
      <c r="C184" s="12" t="s">
        <v>95</v>
      </c>
      <c r="D184" s="21" t="s">
        <v>83</v>
      </c>
      <c r="E184" s="16">
        <v>283</v>
      </c>
    </row>
    <row r="185" spans="1:5" x14ac:dyDescent="0.35">
      <c r="A185" s="19" t="s">
        <v>95</v>
      </c>
      <c r="B185" s="12" t="s">
        <v>205</v>
      </c>
      <c r="C185" s="9">
        <v>0</v>
      </c>
      <c r="D185" s="15" t="s">
        <v>278</v>
      </c>
      <c r="E185" s="16">
        <v>284</v>
      </c>
    </row>
    <row r="186" spans="1:5" x14ac:dyDescent="0.35">
      <c r="A186" s="19" t="s">
        <v>95</v>
      </c>
      <c r="B186" s="9">
        <v>0</v>
      </c>
      <c r="C186" s="12" t="s">
        <v>81</v>
      </c>
      <c r="D186" s="21" t="s">
        <v>81</v>
      </c>
      <c r="E186" s="16">
        <v>285</v>
      </c>
    </row>
    <row r="187" spans="1:5" x14ac:dyDescent="0.35">
      <c r="A187" s="19" t="s">
        <v>95</v>
      </c>
      <c r="B187" s="9">
        <v>0</v>
      </c>
      <c r="C187" s="12" t="s">
        <v>82</v>
      </c>
      <c r="D187" s="21" t="s">
        <v>82</v>
      </c>
      <c r="E187" s="16">
        <v>286</v>
      </c>
    </row>
    <row r="188" spans="1:5" x14ac:dyDescent="0.35">
      <c r="A188" s="19" t="s">
        <v>95</v>
      </c>
      <c r="B188" s="9">
        <v>0</v>
      </c>
      <c r="C188" s="12" t="s">
        <v>91</v>
      </c>
      <c r="D188" s="15" t="s">
        <v>277</v>
      </c>
      <c r="E188" s="16">
        <v>287</v>
      </c>
    </row>
    <row r="189" spans="1:5" x14ac:dyDescent="0.35">
      <c r="A189" s="19" t="s">
        <v>95</v>
      </c>
      <c r="B189" s="9">
        <v>0</v>
      </c>
      <c r="C189" s="12" t="s">
        <v>94</v>
      </c>
      <c r="D189" s="21" t="s">
        <v>83</v>
      </c>
      <c r="E189" s="16">
        <v>288</v>
      </c>
    </row>
    <row r="190" spans="1:5" x14ac:dyDescent="0.35">
      <c r="A190" s="19" t="s">
        <v>95</v>
      </c>
      <c r="B190" s="9">
        <v>0</v>
      </c>
      <c r="C190" s="12" t="s">
        <v>93</v>
      </c>
      <c r="D190" s="21" t="s">
        <v>83</v>
      </c>
      <c r="E190" s="16">
        <v>289</v>
      </c>
    </row>
    <row r="191" spans="1:5" x14ac:dyDescent="0.35">
      <c r="A191" s="19" t="s">
        <v>95</v>
      </c>
      <c r="B191" s="9">
        <v>0</v>
      </c>
      <c r="C191" s="12" t="s">
        <v>92</v>
      </c>
      <c r="D191" s="21" t="s">
        <v>83</v>
      </c>
      <c r="E191" s="16">
        <v>290</v>
      </c>
    </row>
    <row r="192" spans="1:5" x14ac:dyDescent="0.35">
      <c r="A192" s="19" t="s">
        <v>95</v>
      </c>
      <c r="B192" s="9">
        <v>0</v>
      </c>
      <c r="C192" s="12" t="s">
        <v>95</v>
      </c>
      <c r="D192" s="21" t="s">
        <v>83</v>
      </c>
      <c r="E192" s="16">
        <v>291</v>
      </c>
    </row>
    <row r="193" spans="1:5" x14ac:dyDescent="0.35">
      <c r="A193" s="19" t="s">
        <v>95</v>
      </c>
      <c r="B193" s="9">
        <v>0</v>
      </c>
      <c r="C193" s="9">
        <v>0</v>
      </c>
      <c r="D193" s="15" t="s">
        <v>278</v>
      </c>
      <c r="E193" s="16">
        <v>292</v>
      </c>
    </row>
    <row r="194" spans="1:5" x14ac:dyDescent="0.35">
      <c r="A194" s="9">
        <v>0</v>
      </c>
      <c r="B194" s="22" t="s">
        <v>210</v>
      </c>
      <c r="C194" s="22" t="s">
        <v>81</v>
      </c>
      <c r="D194" s="15" t="s">
        <v>283</v>
      </c>
      <c r="E194" s="16">
        <v>293</v>
      </c>
    </row>
    <row r="195" spans="1:5" x14ac:dyDescent="0.35">
      <c r="A195" s="9">
        <v>0</v>
      </c>
      <c r="B195" s="22" t="s">
        <v>210</v>
      </c>
      <c r="C195" s="22" t="s">
        <v>82</v>
      </c>
      <c r="D195" s="15" t="s">
        <v>283</v>
      </c>
      <c r="E195" s="16">
        <v>294</v>
      </c>
    </row>
    <row r="196" spans="1:5" x14ac:dyDescent="0.35">
      <c r="A196" s="9">
        <v>0</v>
      </c>
      <c r="B196" s="22" t="s">
        <v>210</v>
      </c>
      <c r="C196" s="22" t="s">
        <v>91</v>
      </c>
      <c r="D196" s="15" t="s">
        <v>283</v>
      </c>
      <c r="E196" s="16">
        <v>295</v>
      </c>
    </row>
    <row r="197" spans="1:5" x14ac:dyDescent="0.35">
      <c r="A197" s="9">
        <v>0</v>
      </c>
      <c r="B197" s="22" t="s">
        <v>210</v>
      </c>
      <c r="C197" s="22" t="s">
        <v>94</v>
      </c>
      <c r="D197" s="15" t="s">
        <v>283</v>
      </c>
      <c r="E197" s="16">
        <v>296</v>
      </c>
    </row>
    <row r="198" spans="1:5" x14ac:dyDescent="0.35">
      <c r="A198" s="9">
        <v>0</v>
      </c>
      <c r="B198" s="22" t="s">
        <v>210</v>
      </c>
      <c r="C198" s="22" t="s">
        <v>93</v>
      </c>
      <c r="D198" s="15" t="s">
        <v>283</v>
      </c>
      <c r="E198" s="16">
        <v>297</v>
      </c>
    </row>
    <row r="199" spans="1:5" x14ac:dyDescent="0.35">
      <c r="A199" s="9">
        <v>0</v>
      </c>
      <c r="B199" s="22" t="s">
        <v>210</v>
      </c>
      <c r="C199" s="22" t="s">
        <v>92</v>
      </c>
      <c r="D199" s="15" t="s">
        <v>283</v>
      </c>
      <c r="E199" s="16">
        <v>298</v>
      </c>
    </row>
    <row r="200" spans="1:5" x14ac:dyDescent="0.35">
      <c r="A200" s="9">
        <v>0</v>
      </c>
      <c r="B200" s="22" t="s">
        <v>210</v>
      </c>
      <c r="C200" s="22" t="s">
        <v>95</v>
      </c>
      <c r="D200" s="15" t="s">
        <v>283</v>
      </c>
      <c r="E200" s="16">
        <v>299</v>
      </c>
    </row>
    <row r="201" spans="1:5" x14ac:dyDescent="0.35">
      <c r="A201" s="9">
        <v>0</v>
      </c>
      <c r="B201" s="22" t="s">
        <v>210</v>
      </c>
      <c r="C201" s="9">
        <v>0</v>
      </c>
      <c r="D201" s="15" t="s">
        <v>284</v>
      </c>
      <c r="E201" s="16">
        <v>300</v>
      </c>
    </row>
    <row r="202" spans="1:5" x14ac:dyDescent="0.35">
      <c r="A202" s="9">
        <v>0</v>
      </c>
      <c r="B202" s="22" t="s">
        <v>203</v>
      </c>
      <c r="C202" s="22" t="s">
        <v>81</v>
      </c>
      <c r="D202" s="15" t="s">
        <v>283</v>
      </c>
      <c r="E202" s="16">
        <v>301</v>
      </c>
    </row>
    <row r="203" spans="1:5" x14ac:dyDescent="0.35">
      <c r="A203" s="9">
        <v>0</v>
      </c>
      <c r="B203" s="22" t="s">
        <v>203</v>
      </c>
      <c r="C203" s="22" t="s">
        <v>82</v>
      </c>
      <c r="D203" s="15" t="s">
        <v>283</v>
      </c>
      <c r="E203" s="16">
        <v>302</v>
      </c>
    </row>
    <row r="204" spans="1:5" x14ac:dyDescent="0.35">
      <c r="A204" s="9">
        <v>0</v>
      </c>
      <c r="B204" s="22" t="s">
        <v>203</v>
      </c>
      <c r="C204" s="22" t="s">
        <v>91</v>
      </c>
      <c r="D204" s="15" t="s">
        <v>283</v>
      </c>
      <c r="E204" s="16">
        <v>303</v>
      </c>
    </row>
    <row r="205" spans="1:5" x14ac:dyDescent="0.35">
      <c r="A205" s="9">
        <v>0</v>
      </c>
      <c r="B205" s="22" t="s">
        <v>203</v>
      </c>
      <c r="C205" s="22" t="s">
        <v>94</v>
      </c>
      <c r="D205" s="15" t="s">
        <v>283</v>
      </c>
      <c r="E205" s="16">
        <v>304</v>
      </c>
    </row>
    <row r="206" spans="1:5" x14ac:dyDescent="0.35">
      <c r="A206" s="9">
        <v>0</v>
      </c>
      <c r="B206" s="22" t="s">
        <v>203</v>
      </c>
      <c r="C206" s="22" t="s">
        <v>93</v>
      </c>
      <c r="D206" s="15" t="s">
        <v>283</v>
      </c>
      <c r="E206" s="16">
        <v>305</v>
      </c>
    </row>
    <row r="207" spans="1:5" x14ac:dyDescent="0.35">
      <c r="A207" s="9">
        <v>0</v>
      </c>
      <c r="B207" s="22" t="s">
        <v>203</v>
      </c>
      <c r="C207" s="22" t="s">
        <v>92</v>
      </c>
      <c r="D207" s="15" t="s">
        <v>283</v>
      </c>
      <c r="E207" s="16">
        <v>306</v>
      </c>
    </row>
    <row r="208" spans="1:5" x14ac:dyDescent="0.35">
      <c r="A208" s="9">
        <v>0</v>
      </c>
      <c r="B208" s="22" t="s">
        <v>203</v>
      </c>
      <c r="C208" s="22" t="s">
        <v>95</v>
      </c>
      <c r="D208" s="15" t="s">
        <v>283</v>
      </c>
      <c r="E208" s="16">
        <v>307</v>
      </c>
    </row>
    <row r="209" spans="1:5" x14ac:dyDescent="0.35">
      <c r="A209" s="9">
        <v>0</v>
      </c>
      <c r="B209" s="22" t="s">
        <v>203</v>
      </c>
      <c r="C209" s="9">
        <v>0</v>
      </c>
      <c r="D209" s="15" t="s">
        <v>284</v>
      </c>
      <c r="E209" s="16">
        <v>308</v>
      </c>
    </row>
    <row r="210" spans="1:5" x14ac:dyDescent="0.35">
      <c r="A210" s="9">
        <v>0</v>
      </c>
      <c r="B210" s="22" t="s">
        <v>205</v>
      </c>
      <c r="C210" s="22" t="s">
        <v>81</v>
      </c>
      <c r="D210" s="15" t="s">
        <v>283</v>
      </c>
      <c r="E210" s="16">
        <v>309</v>
      </c>
    </row>
    <row r="211" spans="1:5" x14ac:dyDescent="0.35">
      <c r="A211" s="9">
        <v>0</v>
      </c>
      <c r="B211" s="22" t="s">
        <v>205</v>
      </c>
      <c r="C211" s="22" t="s">
        <v>82</v>
      </c>
      <c r="D211" s="15" t="s">
        <v>283</v>
      </c>
      <c r="E211" s="16">
        <v>310</v>
      </c>
    </row>
    <row r="212" spans="1:5" x14ac:dyDescent="0.35">
      <c r="A212" s="9">
        <v>0</v>
      </c>
      <c r="B212" s="22" t="s">
        <v>205</v>
      </c>
      <c r="C212" s="22" t="s">
        <v>91</v>
      </c>
      <c r="D212" s="15" t="s">
        <v>283</v>
      </c>
      <c r="E212" s="16">
        <v>311</v>
      </c>
    </row>
    <row r="213" spans="1:5" x14ac:dyDescent="0.35">
      <c r="A213" s="9">
        <v>0</v>
      </c>
      <c r="B213" s="22" t="s">
        <v>205</v>
      </c>
      <c r="C213" s="22" t="s">
        <v>94</v>
      </c>
      <c r="D213" s="15" t="s">
        <v>283</v>
      </c>
      <c r="E213" s="16">
        <v>312</v>
      </c>
    </row>
    <row r="214" spans="1:5" x14ac:dyDescent="0.35">
      <c r="A214" s="9">
        <v>0</v>
      </c>
      <c r="B214" s="22" t="s">
        <v>205</v>
      </c>
      <c r="C214" s="22" t="s">
        <v>93</v>
      </c>
      <c r="D214" s="15" t="s">
        <v>283</v>
      </c>
      <c r="E214" s="16">
        <v>313</v>
      </c>
    </row>
    <row r="215" spans="1:5" x14ac:dyDescent="0.35">
      <c r="A215" s="9">
        <v>0</v>
      </c>
      <c r="B215" s="22" t="s">
        <v>205</v>
      </c>
      <c r="C215" s="22" t="s">
        <v>92</v>
      </c>
      <c r="D215" s="15" t="s">
        <v>283</v>
      </c>
      <c r="E215" s="16">
        <v>314</v>
      </c>
    </row>
    <row r="216" spans="1:5" x14ac:dyDescent="0.35">
      <c r="A216" s="9">
        <v>0</v>
      </c>
      <c r="B216" s="22" t="s">
        <v>205</v>
      </c>
      <c r="C216" s="22" t="s">
        <v>95</v>
      </c>
      <c r="D216" s="15" t="s">
        <v>283</v>
      </c>
      <c r="E216" s="16">
        <v>315</v>
      </c>
    </row>
    <row r="217" spans="1:5" x14ac:dyDescent="0.35">
      <c r="A217" s="9">
        <v>0</v>
      </c>
      <c r="B217" s="22" t="s">
        <v>205</v>
      </c>
      <c r="C217" s="9">
        <v>0</v>
      </c>
      <c r="D217" s="15" t="s">
        <v>284</v>
      </c>
      <c r="E217" s="16">
        <v>316</v>
      </c>
    </row>
    <row r="218" spans="1:5" x14ac:dyDescent="0.35">
      <c r="A218" s="9">
        <v>0</v>
      </c>
      <c r="B218" s="9">
        <v>0</v>
      </c>
      <c r="C218" s="22" t="s">
        <v>81</v>
      </c>
      <c r="D218" s="15" t="s">
        <v>285</v>
      </c>
      <c r="E218" s="16">
        <v>317</v>
      </c>
    </row>
    <row r="219" spans="1:5" x14ac:dyDescent="0.35">
      <c r="A219" s="9">
        <v>0</v>
      </c>
      <c r="B219" s="9">
        <v>0</v>
      </c>
      <c r="C219" s="22" t="s">
        <v>82</v>
      </c>
      <c r="D219" s="15" t="s">
        <v>285</v>
      </c>
      <c r="E219" s="16">
        <v>318</v>
      </c>
    </row>
    <row r="220" spans="1:5" x14ac:dyDescent="0.35">
      <c r="A220" s="9">
        <v>0</v>
      </c>
      <c r="B220" s="9">
        <v>0</v>
      </c>
      <c r="C220" s="22" t="s">
        <v>91</v>
      </c>
      <c r="D220" s="15" t="s">
        <v>285</v>
      </c>
      <c r="E220" s="16">
        <v>319</v>
      </c>
    </row>
    <row r="221" spans="1:5" x14ac:dyDescent="0.35">
      <c r="A221" s="9">
        <v>0</v>
      </c>
      <c r="B221" s="9">
        <v>0</v>
      </c>
      <c r="C221" s="22" t="s">
        <v>94</v>
      </c>
      <c r="D221" s="15" t="s">
        <v>285</v>
      </c>
      <c r="E221" s="16">
        <v>320</v>
      </c>
    </row>
    <row r="222" spans="1:5" x14ac:dyDescent="0.35">
      <c r="A222" s="9">
        <v>0</v>
      </c>
      <c r="B222" s="9">
        <v>0</v>
      </c>
      <c r="C222" s="22" t="s">
        <v>93</v>
      </c>
      <c r="D222" s="15" t="s">
        <v>285</v>
      </c>
      <c r="E222" s="16">
        <v>321</v>
      </c>
    </row>
    <row r="223" spans="1:5" x14ac:dyDescent="0.35">
      <c r="A223" s="9">
        <v>0</v>
      </c>
      <c r="B223" s="9">
        <v>0</v>
      </c>
      <c r="C223" s="22" t="s">
        <v>92</v>
      </c>
      <c r="D223" s="15" t="s">
        <v>285</v>
      </c>
      <c r="E223" s="16">
        <v>322</v>
      </c>
    </row>
    <row r="224" spans="1:5" x14ac:dyDescent="0.35">
      <c r="A224" s="9">
        <v>0</v>
      </c>
      <c r="B224" s="9">
        <v>0</v>
      </c>
      <c r="C224" s="22" t="s">
        <v>95</v>
      </c>
      <c r="D224" s="15" t="s">
        <v>285</v>
      </c>
      <c r="E224" s="16">
        <v>323</v>
      </c>
    </row>
    <row r="225" spans="1:5" x14ac:dyDescent="0.35">
      <c r="A225" s="24">
        <v>0</v>
      </c>
      <c r="B225" s="25">
        <v>0</v>
      </c>
      <c r="C225" s="25">
        <v>0</v>
      </c>
      <c r="D225" s="26"/>
      <c r="E225" s="27">
        <v>323</v>
      </c>
    </row>
  </sheetData>
  <sheetProtection algorithmName="SHA-512" hashValue="vLxzqGq0dUY/kOuxu2HyvYr5oWlidTC+f1d9b9Ql5xJldu9v5QjQdw0jzt9AMoXMEYuKnddJKgwXVusRDUyRvQ==" saltValue="c4Zyzyz8qa4u5EHaNrYaag==" spinCount="100000" sheet="1" objects="1" scenarios="1"/>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0485C-9BBB-49AC-95B8-33915F158EBF}">
  <sheetPr>
    <tabColor rgb="FFC00000"/>
  </sheetPr>
  <dimension ref="A1:F55"/>
  <sheetViews>
    <sheetView topLeftCell="A6" zoomScale="80" zoomScaleNormal="90" workbookViewId="0">
      <selection activeCell="B32" sqref="B32"/>
    </sheetView>
  </sheetViews>
  <sheetFormatPr defaultColWidth="8.7265625" defaultRowHeight="14.5" x14ac:dyDescent="0.35"/>
  <cols>
    <col min="1" max="1" width="37.26953125" style="51" customWidth="1"/>
    <col min="2" max="2" width="24.26953125" style="51" customWidth="1"/>
    <col min="3" max="3" width="19.453125" style="51" customWidth="1"/>
    <col min="4" max="4" width="25.54296875" style="82" customWidth="1"/>
    <col min="5" max="5" width="22.54296875" style="82" customWidth="1"/>
    <col min="6" max="6" width="37.1796875" style="82" customWidth="1"/>
    <col min="7" max="16384" width="8.7265625" style="82"/>
  </cols>
  <sheetData>
    <row r="1" spans="1:6" x14ac:dyDescent="0.35">
      <c r="A1" s="183" t="s">
        <v>421</v>
      </c>
    </row>
    <row r="2" spans="1:6" ht="15" thickBot="1" x14ac:dyDescent="0.4"/>
    <row r="3" spans="1:6" ht="18.5" x14ac:dyDescent="0.35">
      <c r="A3" s="184" t="s">
        <v>286</v>
      </c>
      <c r="B3" s="185"/>
      <c r="C3" s="185"/>
      <c r="D3" s="185"/>
      <c r="E3" s="185"/>
      <c r="F3" s="186"/>
    </row>
    <row r="4" spans="1:6" ht="15.5" x14ac:dyDescent="0.35">
      <c r="A4" s="187" t="s">
        <v>287</v>
      </c>
      <c r="B4" s="45" t="s">
        <v>288</v>
      </c>
      <c r="C4" s="46" t="s">
        <v>289</v>
      </c>
      <c r="D4" s="317" t="s">
        <v>290</v>
      </c>
      <c r="E4" s="317"/>
      <c r="F4" s="318"/>
    </row>
    <row r="5" spans="1:6" ht="29.15" customHeight="1" x14ac:dyDescent="0.35">
      <c r="A5" s="188" t="s">
        <v>291</v>
      </c>
      <c r="B5" s="83">
        <f>COUNTIF('Detailed Inventory'!$AB$6:$AB$505,"*Error*")</f>
        <v>0</v>
      </c>
      <c r="C5" s="230" t="s">
        <v>4</v>
      </c>
      <c r="D5" s="315" t="s">
        <v>292</v>
      </c>
      <c r="E5" s="315"/>
      <c r="F5" s="316"/>
    </row>
    <row r="6" spans="1:6" ht="29.15" customHeight="1" x14ac:dyDescent="0.35">
      <c r="A6" s="188" t="s">
        <v>293</v>
      </c>
      <c r="B6" s="83">
        <f>COUNTIFS('Detailed Inventory'!$AD$6:$AD$505,TRUE)</f>
        <v>0</v>
      </c>
      <c r="C6" s="304" t="s">
        <v>4</v>
      </c>
      <c r="D6" s="315" t="s">
        <v>294</v>
      </c>
      <c r="E6" s="315"/>
      <c r="F6" s="316"/>
    </row>
    <row r="7" spans="1:6" ht="29.15" customHeight="1" thickBot="1" x14ac:dyDescent="0.4">
      <c r="A7" s="189" t="s">
        <v>295</v>
      </c>
      <c r="B7" s="190">
        <f>COUNTIF('Detailed Inventory'!$AE$6:$AE$505,TRUE)</f>
        <v>0</v>
      </c>
      <c r="C7" s="305"/>
      <c r="D7" s="321" t="s">
        <v>294</v>
      </c>
      <c r="E7" s="321"/>
      <c r="F7" s="322"/>
    </row>
    <row r="8" spans="1:6" ht="15" thickBot="1" x14ac:dyDescent="0.4"/>
    <row r="9" spans="1:6" ht="18.5" x14ac:dyDescent="0.35">
      <c r="A9" s="184" t="s">
        <v>296</v>
      </c>
      <c r="B9" s="185"/>
      <c r="C9" s="185"/>
      <c r="D9" s="185"/>
      <c r="E9" s="185"/>
      <c r="F9" s="186"/>
    </row>
    <row r="10" spans="1:6" ht="43.5" x14ac:dyDescent="0.35">
      <c r="A10" s="187" t="s">
        <v>287</v>
      </c>
      <c r="B10" s="45" t="s">
        <v>297</v>
      </c>
      <c r="C10" s="46" t="s">
        <v>298</v>
      </c>
      <c r="D10" s="294" t="s">
        <v>290</v>
      </c>
      <c r="E10" s="294"/>
      <c r="F10" s="295"/>
    </row>
    <row r="11" spans="1:6" ht="43.5" customHeight="1" thickBot="1" x14ac:dyDescent="0.4">
      <c r="A11" s="191" t="s">
        <v>299</v>
      </c>
      <c r="B11" s="192">
        <f>'Inventory Report'!D24-'Inventory Report'!D22</f>
        <v>0</v>
      </c>
      <c r="C11" s="232" t="s">
        <v>4</v>
      </c>
      <c r="D11" s="319" t="s">
        <v>300</v>
      </c>
      <c r="E11" s="319"/>
      <c r="F11" s="320"/>
    </row>
    <row r="12" spans="1:6" ht="16" thickBot="1" x14ac:dyDescent="0.4">
      <c r="A12" s="193"/>
      <c r="B12" s="78"/>
      <c r="C12" s="78"/>
      <c r="D12" s="51"/>
    </row>
    <row r="13" spans="1:6" ht="19.5" customHeight="1" thickBot="1" x14ac:dyDescent="0.4">
      <c r="A13" s="194" t="s">
        <v>301</v>
      </c>
      <c r="B13" s="195"/>
      <c r="C13" s="195"/>
      <c r="D13" s="195"/>
      <c r="E13" s="195"/>
      <c r="F13" s="196"/>
    </row>
    <row r="14" spans="1:6" ht="18.5" x14ac:dyDescent="0.35">
      <c r="A14" s="197"/>
      <c r="B14" s="302" t="s">
        <v>302</v>
      </c>
      <c r="C14" s="303"/>
      <c r="D14" s="300" t="s">
        <v>303</v>
      </c>
      <c r="E14" s="301"/>
      <c r="F14" s="198"/>
    </row>
    <row r="15" spans="1:6" ht="45" customHeight="1" x14ac:dyDescent="0.35">
      <c r="A15" s="199" t="s">
        <v>304</v>
      </c>
      <c r="B15" s="47" t="s">
        <v>305</v>
      </c>
      <c r="C15" s="48" t="s">
        <v>306</v>
      </c>
      <c r="D15" s="47" t="s">
        <v>307</v>
      </c>
      <c r="E15" s="48" t="s">
        <v>308</v>
      </c>
      <c r="F15" s="200" t="s">
        <v>290</v>
      </c>
    </row>
    <row r="16" spans="1:6" ht="30.75" customHeight="1" x14ac:dyDescent="0.35">
      <c r="A16" s="201" t="s">
        <v>309</v>
      </c>
      <c r="B16" s="49">
        <f>COUNTIFS('Detailed Inventory'!$I$6:$I$505,"&lt;&gt;",'Detailed Inventory'!$I$6:$I$505,"&lt;&gt;Unknown",'Detailed Inventory'!$J$6:$J$505,"")</f>
        <v>0</v>
      </c>
      <c r="C16" s="50">
        <f>COUNTIFS('Detailed Inventory'!$T$6:$T$505,"&lt;&gt;",'Detailed Inventory'!$T$6:$T$505,"&lt;&gt;Unknown",'Detailed Inventory'!$U$6:$U$505,"")</f>
        <v>0</v>
      </c>
      <c r="D16" s="49">
        <f>COUNTIFS('Detailed Inventory'!$E$6:$E$505,"&lt;&gt;",'Detailed Inventory'!$E$6:$E$505,"&lt;&gt;Unknown",'Detailed Inventory'!$E$6:$E$505,"&lt;&gt;No Connector Present",'Detailed Inventory'!$F$6:$F$505,"")</f>
        <v>0</v>
      </c>
      <c r="E16" s="50">
        <f>COUNTIFS('Detailed Inventory'!$Q$6:$Q$505,"&lt;&gt;",'Detailed Inventory'!$Q$6:$Q$505,"&lt;&gt;Unknown",'Detailed Inventory'!$Q$6:$Q$505,"&lt;&gt;No Connector Present",'Detailed Inventory'!$R$6:$R$505,"")</f>
        <v>0</v>
      </c>
      <c r="F16" s="202"/>
    </row>
    <row r="17" spans="1:6" ht="29" x14ac:dyDescent="0.35">
      <c r="A17" s="201" t="s">
        <v>310</v>
      </c>
      <c r="B17" s="49">
        <f>COUNTIFS('Detailed Inventory'!$J$6:$J$505,"Installation date is after state or local lead ban",'Detailed Inventory'!$K$6:$K$505,"")</f>
        <v>0</v>
      </c>
      <c r="C17" s="50">
        <f>COUNTIFS('Detailed Inventory'!$U$6:$U$505,"Installation date is after state or local lead ban",'Detailed Inventory'!$V$6:$V$505,"")</f>
        <v>0</v>
      </c>
      <c r="D17" s="49" t="s">
        <v>311</v>
      </c>
      <c r="E17" s="50" t="s">
        <v>311</v>
      </c>
      <c r="F17" s="202" t="s">
        <v>312</v>
      </c>
    </row>
    <row r="18" spans="1:6" ht="30.75" customHeight="1" x14ac:dyDescent="0.35">
      <c r="A18" s="201" t="s">
        <v>313</v>
      </c>
      <c r="B18" s="49" cm="1">
        <f t="array" ref="B18">SUM(COUNTIFS('Detailed Inventory'!$J$6:$J$505,"Service line diameter 4 inches or greater",'Detailed Inventory'!$L$6:$L$505,{"","&lt;4"}))</f>
        <v>0</v>
      </c>
      <c r="C18" s="50" cm="1">
        <f t="array" ref="C18">SUM(COUNTIFS('Detailed Inventory'!$U$6:$U$505,"Service line diameter 4 inches or greater",'Detailed Inventory'!$W$6:$W$505,{"","&lt;4"}))</f>
        <v>0</v>
      </c>
      <c r="D18" s="49" t="s">
        <v>311</v>
      </c>
      <c r="E18" s="50" t="s">
        <v>311</v>
      </c>
      <c r="F18" s="203"/>
    </row>
    <row r="19" spans="1:6" ht="30.75" customHeight="1" x14ac:dyDescent="0.35">
      <c r="A19" s="201" t="s">
        <v>314</v>
      </c>
      <c r="B19" s="49">
        <f>COUNTIFS('Detailed Inventory'!$J$6:$J$505,"Field inspection",'Detailed Inventory'!$M$6:$M$505,"")+COUNTIFS('Detailed Inventory'!$J$6:$J$505,"Field inspection",'Detailed Inventory'!$N$6:$N$505,"")</f>
        <v>0</v>
      </c>
      <c r="C19" s="50">
        <f>COUNTIFS('Detailed Inventory'!$U$6:$U$505,"Field inspection",'Detailed Inventory'!$X$6:$X$505,"")</f>
        <v>0</v>
      </c>
      <c r="D19" s="49" t="s">
        <v>311</v>
      </c>
      <c r="E19" s="50" t="s">
        <v>311</v>
      </c>
      <c r="F19" s="202" t="s">
        <v>315</v>
      </c>
    </row>
    <row r="20" spans="1:6" ht="15" customHeight="1" x14ac:dyDescent="0.35">
      <c r="A20" s="201" t="s">
        <v>316</v>
      </c>
      <c r="B20" s="49">
        <f>COUNTIFS('Detailed Inventory'!$J$6:$J$505,"Other (Explain in Notes)",'Detailed Inventory'!$P$6:$P$505,"")</f>
        <v>0</v>
      </c>
      <c r="C20" s="50">
        <f>COUNTIFS('Detailed Inventory'!$U$6:$U$505,"Other (Explain in Notes)",'Detailed Inventory'!$AA$6:$AA$505,"")</f>
        <v>0</v>
      </c>
      <c r="D20" s="49">
        <f>COUNTIFS('Detailed Inventory'!$F$6:$F$505,"Other (Explain in Notes)",'Detailed Inventory'!$G$6:$G$505,"")</f>
        <v>0</v>
      </c>
      <c r="E20" s="50">
        <f>COUNTIFS('Detailed Inventory'!$R$6:$R$505,"Other (Explain in Notes)",'Detailed Inventory'!$S$6:$S$505,"")</f>
        <v>0</v>
      </c>
      <c r="F20" s="202"/>
    </row>
    <row r="21" spans="1:6" ht="29" x14ac:dyDescent="0.35">
      <c r="A21" s="204" t="s">
        <v>317</v>
      </c>
      <c r="B21" s="155">
        <f>COUNTIFS('Detailed Inventory'!$J$6:$J$505,"Replaced*",'Detailed Inventory'!$O$6:$O$505,"")</f>
        <v>0</v>
      </c>
      <c r="C21" s="156">
        <f>COUNTIFS('Detailed Inventory'!$U$6:$U$505,"Replaced*",'Detailed Inventory'!$Z$6:$Z$505,"")</f>
        <v>0</v>
      </c>
      <c r="D21" s="155" t="s">
        <v>311</v>
      </c>
      <c r="E21" s="156" t="s">
        <v>311</v>
      </c>
      <c r="F21" s="205"/>
    </row>
    <row r="22" spans="1:6" ht="43.5" x14ac:dyDescent="0.35">
      <c r="A22" s="201" t="s">
        <v>318</v>
      </c>
      <c r="B22" s="49" cm="1">
        <f t="array" ref="B22">SUM(COUNTIFS('Detailed Inventory'!$I$6:$I$505,"Non-Lead - Other",'Detailed Inventory'!$J$6:$J$505,{"Historical*","Field*","Other*"}))</f>
        <v>0</v>
      </c>
      <c r="C22" s="50" cm="1">
        <f t="array" ref="C22">SUM(COUNTIFS('Detailed Inventory'!$T$6:$T$505,"Non-Lead - Other",'Detailed Inventory'!$U$6:$U$505,{"Historical*","Field*","Other*"}))</f>
        <v>0</v>
      </c>
      <c r="D22" s="49" cm="1">
        <f t="array" ref="D22">SUM(COUNTIFS('Detailed Inventory'!$E$6:$E$505,"Non-Lead - Other",'Detailed Inventory'!$F$6:$F$505,{"Historical*","Field*","Other*"}))</f>
        <v>0</v>
      </c>
      <c r="E22" s="50" cm="1">
        <f t="array" ref="E22">SUM(COUNTIFS('Detailed Inventory'!$Q$6:$Q$505,"Non-Lead - Other",'Detailed Inventory'!$R$6:$R$505,{"Historical*","Field*","Other*"}))</f>
        <v>0</v>
      </c>
      <c r="F22" s="222" t="s">
        <v>319</v>
      </c>
    </row>
    <row r="23" spans="1:6" ht="44" thickBot="1" x14ac:dyDescent="0.4">
      <c r="A23" s="226" t="s">
        <v>320</v>
      </c>
      <c r="B23" s="224" cm="1">
        <f t="array" ref="B23">SUM(COUNTIFS('Detailed Inventory'!$I$6:$I$505,"&lt;&gt;Non-Lead - Other",'Detailed Inventory'!$J$6:$J$505,{"Statistical*","Interpolation*"}))</f>
        <v>0</v>
      </c>
      <c r="C23" s="225" cm="1">
        <f t="array" ref="C23">SUM(COUNTIFS('Detailed Inventory'!$T$6:$T$505,"&lt;&gt;Non-Lead - Other",'Detailed Inventory'!$U$6:$U$505,{"Statistical*","Interpolation*"}))</f>
        <v>0</v>
      </c>
      <c r="D23" s="224" cm="1">
        <f t="array" ref="D23">SUM(COUNTIFS('Detailed Inventory'!$E$6:$E$505,"&lt;&gt;Non-Lead - Other",'Detailed Inventory'!$F$6:$F$505,{"Statistical*","Interpolation*"}))</f>
        <v>0</v>
      </c>
      <c r="E23" s="225" cm="1">
        <f t="array" ref="E23">SUM(COUNTIFS('Detailed Inventory'!$Q$6:$Q$505,"&lt;&gt;Non-Lead - Other",'Detailed Inventory'!$R$6:$R$505,{"Statistical*","Interpolation*"}))</f>
        <v>0</v>
      </c>
      <c r="F23" s="223" t="s">
        <v>321</v>
      </c>
    </row>
    <row r="24" spans="1:6" ht="15" thickBot="1" x14ac:dyDescent="0.4"/>
    <row r="25" spans="1:6" ht="19.5" customHeight="1" thickBot="1" x14ac:dyDescent="0.4">
      <c r="A25" s="194" t="s">
        <v>322</v>
      </c>
      <c r="B25" s="195"/>
      <c r="C25" s="195"/>
      <c r="D25" s="195"/>
      <c r="E25" s="195"/>
      <c r="F25" s="196"/>
    </row>
    <row r="26" spans="1:6" ht="18.5" x14ac:dyDescent="0.35">
      <c r="A26" s="206"/>
      <c r="B26" s="302" t="s">
        <v>302</v>
      </c>
      <c r="C26" s="303"/>
      <c r="F26" s="198"/>
    </row>
    <row r="27" spans="1:6" ht="45" customHeight="1" x14ac:dyDescent="0.35">
      <c r="A27" s="199" t="s">
        <v>323</v>
      </c>
      <c r="B27" s="47" t="s">
        <v>305</v>
      </c>
      <c r="C27" s="48" t="s">
        <v>306</v>
      </c>
      <c r="D27" s="306" t="s">
        <v>290</v>
      </c>
      <c r="E27" s="307"/>
      <c r="F27" s="308"/>
    </row>
    <row r="28" spans="1:6" x14ac:dyDescent="0.35">
      <c r="A28" s="208" t="s">
        <v>324</v>
      </c>
      <c r="B28" s="214">
        <f>COUNTA('Detailed Inventory'!$K$6:$K$505)-COUNT('Detailed Inventory'!$K$6:$K$505)</f>
        <v>0</v>
      </c>
      <c r="C28" s="215">
        <f>COUNTA('Detailed Inventory'!$V$6:$V$505)-COUNT('Detailed Inventory'!$V$6:$V$505)</f>
        <v>0</v>
      </c>
      <c r="D28" s="312" t="s">
        <v>325</v>
      </c>
      <c r="E28" s="313"/>
      <c r="F28" s="314"/>
    </row>
    <row r="29" spans="1:6" x14ac:dyDescent="0.35">
      <c r="A29" s="208" t="s">
        <v>326</v>
      </c>
      <c r="B29" s="214">
        <f>COUNTA('Detailed Inventory'!$L$6:$L$505)-COUNT('Detailed Inventory'!$L$6:$L$505)</f>
        <v>0</v>
      </c>
      <c r="C29" s="215">
        <f>COUNTA('Detailed Inventory'!$W$6:$W$505)-COUNT('Detailed Inventory'!$W$6:$W$505)</f>
        <v>0</v>
      </c>
      <c r="D29" s="312"/>
      <c r="E29" s="313"/>
      <c r="F29" s="314"/>
    </row>
    <row r="30" spans="1:6" x14ac:dyDescent="0.35">
      <c r="A30" s="208" t="s">
        <v>327</v>
      </c>
      <c r="B30" s="214">
        <f>COUNTA('Detailed Inventory'!$N$6:$N$505)-COUNT('Detailed Inventory'!$N$6:$N$505)</f>
        <v>0</v>
      </c>
      <c r="C30" s="215">
        <f>COUNTA('Detailed Inventory'!$Y$6:$Y$505)-COUNT('Detailed Inventory'!$Y$6:$Y$505)</f>
        <v>0</v>
      </c>
      <c r="D30" s="312"/>
      <c r="E30" s="313"/>
      <c r="F30" s="314"/>
    </row>
    <row r="31" spans="1:6" ht="15" thickBot="1" x14ac:dyDescent="0.4">
      <c r="A31" s="218" t="s">
        <v>328</v>
      </c>
      <c r="B31" s="216">
        <f>COUNTA('Detailed Inventory'!$O$6:$O$505)-COUNT('Detailed Inventory'!$O$6:$O$505)</f>
        <v>0</v>
      </c>
      <c r="C31" s="217">
        <f>COUNTA('Detailed Inventory'!$Z$6:$Z$505)-COUNT('Detailed Inventory'!$Z$6:$Z$505)</f>
        <v>0</v>
      </c>
      <c r="D31" s="309"/>
      <c r="E31" s="310"/>
      <c r="F31" s="311"/>
    </row>
    <row r="32" spans="1:6" ht="15" thickBot="1" x14ac:dyDescent="0.4">
      <c r="A32" s="206"/>
      <c r="F32" s="51"/>
    </row>
    <row r="33" spans="1:6" ht="19" thickBot="1" x14ac:dyDescent="0.4">
      <c r="A33" s="219" t="s">
        <v>329</v>
      </c>
      <c r="B33" s="220"/>
      <c r="C33" s="220"/>
      <c r="D33" s="220"/>
      <c r="E33" s="220"/>
      <c r="F33" s="221"/>
    </row>
    <row r="34" spans="1:6" ht="18.5" x14ac:dyDescent="0.35">
      <c r="A34" s="206"/>
      <c r="B34" s="302" t="s">
        <v>302</v>
      </c>
      <c r="C34" s="303"/>
      <c r="D34" s="300" t="s">
        <v>303</v>
      </c>
      <c r="E34" s="301"/>
      <c r="F34" s="198"/>
    </row>
    <row r="35" spans="1:6" ht="29" x14ac:dyDescent="0.35">
      <c r="A35" s="199" t="s">
        <v>330</v>
      </c>
      <c r="B35" s="47" t="s">
        <v>305</v>
      </c>
      <c r="C35" s="48" t="s">
        <v>306</v>
      </c>
      <c r="D35" s="47" t="s">
        <v>307</v>
      </c>
      <c r="E35" s="48" t="s">
        <v>308</v>
      </c>
      <c r="F35" s="210" t="s">
        <v>290</v>
      </c>
    </row>
    <row r="36" spans="1:6" x14ac:dyDescent="0.35">
      <c r="A36" s="208" t="s">
        <v>209</v>
      </c>
      <c r="B36" s="49">
        <f>COUNTIF('Detailed Inventory'!$J$6:$J$505,'LCR Team Review'!A36)</f>
        <v>0</v>
      </c>
      <c r="C36" s="50">
        <f>COUNTIF('Detailed Inventory'!$U$6:$U$505,A36)</f>
        <v>0</v>
      </c>
      <c r="D36" s="49">
        <f>COUNTIF('Detailed Inventory'!$F$6:$F$505,A36)</f>
        <v>0</v>
      </c>
      <c r="E36" s="50">
        <f>COUNTIF('Detailed Inventory'!$R$6:$R$505,A36)</f>
        <v>0</v>
      </c>
      <c r="F36" s="211"/>
    </row>
    <row r="37" spans="1:6" ht="29" x14ac:dyDescent="0.35">
      <c r="A37" s="208" t="s">
        <v>206</v>
      </c>
      <c r="B37" s="49">
        <f>COUNTIF('Detailed Inventory'!$J$6:$J$505,'LCR Team Review'!A37)</f>
        <v>0</v>
      </c>
      <c r="C37" s="50">
        <f>COUNTIF('Detailed Inventory'!$U$6:$U$505,A37)</f>
        <v>0</v>
      </c>
      <c r="D37" s="49">
        <f>COUNTIF('Detailed Inventory'!$F$6:$F$505,A37)</f>
        <v>0</v>
      </c>
      <c r="E37" s="50">
        <f>COUNTIF('Detailed Inventory'!$R$6:$R$505,A37)</f>
        <v>0</v>
      </c>
      <c r="F37" s="212"/>
    </row>
    <row r="38" spans="1:6" x14ac:dyDescent="0.35">
      <c r="A38" s="208" t="s">
        <v>216</v>
      </c>
      <c r="B38" s="49">
        <f>COUNTIF('Detailed Inventory'!$J$6:$J$505,'LCR Team Review'!A38)</f>
        <v>0</v>
      </c>
      <c r="C38" s="50">
        <f>COUNTIF('Detailed Inventory'!$U$6:$U$505,A38)</f>
        <v>0</v>
      </c>
      <c r="D38" s="49">
        <f>COUNTIF('Detailed Inventory'!$F$6:$F$505,A38)</f>
        <v>0</v>
      </c>
      <c r="E38" s="50">
        <f>COUNTIF('Detailed Inventory'!$R$6:$R$505,A38)</f>
        <v>0</v>
      </c>
      <c r="F38" s="212"/>
    </row>
    <row r="39" spans="1:6" x14ac:dyDescent="0.35">
      <c r="A39" s="208" t="s">
        <v>241</v>
      </c>
      <c r="B39" s="49">
        <f>COUNTIF('Detailed Inventory'!$J$6:$J$505,'LCR Team Review'!A39)</f>
        <v>0</v>
      </c>
      <c r="C39" s="50">
        <f>COUNTIF('Detailed Inventory'!$U$6:$U$505,A39)</f>
        <v>0</v>
      </c>
      <c r="D39" s="49">
        <f>COUNTIF('Detailed Inventory'!$F$6:$F$505,A39)</f>
        <v>0</v>
      </c>
      <c r="E39" s="50">
        <f>COUNTIF('Detailed Inventory'!$R$6:$R$505,A39)</f>
        <v>0</v>
      </c>
      <c r="F39" s="212"/>
    </row>
    <row r="40" spans="1:6" x14ac:dyDescent="0.35">
      <c r="A40" s="208" t="s">
        <v>214</v>
      </c>
      <c r="B40" s="49">
        <f>COUNTIF('Detailed Inventory'!$J$6:$J$505,'LCR Team Review'!A40)</f>
        <v>0</v>
      </c>
      <c r="C40" s="50">
        <f>COUNTIF('Detailed Inventory'!$U$6:$U$505,A40)</f>
        <v>0</v>
      </c>
      <c r="D40" s="49">
        <f>COUNTIF('Detailed Inventory'!$F$6:$F$505,A40)</f>
        <v>0</v>
      </c>
      <c r="E40" s="50">
        <f>COUNTIF('Detailed Inventory'!$R$6:$R$505,A40)</f>
        <v>0</v>
      </c>
      <c r="F40" s="212"/>
    </row>
    <row r="41" spans="1:6" x14ac:dyDescent="0.35">
      <c r="A41" s="208" t="s">
        <v>213</v>
      </c>
      <c r="B41" s="49">
        <f>COUNTIF('Detailed Inventory'!$J$6:$J$505,'LCR Team Review'!A41)</f>
        <v>0</v>
      </c>
      <c r="C41" s="50">
        <f>COUNTIF('Detailed Inventory'!$U$6:$U$505,A41)</f>
        <v>0</v>
      </c>
      <c r="D41" s="49">
        <f>COUNTIF('Detailed Inventory'!$F$6:$F$505,A41)</f>
        <v>0</v>
      </c>
      <c r="E41" s="50">
        <f>COUNTIF('Detailed Inventory'!$R$6:$R$505,A41)</f>
        <v>0</v>
      </c>
      <c r="F41" s="212"/>
    </row>
    <row r="42" spans="1:6" x14ac:dyDescent="0.35">
      <c r="A42" s="208" t="s">
        <v>207</v>
      </c>
      <c r="B42" s="49">
        <f>COUNTIF('Detailed Inventory'!$J$6:$J$505,'LCR Team Review'!A42)</f>
        <v>0</v>
      </c>
      <c r="C42" s="50">
        <f>COUNTIF('Detailed Inventory'!$U$6:$U$505,A42)</f>
        <v>0</v>
      </c>
      <c r="D42" s="49">
        <f>COUNTIF('Detailed Inventory'!$F$6:$F$505,A42)</f>
        <v>0</v>
      </c>
      <c r="E42" s="50">
        <f>COUNTIF('Detailed Inventory'!$R$6:$R$505,A42)</f>
        <v>0</v>
      </c>
      <c r="F42" s="212"/>
    </row>
    <row r="43" spans="1:6" x14ac:dyDescent="0.35">
      <c r="A43" s="208" t="s">
        <v>211</v>
      </c>
      <c r="B43" s="49">
        <f>COUNTIF('Detailed Inventory'!$J$6:$J$505,'LCR Team Review'!A43)</f>
        <v>0</v>
      </c>
      <c r="C43" s="50">
        <f>COUNTIF('Detailed Inventory'!$U$6:$U$505,A43)</f>
        <v>0</v>
      </c>
      <c r="D43" s="49">
        <f>COUNTIF('Detailed Inventory'!$F$6:$F$505,A43)</f>
        <v>0</v>
      </c>
      <c r="E43" s="50">
        <f>COUNTIF('Detailed Inventory'!$R$6:$R$505,A43)</f>
        <v>0</v>
      </c>
      <c r="F43" s="212"/>
    </row>
    <row r="44" spans="1:6" x14ac:dyDescent="0.35">
      <c r="A44" s="208" t="s">
        <v>257</v>
      </c>
      <c r="B44" s="49">
        <f>COUNTIF('Detailed Inventory'!$J$6:$J$505,'LCR Team Review'!A44)</f>
        <v>0</v>
      </c>
      <c r="C44" s="50">
        <f>COUNTIF('Detailed Inventory'!$U$6:$U$505,A44)</f>
        <v>0</v>
      </c>
      <c r="D44" s="49">
        <f>COUNTIF('Detailed Inventory'!$F$6:$F$505,A44)</f>
        <v>0</v>
      </c>
      <c r="E44" s="50">
        <f>COUNTIF('Detailed Inventory'!$R$6:$R$505,A44)</f>
        <v>0</v>
      </c>
      <c r="F44" s="212"/>
    </row>
    <row r="45" spans="1:6" ht="29" x14ac:dyDescent="0.35">
      <c r="A45" s="208" t="s">
        <v>259</v>
      </c>
      <c r="B45" s="49" t="s">
        <v>311</v>
      </c>
      <c r="C45" s="50" t="s">
        <v>311</v>
      </c>
      <c r="D45" s="49">
        <f>COUNTIF('Detailed Inventory'!$F$6:$F$505,A45)</f>
        <v>0</v>
      </c>
      <c r="E45" s="50">
        <f>COUNTIF('Detailed Inventory'!$R$6:$R$505,A45)</f>
        <v>0</v>
      </c>
      <c r="F45" s="212"/>
    </row>
    <row r="46" spans="1:6" ht="29" x14ac:dyDescent="0.35">
      <c r="A46" s="208" t="s">
        <v>255</v>
      </c>
      <c r="B46" s="49">
        <f>COUNTIF('Detailed Inventory'!$J$6:$J$505,'LCR Team Review'!A46)</f>
        <v>0</v>
      </c>
      <c r="C46" s="50">
        <f>COUNTIF('Detailed Inventory'!$U$6:$U$505,A46)</f>
        <v>0</v>
      </c>
      <c r="D46" s="49">
        <f>COUNTIF('Detailed Inventory'!$F$6:$F$505,A46)</f>
        <v>0</v>
      </c>
      <c r="E46" s="50">
        <f>COUNTIF('Detailed Inventory'!$R$6:$R$505,A46)</f>
        <v>0</v>
      </c>
      <c r="F46" s="212"/>
    </row>
    <row r="47" spans="1:6" x14ac:dyDescent="0.35">
      <c r="A47" s="208" t="s">
        <v>331</v>
      </c>
      <c r="B47" s="49" t="s">
        <v>311</v>
      </c>
      <c r="C47" s="50" t="s">
        <v>311</v>
      </c>
      <c r="D47" s="49">
        <f>COUNTIF('Detailed Inventory'!$F$6:$F$505,A47)</f>
        <v>0</v>
      </c>
      <c r="E47" s="50">
        <f>COUNTIF('Detailed Inventory'!$R$6:$R$505,A47)</f>
        <v>0</v>
      </c>
      <c r="F47" s="212"/>
    </row>
    <row r="48" spans="1:6" ht="15" thickBot="1" x14ac:dyDescent="0.4">
      <c r="A48" s="209" t="s">
        <v>332</v>
      </c>
      <c r="B48" s="80">
        <f>SUM(B36:B47)</f>
        <v>0</v>
      </c>
      <c r="C48" s="81">
        <f>SUM(C36:C47)</f>
        <v>0</v>
      </c>
      <c r="D48" s="80">
        <f>SUM(D36:D47)</f>
        <v>0</v>
      </c>
      <c r="E48" s="81">
        <f>SUM(E36:E47)</f>
        <v>0</v>
      </c>
      <c r="F48" s="213"/>
    </row>
    <row r="49" spans="1:6" ht="15" thickBot="1" x14ac:dyDescent="0.4"/>
    <row r="50" spans="1:6" ht="18.5" x14ac:dyDescent="0.35">
      <c r="A50" s="219" t="s">
        <v>333</v>
      </c>
      <c r="B50" s="220"/>
      <c r="C50" s="220"/>
      <c r="D50" s="220"/>
      <c r="E50" s="220"/>
      <c r="F50" s="221"/>
    </row>
    <row r="51" spans="1:6" x14ac:dyDescent="0.35">
      <c r="A51" s="228" t="s">
        <v>334</v>
      </c>
      <c r="B51" s="46" t="s">
        <v>302</v>
      </c>
      <c r="C51" s="79" t="s">
        <v>303</v>
      </c>
      <c r="D51" s="294" t="s">
        <v>290</v>
      </c>
      <c r="E51" s="294"/>
      <c r="F51" s="295"/>
    </row>
    <row r="52" spans="1:6" ht="29" x14ac:dyDescent="0.35">
      <c r="A52" s="207" t="s">
        <v>335</v>
      </c>
      <c r="B52" s="85" t="b">
        <f>SUM(B40:C41)&gt;0</f>
        <v>0</v>
      </c>
      <c r="C52" s="227" t="b">
        <f>SUM(D40:E41)&gt;0</f>
        <v>0</v>
      </c>
      <c r="D52" s="296"/>
      <c r="E52" s="296"/>
      <c r="F52" s="297"/>
    </row>
    <row r="53" spans="1:6" x14ac:dyDescent="0.35">
      <c r="A53" s="207" t="s">
        <v>336</v>
      </c>
      <c r="B53" s="230" t="s">
        <v>4</v>
      </c>
      <c r="C53" s="231" t="s">
        <v>4</v>
      </c>
      <c r="D53" s="296"/>
      <c r="E53" s="296"/>
      <c r="F53" s="297"/>
    </row>
    <row r="54" spans="1:6" x14ac:dyDescent="0.35">
      <c r="A54" s="207" t="s">
        <v>337</v>
      </c>
      <c r="B54" s="230" t="s">
        <v>4</v>
      </c>
      <c r="C54" s="231" t="s">
        <v>4</v>
      </c>
      <c r="D54" s="296"/>
      <c r="E54" s="296"/>
      <c r="F54" s="297"/>
    </row>
    <row r="55" spans="1:6" ht="29.5" thickBot="1" x14ac:dyDescent="0.4">
      <c r="A55" s="229" t="s">
        <v>338</v>
      </c>
      <c r="B55" s="232" t="s">
        <v>4</v>
      </c>
      <c r="C55" s="233" t="s">
        <v>4</v>
      </c>
      <c r="D55" s="298"/>
      <c r="E55" s="298"/>
      <c r="F55" s="299"/>
    </row>
  </sheetData>
  <sheetProtection algorithmName="SHA-512" hashValue="P6tHcf6m3FnyM4K6X+WpmPCYTSebHX/zkkdYbvDsuPo8udyuZMpM2VFYTIF87COGFIkIxxNAWfUTlShKNEukvg==" saltValue="v6HNNWKWJZEdA/hGEG1sYg==" spinCount="100000" sheet="1" objects="1" scenarios="1"/>
  <mergeCells count="22">
    <mergeCell ref="D5:F5"/>
    <mergeCell ref="D4:F4"/>
    <mergeCell ref="D11:F11"/>
    <mergeCell ref="D10:F10"/>
    <mergeCell ref="D7:F7"/>
    <mergeCell ref="D6:F6"/>
    <mergeCell ref="D34:E34"/>
    <mergeCell ref="B34:C34"/>
    <mergeCell ref="C6:C7"/>
    <mergeCell ref="B26:C26"/>
    <mergeCell ref="D27:F27"/>
    <mergeCell ref="D31:F31"/>
    <mergeCell ref="D30:F30"/>
    <mergeCell ref="D29:F29"/>
    <mergeCell ref="D28:F28"/>
    <mergeCell ref="B14:C14"/>
    <mergeCell ref="D14:E14"/>
    <mergeCell ref="D51:F51"/>
    <mergeCell ref="D52:F52"/>
    <mergeCell ref="D53:F53"/>
    <mergeCell ref="D54:F54"/>
    <mergeCell ref="D55:F55"/>
  </mergeCells>
  <conditionalFormatting sqref="B5">
    <cfRule type="cellIs" dxfId="5" priority="6" operator="greaterThan">
      <formula>0</formula>
    </cfRule>
  </conditionalFormatting>
  <conditionalFormatting sqref="B6:B7">
    <cfRule type="cellIs" dxfId="4" priority="1" operator="greaterThan">
      <formula>0</formula>
    </cfRule>
  </conditionalFormatting>
  <conditionalFormatting sqref="B11">
    <cfRule type="cellIs" dxfId="3" priority="8" operator="greaterThan">
      <formula>0</formula>
    </cfRule>
    <cfRule type="cellIs" dxfId="2" priority="9" operator="lessThan">
      <formula>0</formula>
    </cfRule>
  </conditionalFormatting>
  <conditionalFormatting sqref="B16:E23 B28:C31 B36:E47">
    <cfRule type="containsText" dxfId="1" priority="3" operator="containsText" text="n/a">
      <formula>NOT(ISERROR(SEARCH("n/a",B16)))</formula>
    </cfRule>
  </conditionalFormatting>
  <conditionalFormatting sqref="B16:E23 B28:C31">
    <cfRule type="cellIs" dxfId="0" priority="4" operator="greaterThan">
      <formula>0</formula>
    </cfRule>
  </conditionalFormatting>
  <dataValidations count="2">
    <dataValidation type="list" allowBlank="1" showInputMessage="1" showErrorMessage="1" sqref="C11 B53:C55" xr:uid="{3048BBEC-44D1-4935-AF1C-852A434CF56D}">
      <formula1>"Select, Yes, No"</formula1>
    </dataValidation>
    <dataValidation type="list" allowBlank="1" showInputMessage="1" showErrorMessage="1" sqref="C5:C7" xr:uid="{712DD7BB-E089-4D8C-B30A-AE6CF348E713}">
      <formula1>"Select,Yes, 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61724-04D6-43EF-B882-D67BE7DDB549}">
  <sheetPr>
    <tabColor rgb="FFC00000"/>
  </sheetPr>
  <dimension ref="A1:CC2"/>
  <sheetViews>
    <sheetView workbookViewId="0">
      <selection activeCell="B32" sqref="B32"/>
    </sheetView>
  </sheetViews>
  <sheetFormatPr defaultRowHeight="14.5" x14ac:dyDescent="0.35"/>
  <cols>
    <col min="2" max="2" width="18.1796875" customWidth="1"/>
    <col min="6" max="6" width="12" customWidth="1"/>
  </cols>
  <sheetData>
    <row r="1" spans="1:81" x14ac:dyDescent="0.35">
      <c r="A1" t="s">
        <v>340</v>
      </c>
      <c r="B1" t="s">
        <v>409</v>
      </c>
      <c r="C1" t="s">
        <v>410</v>
      </c>
      <c r="D1" t="s">
        <v>411</v>
      </c>
      <c r="E1" t="s">
        <v>412</v>
      </c>
      <c r="F1" t="s">
        <v>413</v>
      </c>
      <c r="G1" t="s">
        <v>414</v>
      </c>
      <c r="H1" t="s">
        <v>415</v>
      </c>
      <c r="I1" t="s">
        <v>416</v>
      </c>
      <c r="J1" t="s">
        <v>417</v>
      </c>
      <c r="K1" t="s">
        <v>418</v>
      </c>
      <c r="L1" t="s">
        <v>419</v>
      </c>
      <c r="M1" t="s">
        <v>420</v>
      </c>
      <c r="N1" t="s">
        <v>342</v>
      </c>
      <c r="O1" t="s">
        <v>343</v>
      </c>
      <c r="P1" t="s">
        <v>344</v>
      </c>
      <c r="Q1" t="s">
        <v>345</v>
      </c>
      <c r="R1" t="s">
        <v>346</v>
      </c>
      <c r="S1" t="s">
        <v>347</v>
      </c>
      <c r="T1" t="s">
        <v>348</v>
      </c>
      <c r="U1" t="s">
        <v>349</v>
      </c>
      <c r="V1" t="s">
        <v>350</v>
      </c>
      <c r="W1" t="s">
        <v>351</v>
      </c>
      <c r="X1" t="s">
        <v>352</v>
      </c>
      <c r="Y1" t="s">
        <v>353</v>
      </c>
      <c r="Z1" t="s">
        <v>354</v>
      </c>
      <c r="AA1" t="s">
        <v>355</v>
      </c>
      <c r="AB1" t="s">
        <v>356</v>
      </c>
      <c r="AC1" t="s">
        <v>357</v>
      </c>
      <c r="AD1" t="s">
        <v>358</v>
      </c>
      <c r="AE1" t="s">
        <v>359</v>
      </c>
      <c r="AF1" t="s">
        <v>360</v>
      </c>
      <c r="AG1" t="s">
        <v>361</v>
      </c>
      <c r="AH1" t="s">
        <v>362</v>
      </c>
      <c r="AI1" t="s">
        <v>363</v>
      </c>
      <c r="AJ1" t="s">
        <v>364</v>
      </c>
      <c r="AK1" t="s">
        <v>365</v>
      </c>
      <c r="AL1" t="s">
        <v>366</v>
      </c>
      <c r="AM1" t="s">
        <v>367</v>
      </c>
      <c r="AN1" t="s">
        <v>368</v>
      </c>
      <c r="AO1" t="s">
        <v>369</v>
      </c>
      <c r="AP1" t="s">
        <v>370</v>
      </c>
      <c r="AQ1" t="s">
        <v>371</v>
      </c>
      <c r="AR1" t="s">
        <v>372</v>
      </c>
      <c r="AS1" t="s">
        <v>373</v>
      </c>
      <c r="AT1" t="s">
        <v>374</v>
      </c>
      <c r="AU1" t="s">
        <v>375</v>
      </c>
      <c r="AV1" t="s">
        <v>376</v>
      </c>
      <c r="AW1" t="s">
        <v>377</v>
      </c>
      <c r="AX1" t="s">
        <v>339</v>
      </c>
      <c r="AY1" t="s">
        <v>389</v>
      </c>
      <c r="AZ1" t="s">
        <v>390</v>
      </c>
      <c r="BA1" t="s">
        <v>391</v>
      </c>
      <c r="BB1" t="s">
        <v>392</v>
      </c>
      <c r="BC1" t="s">
        <v>393</v>
      </c>
      <c r="BD1" t="s">
        <v>394</v>
      </c>
      <c r="BE1" t="s">
        <v>395</v>
      </c>
      <c r="BF1" t="s">
        <v>396</v>
      </c>
      <c r="BG1" t="s">
        <v>397</v>
      </c>
      <c r="BH1" t="s">
        <v>398</v>
      </c>
      <c r="BI1" t="s">
        <v>399</v>
      </c>
      <c r="BJ1" t="s">
        <v>400</v>
      </c>
      <c r="BK1" t="s">
        <v>401</v>
      </c>
      <c r="BL1" t="s">
        <v>385</v>
      </c>
      <c r="BM1" t="s">
        <v>386</v>
      </c>
      <c r="BN1" t="s">
        <v>387</v>
      </c>
      <c r="BO1" t="s">
        <v>388</v>
      </c>
      <c r="BP1" t="s">
        <v>381</v>
      </c>
      <c r="BQ1" t="s">
        <v>382</v>
      </c>
      <c r="BR1" t="s">
        <v>383</v>
      </c>
      <c r="BS1" t="s">
        <v>384</v>
      </c>
      <c r="BT1" t="s">
        <v>402</v>
      </c>
      <c r="BU1" t="s">
        <v>403</v>
      </c>
      <c r="BV1" t="s">
        <v>404</v>
      </c>
      <c r="BW1" t="s">
        <v>405</v>
      </c>
      <c r="BX1" t="s">
        <v>406</v>
      </c>
      <c r="BY1" t="s">
        <v>407</v>
      </c>
      <c r="BZ1" t="s">
        <v>408</v>
      </c>
      <c r="CA1" t="s">
        <v>378</v>
      </c>
      <c r="CB1" t="s">
        <v>379</v>
      </c>
      <c r="CC1" t="s">
        <v>380</v>
      </c>
    </row>
    <row r="2" spans="1:81" x14ac:dyDescent="0.35">
      <c r="A2" t="s">
        <v>341</v>
      </c>
      <c r="B2" t="str">
        <f>'Inventory Report'!D5</f>
        <v>Select</v>
      </c>
      <c r="C2" t="str">
        <f>'Inventory Report'!D7</f>
        <v>Select</v>
      </c>
      <c r="D2" t="str">
        <f>'Inventory Report'!D11</f>
        <v>CA0000000</v>
      </c>
      <c r="E2">
        <f>'Inventory Report'!D13</f>
        <v>0</v>
      </c>
      <c r="F2" t="str">
        <f>'Inventory Report'!D15</f>
        <v>Address</v>
      </c>
      <c r="G2" t="str">
        <f>'Inventory Report'!D16</f>
        <v>City, State Zip Code</v>
      </c>
      <c r="H2" t="str">
        <f>'Inventory Report'!D18</f>
        <v>Select</v>
      </c>
      <c r="I2">
        <f>'Inventory Report'!D20</f>
        <v>0</v>
      </c>
      <c r="J2">
        <f>'Inventory Report'!D22</f>
        <v>0</v>
      </c>
      <c r="K2">
        <f>'Inventory Report'!D24</f>
        <v>0</v>
      </c>
      <c r="L2" t="str">
        <f>'Inventory Report'!D26</f>
        <v>Select</v>
      </c>
      <c r="M2">
        <f>'Inventory Report'!D29</f>
        <v>0</v>
      </c>
      <c r="N2">
        <f>'Inventory Report'!D33</f>
        <v>0</v>
      </c>
      <c r="O2">
        <f>'Inventory Report'!D34</f>
        <v>0</v>
      </c>
      <c r="P2">
        <f>'Inventory Report'!D35</f>
        <v>0</v>
      </c>
      <c r="Q2">
        <f>'Inventory Report'!D36</f>
        <v>0</v>
      </c>
      <c r="R2">
        <f>'Inventory Report'!D39</f>
        <v>0</v>
      </c>
      <c r="S2">
        <f>'Inventory Report'!D40</f>
        <v>0</v>
      </c>
      <c r="T2">
        <f>'Inventory Report'!D41</f>
        <v>0</v>
      </c>
      <c r="U2">
        <f>'Inventory Report'!D42</f>
        <v>0</v>
      </c>
      <c r="V2">
        <f>'Inventory Report'!D49</f>
        <v>0</v>
      </c>
      <c r="W2">
        <f>'Inventory Report'!D52</f>
        <v>0</v>
      </c>
      <c r="X2">
        <f>'Inventory Report'!D55</f>
        <v>0</v>
      </c>
      <c r="Y2">
        <f>'Inventory Report'!D58</f>
        <v>0</v>
      </c>
      <c r="Z2" t="str">
        <f>'Inventory Report'!D64</f>
        <v>Select</v>
      </c>
      <c r="AA2" t="str">
        <f>'Inventory Report'!D65</f>
        <v>Select</v>
      </c>
      <c r="AB2" t="str">
        <f>'Inventory Report'!D66</f>
        <v>Select</v>
      </c>
      <c r="AC2" t="str">
        <f>'Inventory Report'!D67</f>
        <v>Select</v>
      </c>
      <c r="AD2" t="str">
        <f>'Inventory Report'!D68</f>
        <v>Select</v>
      </c>
      <c r="AE2">
        <f>'Inventory Report'!D69</f>
        <v>0</v>
      </c>
      <c r="AF2" t="str">
        <f>'Inventory Report'!D74</f>
        <v>No</v>
      </c>
      <c r="AG2" t="str">
        <f>'Inventory Report'!D75</f>
        <v>No</v>
      </c>
      <c r="AH2" t="str">
        <f>'Inventory Report'!D76</f>
        <v>No</v>
      </c>
      <c r="AI2" t="str">
        <f>'Inventory Report'!D77</f>
        <v>No</v>
      </c>
      <c r="AJ2" t="str">
        <f>'Inventory Report'!D78</f>
        <v>No</v>
      </c>
      <c r="AK2" t="str">
        <f>'Inventory Report'!D79</f>
        <v>No</v>
      </c>
      <c r="AL2" t="str">
        <f>'Inventory Report'!D80</f>
        <v>Select</v>
      </c>
      <c r="AM2">
        <f>'Inventory Report'!D81</f>
        <v>0</v>
      </c>
      <c r="AN2" t="str">
        <f>'Inventory Report'!D88</f>
        <v>Select</v>
      </c>
      <c r="AO2" t="str">
        <f>'Inventory Report'!D89</f>
        <v>Select</v>
      </c>
      <c r="AP2" t="str">
        <f>'Inventory Report'!D90</f>
        <v>Select</v>
      </c>
      <c r="AQ2" t="str">
        <f>'Inventory Report'!D91</f>
        <v>Select</v>
      </c>
      <c r="AR2" t="str">
        <f>'Inventory Report'!D92</f>
        <v>Select</v>
      </c>
      <c r="AS2" t="str">
        <f>'Inventory Report'!D93</f>
        <v>Select</v>
      </c>
      <c r="AT2" t="str">
        <f>'Inventory Report'!D94</f>
        <v>Select</v>
      </c>
      <c r="AU2" t="str">
        <f>'Inventory Report'!D95</f>
        <v>Select</v>
      </c>
      <c r="AV2" t="str">
        <f>'Inventory Report'!D96</f>
        <v>Select</v>
      </c>
      <c r="AW2">
        <f>'Inventory Report'!D97</f>
        <v>0</v>
      </c>
      <c r="AX2">
        <f>'Inventory Report'!C104</f>
        <v>0</v>
      </c>
      <c r="AY2">
        <f>'Inventory Report'!D115</f>
        <v>0</v>
      </c>
      <c r="AZ2">
        <f>'Inventory Report'!D116</f>
        <v>0</v>
      </c>
      <c r="BA2">
        <f>'Inventory Report'!D117</f>
        <v>0</v>
      </c>
      <c r="BB2">
        <f>'Inventory Report'!D118</f>
        <v>0</v>
      </c>
      <c r="BC2">
        <f>'Inventory Report'!D119</f>
        <v>0</v>
      </c>
      <c r="BD2">
        <f>'Inventory Report'!D125</f>
        <v>0</v>
      </c>
      <c r="BE2">
        <f>'Inventory Report'!D126</f>
        <v>0</v>
      </c>
      <c r="BF2">
        <f>'Inventory Report'!D127</f>
        <v>0</v>
      </c>
      <c r="BG2">
        <f>'Inventory Report'!D128</f>
        <v>0</v>
      </c>
      <c r="BH2">
        <f>'Inventory Report'!D129</f>
        <v>0</v>
      </c>
      <c r="BI2">
        <f>'Inventory Report'!D130</f>
        <v>0</v>
      </c>
      <c r="BJ2">
        <f>'Inventory Report'!D131</f>
        <v>0</v>
      </c>
      <c r="BK2">
        <f>'Inventory Report'!D132</f>
        <v>0</v>
      </c>
      <c r="BL2">
        <f>'Inventory Report'!D139</f>
        <v>0</v>
      </c>
      <c r="BM2">
        <f>'Inventory Report'!D140</f>
        <v>0</v>
      </c>
      <c r="BN2">
        <f>'Inventory Report'!D141</f>
        <v>0</v>
      </c>
      <c r="BO2">
        <f>'Inventory Report'!D142</f>
        <v>0</v>
      </c>
      <c r="BP2" t="str">
        <f>'Inventory Report'!D151</f>
        <v>No</v>
      </c>
      <c r="BQ2" t="str">
        <f>'Inventory Report'!D153</f>
        <v>Enter service connections in Q8</v>
      </c>
      <c r="BR2" t="str">
        <f>'Inventory Report'!D155</f>
        <v>No</v>
      </c>
      <c r="BS2" t="str">
        <f>'Inventory Report'!D157</f>
        <v>No</v>
      </c>
      <c r="BT2">
        <f>'Inventory Report'!D162</f>
        <v>0</v>
      </c>
      <c r="BU2">
        <f>'Inventory Report'!D163</f>
        <v>0</v>
      </c>
      <c r="BV2">
        <f>'Inventory Report'!D164</f>
        <v>0</v>
      </c>
      <c r="BW2">
        <f>'Inventory Report'!D165</f>
        <v>0</v>
      </c>
      <c r="BX2">
        <f>'Inventory Report'!D166</f>
        <v>0</v>
      </c>
      <c r="BY2">
        <f>'Inventory Report'!D167</f>
        <v>0</v>
      </c>
      <c r="BZ2" t="str">
        <f>'Inventory Report'!D168</f>
        <v>Select</v>
      </c>
      <c r="CA2" s="182" t="str">
        <f>'Inventory Report'!C173</f>
        <v>Enter Certifier Full Name</v>
      </c>
      <c r="CB2" t="str">
        <f>'Inventory Report'!D175</f>
        <v>Select</v>
      </c>
      <c r="CC2" s="182" t="str">
        <f>'Inventory Report'!E175</f>
        <v>Enter Date</v>
      </c>
    </row>
  </sheetData>
  <sheetProtection algorithmName="SHA-512" hashValue="IPgv5zCGGoUtUD54ZmTJxxwWkvl7dQXdMfrZ4GkisGOyb6E5m7EH4ST1p8MdS1o4LcValF9JFvW4ymPB3RM4MQ==" saltValue="OLE2CEK0akctK0GRPE1hbA==" spinCount="100000" sheet="1" objects="1" scenarios="1"/>
  <phoneticPr fontId="2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6c25751-9fc3-40f8-9341-775c41a42261">
      <UserInfo>
        <DisplayName>Anne Jaffe Murray</DisplayName>
        <AccountId>61</AccountId>
        <AccountType/>
      </UserInfo>
      <UserInfo>
        <DisplayName>Taner Durusu</DisplayName>
        <AccountId>23</AccountId>
        <AccountType/>
      </UserInfo>
      <UserInfo>
        <DisplayName>Jenny Pon</DisplayName>
        <AccountId>166</AccountId>
        <AccountType/>
      </UserInfo>
      <UserInfo>
        <DisplayName>Laura Dufresne</DisplayName>
        <AccountId>30</AccountId>
        <AccountType/>
      </UserInfo>
    </SharedWithUsers>
    <TaxCatchAll xmlns="36c25751-9fc3-40f8-9341-775c41a42261" xsi:nil="true"/>
    <lcf76f155ced4ddcb4097134ff3c332f xmlns="d540cf29-1ac5-4d04-aba9-331a57155dd6">
      <Terms xmlns="http://schemas.microsoft.com/office/infopath/2007/PartnerControls"/>
    </lcf76f155ced4ddcb4097134ff3c332f>
    <Image xmlns="d540cf29-1ac5-4d04-aba9-331a57155dd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8831A3425F3044396B48E7907B5F31F" ma:contentTypeVersion="15" ma:contentTypeDescription="Create a new document." ma:contentTypeScope="" ma:versionID="d6e557a0ee7abb77d282abb142de4d1a">
  <xsd:schema xmlns:xsd="http://www.w3.org/2001/XMLSchema" xmlns:xs="http://www.w3.org/2001/XMLSchema" xmlns:p="http://schemas.microsoft.com/office/2006/metadata/properties" xmlns:ns2="d540cf29-1ac5-4d04-aba9-331a57155dd6" xmlns:ns3="36c25751-9fc3-40f8-9341-775c41a42261" targetNamespace="http://schemas.microsoft.com/office/2006/metadata/properties" ma:root="true" ma:fieldsID="661732b65d43313d501f391099a55e6f" ns2:_="" ns3:_="">
    <xsd:import namespace="d540cf29-1ac5-4d04-aba9-331a57155dd6"/>
    <xsd:import namespace="36c25751-9fc3-40f8-9341-775c41a4226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SearchProperties" minOccurs="0"/>
                <xsd:element ref="ns2:Image"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40cf29-1ac5-4d04-aba9-331a57155d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Image" ma:index="17" nillable="true" ma:displayName="Image" ma:format="Thumbnail" ma:internalName="Imag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cfdcae8-6a83-4c52-b891-75b08cbe23e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c25751-9fc3-40f8-9341-775c41a4226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19a1308-d776-4bbd-99fe-2f0fa504de42}" ma:internalName="TaxCatchAll" ma:showField="CatchAllData" ma:web="36c25751-9fc3-40f8-9341-775c41a422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2AC17B-4B03-453E-A3C1-64AA01C47916}">
  <ds:schemaRefs>
    <ds:schemaRef ds:uri="http://schemas.microsoft.com/sharepoint/v3/contenttype/forms"/>
  </ds:schemaRefs>
</ds:datastoreItem>
</file>

<file path=customXml/itemProps2.xml><?xml version="1.0" encoding="utf-8"?>
<ds:datastoreItem xmlns:ds="http://schemas.openxmlformats.org/officeDocument/2006/customXml" ds:itemID="{E1B758DD-E57A-4F9B-8DC5-6B05794EB9E1}">
  <ds:schemaRefs>
    <ds:schemaRef ds:uri="http://schemas.microsoft.com/office/2006/metadata/properties"/>
    <ds:schemaRef ds:uri="http://schemas.microsoft.com/office/infopath/2007/PartnerControls"/>
    <ds:schemaRef ds:uri="36c25751-9fc3-40f8-9341-775c41a42261"/>
    <ds:schemaRef ds:uri="d540cf29-1ac5-4d04-aba9-331a57155dd6"/>
  </ds:schemaRefs>
</ds:datastoreItem>
</file>

<file path=customXml/itemProps3.xml><?xml version="1.0" encoding="utf-8"?>
<ds:datastoreItem xmlns:ds="http://schemas.openxmlformats.org/officeDocument/2006/customXml" ds:itemID="{15E9C3A0-984A-4BC9-AB5A-FA8FFC059F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40cf29-1ac5-4d04-aba9-331a57155dd6"/>
    <ds:schemaRef ds:uri="36c25751-9fc3-40f8-9341-775c41a422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bb6ca0c-ccb3-428b-9d5f-a9c60cad6645}" enabled="1" method="Standard" siteId="{fe186a25-7d49-41e6-9941-05d2281d36c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Inventory Report</vt:lpstr>
      <vt:lpstr>Detailed Inventory</vt:lpstr>
      <vt:lpstr>Dropdowns</vt:lpstr>
      <vt:lpstr>SL Classification Table</vt:lpstr>
      <vt:lpstr>LCR Team Review</vt:lpstr>
      <vt:lpstr>LCR Report Data</vt:lpstr>
      <vt:lpstr>OpenNameManagerTaskpane</vt:lpstr>
      <vt:lpstr>Dropdowns!Print_Area</vt:lpstr>
      <vt:lpstr>UpSys_Mat</vt:lpstr>
      <vt:lpstr>UpSys_Mat2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Author</dc:creator>
  <cp:keywords/>
  <dc:description/>
  <cp:lastModifiedBy>Vedrin, Matthew@Waterboards</cp:lastModifiedBy>
  <cp:revision/>
  <cp:lastPrinted>2026-10-06T17:14:08Z</cp:lastPrinted>
  <dcterms:created xsi:type="dcterms:W3CDTF">2021-12-27T16:39:59Z</dcterms:created>
  <dcterms:modified xsi:type="dcterms:W3CDTF">2026-10-06T18:33:20Z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0x010100F8831A3425F3044396B48E7907B5F31F</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