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activeTab="4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L37" i="13" l="1"/>
  <c r="J37" i="13"/>
  <c r="I37" i="13"/>
  <c r="H37" i="13"/>
  <c r="G37" i="13"/>
  <c r="F37" i="13"/>
  <c r="E37" i="13"/>
  <c r="K37" i="13"/>
  <c r="K35" i="13"/>
  <c r="K33" i="13"/>
  <c r="L35" i="13"/>
  <c r="J35" i="13"/>
  <c r="I35" i="13"/>
  <c r="H35" i="13"/>
  <c r="G35" i="13"/>
  <c r="F35" i="13"/>
  <c r="E35" i="13"/>
  <c r="L33" i="13"/>
  <c r="J33" i="13"/>
  <c r="I33" i="13"/>
  <c r="H33" i="13"/>
  <c r="G33" i="13"/>
  <c r="F33" i="13"/>
  <c r="E33" i="13"/>
  <c r="L31" i="13" l="1"/>
  <c r="K31" i="13"/>
  <c r="J31" i="13"/>
  <c r="I31" i="13"/>
  <c r="H31" i="13"/>
  <c r="G31" i="13"/>
  <c r="F31" i="13"/>
  <c r="E31" i="13"/>
  <c r="L29" i="13"/>
  <c r="K29" i="13"/>
  <c r="J29" i="13"/>
  <c r="I29" i="13"/>
  <c r="H29" i="13"/>
  <c r="G29" i="13"/>
  <c r="F29" i="13"/>
  <c r="E29" i="13"/>
  <c r="K27" i="13"/>
  <c r="L27" i="13"/>
  <c r="J27" i="13"/>
  <c r="I27" i="13"/>
  <c r="H27" i="13"/>
  <c r="G27" i="13"/>
  <c r="F27" i="13"/>
  <c r="E27" i="13"/>
  <c r="A33" i="16" l="1"/>
  <c r="A31" i="16"/>
  <c r="A29" i="16"/>
  <c r="A27" i="16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F7" i="11"/>
  <c r="G7" i="11"/>
  <c r="F8" i="11"/>
  <c r="G8" i="11"/>
  <c r="F9" i="11"/>
  <c r="G9" i="11"/>
  <c r="F10" i="11"/>
  <c r="G10" i="11"/>
  <c r="F11" i="11"/>
  <c r="G11" i="11"/>
  <c r="F12" i="11"/>
  <c r="G12" i="11"/>
  <c r="F13" i="11"/>
  <c r="G13" i="11"/>
  <c r="F14" i="11"/>
  <c r="G14" i="11"/>
  <c r="F15" i="11"/>
  <c r="G15" i="11"/>
  <c r="F16" i="11"/>
  <c r="G16" i="11"/>
  <c r="F17" i="11"/>
  <c r="G17" i="11"/>
  <c r="F18" i="11"/>
  <c r="G18" i="11"/>
  <c r="F19" i="11"/>
  <c r="G19" i="11"/>
  <c r="F20" i="11"/>
  <c r="G20" i="11"/>
  <c r="F21" i="11"/>
  <c r="G21" i="11"/>
  <c r="F22" i="11"/>
  <c r="G22" i="11"/>
  <c r="F23" i="11"/>
  <c r="G23" i="11"/>
  <c r="F24" i="11"/>
  <c r="G24" i="11"/>
  <c r="F25" i="11"/>
  <c r="G25" i="11"/>
  <c r="F26" i="11"/>
  <c r="G26" i="11"/>
  <c r="E45" i="12"/>
  <c r="E44" i="12"/>
  <c r="E43" i="12"/>
  <c r="E42" i="12"/>
  <c r="E41" i="12"/>
  <c r="E40" i="12"/>
  <c r="E39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56" i="12"/>
  <c r="E55" i="12"/>
  <c r="E54" i="12"/>
  <c r="E53" i="12"/>
  <c r="E52" i="12"/>
  <c r="E51" i="12"/>
  <c r="E50" i="12"/>
  <c r="E49" i="12"/>
  <c r="E48" i="12"/>
  <c r="E47" i="12"/>
  <c r="E46" i="12"/>
  <c r="E38" i="12"/>
  <c r="E7" i="12"/>
  <c r="F34" i="11"/>
  <c r="G34" i="11"/>
  <c r="C7" i="13"/>
  <c r="I7" i="4"/>
  <c r="E7" i="13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9" i="16"/>
  <c r="A11" i="16"/>
  <c r="A13" i="16"/>
  <c r="A15" i="16"/>
  <c r="A18" i="16"/>
  <c r="A21" i="16"/>
  <c r="A23" i="16"/>
  <c r="A25" i="16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 s="1"/>
  <c r="F38" i="11"/>
  <c r="F38" i="4" s="1"/>
  <c r="G37" i="11"/>
  <c r="G37" i="4" s="1"/>
  <c r="F37" i="11"/>
  <c r="F37" i="4"/>
  <c r="G36" i="11"/>
  <c r="G36" i="4" s="1"/>
  <c r="F36" i="11"/>
  <c r="F36" i="4" s="1"/>
  <c r="G35" i="11"/>
  <c r="G35" i="4" s="1"/>
  <c r="F35" i="11"/>
  <c r="F35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B39" i="16"/>
  <c r="F13" i="13"/>
  <c r="G13" i="13"/>
  <c r="H13" i="13"/>
  <c r="I13" i="13"/>
  <c r="J13" i="13"/>
  <c r="K13" i="13"/>
  <c r="L13" i="13"/>
  <c r="A13" i="13"/>
  <c r="B13" i="13"/>
  <c r="B13" i="16" s="1"/>
  <c r="C13" i="13"/>
  <c r="D13" i="13"/>
  <c r="E24" i="12"/>
  <c r="E23" i="12"/>
  <c r="E23" i="13"/>
  <c r="E22" i="12"/>
  <c r="E21" i="12"/>
  <c r="E21" i="13"/>
  <c r="E20" i="12"/>
  <c r="E19" i="12"/>
  <c r="E25" i="12"/>
  <c r="E25" i="13"/>
  <c r="A1" i="8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9" i="13"/>
  <c r="B9" i="13"/>
  <c r="B9" i="16" s="1"/>
  <c r="C9" i="13"/>
  <c r="D9" i="13"/>
  <c r="A11" i="13"/>
  <c r="B11" i="13"/>
  <c r="B11" i="16" s="1"/>
  <c r="C11" i="13"/>
  <c r="D11" i="13"/>
  <c r="D7" i="13"/>
  <c r="A2" i="16"/>
  <c r="A3" i="16"/>
  <c r="A3" i="13"/>
  <c r="A2" i="13"/>
  <c r="K9" i="13"/>
  <c r="K11" i="13"/>
  <c r="K7" i="13"/>
  <c r="G7" i="13"/>
  <c r="A7" i="13"/>
  <c r="E8" i="12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B7" i="13"/>
  <c r="B7" i="16" s="1"/>
  <c r="L9" i="13"/>
  <c r="L11" i="13"/>
  <c r="L7" i="13"/>
  <c r="F7" i="13"/>
  <c r="H7" i="13"/>
  <c r="I7" i="13"/>
  <c r="J7" i="13"/>
  <c r="F9" i="13"/>
  <c r="G9" i="13"/>
  <c r="H9" i="13"/>
  <c r="I9" i="13"/>
  <c r="J9" i="13"/>
  <c r="F11" i="13"/>
  <c r="G11" i="13"/>
  <c r="H11" i="13"/>
  <c r="I11" i="13"/>
  <c r="J11" i="13"/>
  <c r="E9" i="12"/>
  <c r="E9" i="13"/>
  <c r="E18" i="12"/>
  <c r="E18" i="13"/>
  <c r="E17" i="12"/>
  <c r="E16" i="12"/>
  <c r="E15" i="12"/>
  <c r="E15" i="13"/>
  <c r="E14" i="12"/>
  <c r="E13" i="12"/>
  <c r="E13" i="13"/>
  <c r="E12" i="12"/>
  <c r="E11" i="12"/>
  <c r="E11" i="13"/>
  <c r="E10" i="12"/>
</calcChain>
</file>

<file path=xl/comments1.xml><?xml version="1.0" encoding="utf-8"?>
<comments xmlns="http://schemas.openxmlformats.org/spreadsheetml/2006/main">
  <authors>
    <author>Gillian Silva</author>
  </authors>
  <commentList>
    <comment ref="H7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13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23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25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Gillian Silva: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27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27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H29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31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H31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G33" authorId="0">
      <text>
        <r>
          <rPr>
            <b/>
            <sz val="8"/>
            <color indexed="81"/>
            <rFont val="Tahoma"/>
            <family val="2"/>
          </rPr>
          <t>J. Harrington: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H33" authorId="0">
      <text>
        <r>
          <rPr>
            <b/>
            <sz val="8"/>
            <color indexed="81"/>
            <rFont val="Tahoma"/>
            <family val="2"/>
          </rPr>
          <t xml:space="preserve">J. Harrington:
</t>
        </r>
        <r>
          <rPr>
            <sz val="8"/>
            <color indexed="81"/>
            <rFont val="Tahoma"/>
            <family val="2"/>
          </rPr>
          <t xml:space="preserve">ND, report MDL
</t>
        </r>
      </text>
    </comment>
    <comment ref="H35" authorId="0">
      <text>
        <r>
          <rPr>
            <b/>
            <sz val="8"/>
            <color indexed="81"/>
            <rFont val="Tahoma"/>
            <family val="2"/>
          </rPr>
          <t xml:space="preserve">J. Harrington:
</t>
        </r>
        <r>
          <rPr>
            <sz val="8"/>
            <color indexed="81"/>
            <rFont val="Tahoma"/>
            <family val="2"/>
          </rPr>
          <t xml:space="preserve">ND, report MDL
</t>
        </r>
      </text>
    </comment>
    <comment ref="H37" authorId="0">
      <text>
        <r>
          <rPr>
            <b/>
            <sz val="8"/>
            <color indexed="81"/>
            <rFont val="Tahoma"/>
            <charset val="1"/>
          </rPr>
          <t xml:space="preserve">J. Harrington:
</t>
        </r>
        <r>
          <rPr>
            <sz val="8"/>
            <color indexed="81"/>
            <rFont val="Tahoma"/>
            <family val="2"/>
          </rPr>
          <t xml:space="preserve">ND, report MDL
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<sst xmlns="http://schemas.openxmlformats.org/spreadsheetml/2006/main" count="448" uniqueCount="217">
  <si>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</si>
  <si>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</si>
  <si>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</si>
  <si>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</si>
  <si>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</si>
  <si>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</si>
  <si>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</si>
  <si>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</si>
  <si>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</si>
  <si>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</si>
  <si>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</si>
  <si>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</si>
  <si>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</si>
  <si>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</si>
  <si>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</si>
  <si>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</si>
  <si>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</si>
  <si>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</si>
  <si>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</si>
  <si>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</si>
  <si>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</si>
  <si>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</si>
  <si>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</si>
  <si>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</si>
  <si>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</si>
  <si>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</si>
  <si>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</si>
  <si>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</si>
  <si>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</si>
  <si>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</si>
  <si>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</si>
  <si>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</si>
  <si>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</si>
  <si>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</si>
  <si>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</si>
  <si>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</si>
  <si>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</si>
  <si>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</si>
  <si>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</si>
  <si>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</si>
  <si>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</si>
  <si>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</si>
  <si>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</si>
  <si>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</si>
  <si>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</si>
  <si>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</si>
  <si>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</si>
  <si>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</si>
  <si>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</si>
  <si>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</si>
  <si>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</si>
  <si>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</si>
  <si>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</si>
  <si>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</si>
  <si>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</si>
  <si>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</si>
  <si>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</si>
  <si>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</si>
  <si>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</si>
  <si>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</si>
  <si>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</si>
  <si>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</si>
  <si>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</si>
  <si>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</si>
  <si>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</si>
  <si>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</si>
  <si>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</si>
  <si>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</si>
  <si>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</si>
  <si>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</si>
  <si>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</si>
  <si>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</si>
  <si>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</si>
  <si>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</si>
  <si>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</si>
  <si>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</si>
  <si>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</si>
  <si>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</si>
  <si>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</si>
  <si>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</si>
  <si>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</si>
  <si>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</si>
  <si>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</si>
  <si>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</si>
  <si>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</si>
  <si>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</si>
  <si>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</si>
  <si>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</si>
  <si>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</si>
  <si>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</si>
  <si>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</si>
  <si>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</si>
  <si>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</si>
  <si>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</si>
  <si>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</si>
  <si>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</si>
  <si>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</si>
  <si>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</si>
  <si>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</si>
  <si>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</si>
  <si>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</si>
  <si>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</si>
  <si>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</si>
  <si>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</si>
  <si>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</si>
  <si>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</si>
  <si>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</si>
  <si>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</si>
  <si>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</si>
  <si>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</si>
  <si>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</si>
  <si>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</si>
  <si>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</si>
  <si>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</si>
  <si>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</si>
  <si>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</si>
  <si>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</si>
  <si>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</si>
  <si>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</si>
  <si>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</si>
  <si>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</si>
  <si>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</si>
  <si>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</si>
  <si>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</si>
  <si>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</si>
  <si>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</si>
  <si>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</si>
  <si>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</si>
  <si>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</si>
  <si>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</si>
  <si>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</si>
  <si>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</si>
  <si>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</si>
  <si>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</si>
  <si>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</si>
  <si>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</si>
  <si>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</si>
  <si>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</si>
  <si>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</si>
  <si>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</si>
  <si>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</si>
  <si>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</si>
  <si>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</si>
  <si>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</si>
  <si>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</si>
  <si>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</si>
  <si>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</si>
  <si>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</si>
  <si>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</si>
  <si>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</si>
  <si>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</si>
  <si>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</si>
  <si>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</si>
  <si>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</si>
  <si>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</si>
  <si>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</si>
  <si>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</si>
  <si>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</si>
  <si>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</si>
  <si>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</si>
  <si>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</si>
  <si>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</si>
  <si>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</si>
  <si>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</si>
  <si>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</si>
  <si>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</si>
  <si>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</si>
  <si>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</si>
  <si>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</si>
  <si>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</si>
  <si>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</si>
  <si>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</si>
  <si>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</si>
  <si>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</si>
  <si>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</si>
  <si>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</si>
  <si>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</si>
  <si>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</si>
  <si>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</si>
  <si>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</si>
  <si>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</si>
  <si>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</si>
  <si>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</si>
  <si>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</si>
  <si>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</si>
  <si>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</si>
  <si>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</si>
  <si>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</si>
  <si>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</si>
  <si>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</si>
  <si>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</si>
  <si>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</si>
  <si>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</si>
  <si>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</si>
  <si>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</si>
  <si>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</si>
  <si>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</si>
  <si>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</si>
  <si>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</si>
  <si>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</si>
  <si>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</si>
  <si>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</si>
  <si>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</si>
  <si>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</si>
  <si>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Dry 2013</t>
  </si>
  <si>
    <t>Wet 2013/4</t>
  </si>
  <si>
    <t>Dry 2014</t>
  </si>
  <si>
    <t>Vallejo Sanitation &amp; Flood Control District</t>
  </si>
  <si>
    <t>Daniel Tafolla, Environmental Services Director, (707) 644-8949, dtafolla@vsfcd.com</t>
  </si>
  <si>
    <t>Q3 2012</t>
  </si>
  <si>
    <t>N</t>
  </si>
  <si>
    <t>Q4 2012</t>
  </si>
  <si>
    <t>Y</t>
  </si>
  <si>
    <t>Q1 2013</t>
  </si>
  <si>
    <t>Use Ave. Daily Flow for Comp.</t>
  </si>
  <si>
    <t>Q2 2013</t>
  </si>
  <si>
    <t>Q3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</si>
</sst>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0"/>
  </numFmts>
  <fonts count="3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sz val="10"/>
      <name val="Calibri"/>
      <family val="2"/>
    </font>
    <font>
      <sz val="18"/>
      <color indexed="8"/>
      <name val="Calibri"/>
      <family val="2"/>
    </font>
    <font>
      <i/>
      <sz val="16"/>
      <color indexed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10" fillId="3" borderId="5" xfId="0" applyFont="1" applyFill="1" applyBorder="1" applyAlignment="1" applyProtection="1">
      <alignment horizontal="center" wrapText="1"/>
      <protection locked="0"/>
    </xf>
    <xf numFmtId="0" fontId="10" fillId="3" borderId="6" xfId="0" applyFont="1" applyFill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10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4" fillId="0" borderId="0" xfId="0" applyFont="1" applyFill="1"/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6" fillId="0" borderId="0" xfId="0" applyFont="1" applyFill="1" applyBorder="1" applyAlignment="1"/>
    <xf numFmtId="0" fontId="0" fillId="0" borderId="0" xfId="0" applyBorder="1"/>
    <xf numFmtId="0" fontId="12" fillId="3" borderId="1" xfId="0" applyFont="1" applyFill="1" applyBorder="1" applyAlignment="1" applyProtection="1">
      <alignment horizontal="center"/>
      <protection locked="0"/>
    </xf>
    <xf numFmtId="0" fontId="10" fillId="3" borderId="1" xfId="0" applyFont="1" applyFill="1" applyBorder="1" applyAlignment="1" applyProtection="1">
      <alignment horizontal="center" wrapText="1"/>
      <protection locked="0"/>
    </xf>
    <xf numFmtId="0" fontId="10" fillId="3" borderId="3" xfId="0" applyFont="1" applyFill="1" applyBorder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wrapText="1"/>
      <protection locked="0"/>
    </xf>
    <xf numFmtId="14" fontId="10" fillId="0" borderId="10" xfId="0" applyNumberFormat="1" applyFont="1" applyFill="1" applyBorder="1"/>
    <xf numFmtId="0" fontId="10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10" fillId="0" borderId="10" xfId="0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7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17" fillId="5" borderId="17" xfId="0" applyNumberFormat="1" applyFont="1" applyFill="1" applyBorder="1" applyAlignment="1">
      <alignment horizontal="center"/>
    </xf>
    <xf numFmtId="164" fontId="17" fillId="5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0" fontId="0" fillId="5" borderId="0" xfId="0" applyFill="1" applyBorder="1"/>
    <xf numFmtId="0" fontId="0" fillId="0" borderId="0" xfId="0" applyFill="1"/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8" fillId="0" borderId="0" xfId="0" applyFont="1"/>
    <xf numFmtId="0" fontId="12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19" xfId="0" applyFont="1" applyFill="1" applyBorder="1" applyAlignment="1" applyProtection="1">
      <alignment horizontal="center" wrapText="1"/>
      <protection locked="0"/>
    </xf>
    <xf numFmtId="0" fontId="10" fillId="3" borderId="2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/>
    <xf numFmtId="0" fontId="16" fillId="0" borderId="0" xfId="0" applyFont="1" applyFill="1"/>
    <xf numFmtId="0" fontId="14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5" borderId="21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12" xfId="0" applyFill="1" applyBorder="1"/>
    <xf numFmtId="0" fontId="17" fillId="5" borderId="1" xfId="0" applyFont="1" applyFill="1" applyBorder="1"/>
    <xf numFmtId="0" fontId="0" fillId="5" borderId="22" xfId="0" applyFill="1" applyBorder="1"/>
    <xf numFmtId="0" fontId="0" fillId="5" borderId="13" xfId="0" applyFill="1" applyBorder="1"/>
    <xf numFmtId="0" fontId="10" fillId="6" borderId="23" xfId="0" applyNumberFormat="1" applyFont="1" applyFill="1" applyBorder="1" applyAlignment="1"/>
    <xf numFmtId="0" fontId="10" fillId="6" borderId="24" xfId="0" applyNumberFormat="1" applyFont="1" applyFill="1" applyBorder="1" applyAlignment="1"/>
    <xf numFmtId="14" fontId="10" fillId="0" borderId="16" xfId="0" applyNumberFormat="1" applyFont="1" applyFill="1" applyBorder="1"/>
    <xf numFmtId="0" fontId="14" fillId="5" borderId="21" xfId="0" applyFont="1" applyFill="1" applyBorder="1"/>
    <xf numFmtId="0" fontId="14" fillId="5" borderId="11" xfId="0" applyFont="1" applyFill="1" applyBorder="1"/>
    <xf numFmtId="0" fontId="14" fillId="5" borderId="12" xfId="0" applyFont="1" applyFill="1" applyBorder="1"/>
    <xf numFmtId="0" fontId="14" fillId="5" borderId="25" xfId="0" applyFont="1" applyFill="1" applyBorder="1"/>
    <xf numFmtId="0" fontId="14" fillId="5" borderId="22" xfId="0" applyFont="1" applyFill="1" applyBorder="1"/>
    <xf numFmtId="0" fontId="14" fillId="5" borderId="13" xfId="0" applyFont="1" applyFill="1" applyBorder="1"/>
    <xf numFmtId="0" fontId="10" fillId="2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14" fontId="10" fillId="0" borderId="0" xfId="0" applyNumberFormat="1" applyFont="1" applyFill="1" applyBorder="1"/>
    <xf numFmtId="0" fontId="10" fillId="5" borderId="0" xfId="0" applyFont="1" applyFill="1" applyBorder="1"/>
    <xf numFmtId="0" fontId="10" fillId="0" borderId="0" xfId="0" applyFont="1" applyFill="1" applyBorder="1" applyAlignment="1">
      <alignment horizontal="center"/>
    </xf>
    <xf numFmtId="1" fontId="16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0" fillId="3" borderId="7" xfId="0" applyNumberFormat="1" applyFont="1" applyFill="1" applyBorder="1" applyAlignment="1" applyProtection="1">
      <alignment horizontal="center" wrapText="1"/>
      <protection locked="0"/>
    </xf>
    <xf numFmtId="0" fontId="12" fillId="3" borderId="1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/>
    <xf numFmtId="14" fontId="10" fillId="6" borderId="10" xfId="0" applyNumberFormat="1" applyFont="1" applyFill="1" applyBorder="1" applyProtection="1">
      <protection locked="0"/>
    </xf>
    <xf numFmtId="0" fontId="19" fillId="2" borderId="3" xfId="0" applyFont="1" applyFill="1" applyBorder="1" applyAlignment="1">
      <alignment horizontal="center" wrapText="1"/>
    </xf>
    <xf numFmtId="0" fontId="10" fillId="2" borderId="7" xfId="0" applyNumberFormat="1" applyFont="1" applyFill="1" applyBorder="1" applyAlignment="1" applyProtection="1">
      <alignment horizontal="center" wrapText="1"/>
      <protection locked="0"/>
    </xf>
    <xf numFmtId="0" fontId="12" fillId="2" borderId="1" xfId="0" applyNumberFormat="1" applyFont="1" applyFill="1" applyBorder="1" applyAlignment="1" applyProtection="1">
      <alignment horizontal="center"/>
      <protection locked="0"/>
    </xf>
    <xf numFmtId="0" fontId="10" fillId="3" borderId="8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26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5" borderId="16" xfId="0" applyFill="1" applyBorder="1"/>
    <xf numFmtId="0" fontId="0" fillId="5" borderId="17" xfId="0" applyFill="1" applyBorder="1"/>
    <xf numFmtId="0" fontId="0" fillId="5" borderId="27" xfId="0" applyFill="1" applyBorder="1"/>
    <xf numFmtId="0" fontId="0" fillId="5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0" fillId="5" borderId="21" xfId="0" applyFont="1" applyFill="1" applyBorder="1" applyAlignment="1">
      <alignment horizontal="center"/>
    </xf>
    <xf numFmtId="14" fontId="10" fillId="5" borderId="0" xfId="0" applyNumberFormat="1" applyFont="1" applyFill="1" applyBorder="1"/>
    <xf numFmtId="0" fontId="10" fillId="5" borderId="0" xfId="0" applyFont="1" applyFill="1" applyBorder="1" applyAlignment="1">
      <alignment horizontal="center"/>
    </xf>
    <xf numFmtId="0" fontId="14" fillId="5" borderId="7" xfId="0" applyFont="1" applyFill="1" applyBorder="1"/>
    <xf numFmtId="0" fontId="0" fillId="0" borderId="0" xfId="0"/>
    <xf numFmtId="0" fontId="10" fillId="3" borderId="11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0" fillId="0" borderId="0" xfId="0" applyNumberFormat="1" applyFont="1" applyFill="1" applyBorder="1"/>
    <xf numFmtId="0" fontId="17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1" fontId="20" fillId="0" borderId="0" xfId="0" applyNumberFormat="1" applyFont="1" applyFill="1" applyBorder="1" applyAlignment="1">
      <alignment horizontal="center"/>
    </xf>
    <xf numFmtId="0" fontId="17" fillId="0" borderId="0" xfId="0" applyFont="1" applyFill="1"/>
    <xf numFmtId="0" fontId="0" fillId="0" borderId="0" xfId="0" applyFill="1"/>
    <xf numFmtId="0" fontId="0" fillId="0" borderId="0" xfId="0" applyFill="1"/>
    <xf numFmtId="164" fontId="17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wrapText="1"/>
    </xf>
    <xf numFmtId="0" fontId="10" fillId="6" borderId="10" xfId="0" applyNumberFormat="1" applyFont="1" applyFill="1" applyBorder="1"/>
    <xf numFmtId="0" fontId="10" fillId="0" borderId="10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Border="1" applyAlignme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16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6" fillId="0" borderId="0" xfId="0" applyNumberFormat="1" applyFont="1" applyAlignment="1">
      <alignment horizontal="left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9" fillId="2" borderId="3" xfId="0" applyNumberFormat="1" applyFont="1" applyFill="1" applyBorder="1" applyAlignment="1">
      <alignment horizontal="center" wrapText="1"/>
    </xf>
    <xf numFmtId="0" fontId="10" fillId="6" borderId="23" xfId="0" applyNumberFormat="1" applyFont="1" applyFill="1" applyBorder="1"/>
    <xf numFmtId="0" fontId="10" fillId="6" borderId="16" xfId="0" applyNumberFormat="1" applyFont="1" applyFill="1" applyBorder="1"/>
    <xf numFmtId="0" fontId="10" fillId="0" borderId="23" xfId="0" applyNumberFormat="1" applyFont="1" applyFill="1" applyBorder="1"/>
    <xf numFmtId="0" fontId="10" fillId="0" borderId="16" xfId="0" applyNumberFormat="1" applyFont="1" applyFill="1" applyBorder="1"/>
    <xf numFmtId="0" fontId="10" fillId="0" borderId="28" xfId="0" applyNumberFormat="1" applyFont="1" applyFill="1" applyBorder="1"/>
    <xf numFmtId="0" fontId="10" fillId="6" borderId="24" xfId="0" applyNumberFormat="1" applyFont="1" applyFill="1" applyBorder="1"/>
    <xf numFmtId="0" fontId="10" fillId="6" borderId="17" xfId="0" applyNumberFormat="1" applyFont="1" applyFill="1" applyBorder="1"/>
    <xf numFmtId="0" fontId="10" fillId="0" borderId="24" xfId="0" applyNumberFormat="1" applyFont="1" applyFill="1" applyBorder="1"/>
    <xf numFmtId="0" fontId="10" fillId="0" borderId="17" xfId="0" applyNumberFormat="1" applyFont="1" applyFill="1" applyBorder="1"/>
    <xf numFmtId="0" fontId="10" fillId="0" borderId="10" xfId="0" applyNumberFormat="1" applyFont="1" applyFill="1" applyBorder="1"/>
    <xf numFmtId="0" fontId="10" fillId="0" borderId="29" xfId="0" applyNumberFormat="1" applyFont="1" applyFill="1" applyBorder="1"/>
    <xf numFmtId="0" fontId="10" fillId="0" borderId="27" xfId="0" applyNumberFormat="1" applyFont="1" applyFill="1" applyBorder="1"/>
    <xf numFmtId="0" fontId="10" fillId="6" borderId="29" xfId="0" applyNumberFormat="1" applyFont="1" applyFill="1" applyBorder="1"/>
    <xf numFmtId="0" fontId="10" fillId="6" borderId="27" xfId="0" applyNumberFormat="1" applyFont="1" applyFill="1" applyBorder="1"/>
    <xf numFmtId="0" fontId="10" fillId="0" borderId="30" xfId="0" applyNumberFormat="1" applyFont="1" applyFill="1" applyBorder="1"/>
    <xf numFmtId="14" fontId="10" fillId="0" borderId="10" xfId="0" applyNumberFormat="1" applyFont="1" applyBorder="1"/>
    <xf numFmtId="0" fontId="10" fillId="0" borderId="10" xfId="0" applyNumberFormat="1" applyFont="1" applyBorder="1"/>
    <xf numFmtId="0" fontId="10" fillId="0" borderId="14" xfId="0" applyNumberFormat="1" applyFont="1" applyFill="1" applyBorder="1" applyAlignment="1" applyProtection="1">
      <alignment vertical="center" wrapText="1"/>
      <protection locked="0"/>
    </xf>
    <xf numFmtId="0" fontId="16" fillId="5" borderId="7" xfId="0" applyFont="1" applyFill="1" applyBorder="1" applyAlignment="1"/>
    <xf numFmtId="0" fontId="16" fillId="5" borderId="21" xfId="0" applyFont="1" applyFill="1" applyBorder="1" applyAlignment="1"/>
    <xf numFmtId="0" fontId="16" fillId="5" borderId="11" xfId="0" applyFont="1" applyFill="1" applyBorder="1" applyAlignment="1"/>
    <xf numFmtId="0" fontId="16" fillId="5" borderId="25" xfId="0" applyFont="1" applyFill="1" applyBorder="1" applyAlignment="1"/>
    <xf numFmtId="0" fontId="16" fillId="5" borderId="22" xfId="0" applyFont="1" applyFill="1" applyBorder="1" applyAlignment="1"/>
    <xf numFmtId="0" fontId="16" fillId="5" borderId="13" xfId="0" applyFont="1" applyFill="1" applyBorder="1" applyAlignment="1"/>
    <xf numFmtId="0" fontId="11" fillId="0" borderId="22" xfId="0" applyFont="1" applyBorder="1" applyAlignment="1"/>
    <xf numFmtId="0" fontId="21" fillId="0" borderId="0" xfId="0" applyFont="1" applyBorder="1" applyAlignment="1">
      <alignment vertical="center"/>
    </xf>
    <xf numFmtId="0" fontId="11" fillId="0" borderId="22" xfId="0" applyFont="1" applyBorder="1" applyAlignment="1" applyProtection="1">
      <alignment vertical="center"/>
      <protection locked="0"/>
    </xf>
    <xf numFmtId="0" fontId="16" fillId="5" borderId="7" xfId="0" applyNumberFormat="1" applyFont="1" applyFill="1" applyBorder="1" applyAlignment="1"/>
    <xf numFmtId="0" fontId="16" fillId="5" borderId="21" xfId="0" applyNumberFormat="1" applyFont="1" applyFill="1" applyBorder="1" applyAlignment="1"/>
    <xf numFmtId="0" fontId="16" fillId="5" borderId="11" xfId="0" applyNumberFormat="1" applyFont="1" applyFill="1" applyBorder="1" applyAlignment="1"/>
    <xf numFmtId="0" fontId="16" fillId="5" borderId="25" xfId="0" applyNumberFormat="1" applyFont="1" applyFill="1" applyBorder="1" applyAlignment="1"/>
    <xf numFmtId="0" fontId="16" fillId="5" borderId="22" xfId="0" applyNumberFormat="1" applyFont="1" applyFill="1" applyBorder="1" applyAlignment="1"/>
    <xf numFmtId="0" fontId="16" fillId="5" borderId="13" xfId="0" applyNumberFormat="1" applyFont="1" applyFill="1" applyBorder="1" applyAlignment="1"/>
    <xf numFmtId="14" fontId="0" fillId="5" borderId="1" xfId="0" applyNumberFormat="1" applyFont="1" applyFill="1" applyBorder="1"/>
    <xf numFmtId="0" fontId="14" fillId="5" borderId="1" xfId="0" applyFont="1" applyFill="1" applyBorder="1"/>
    <xf numFmtId="0" fontId="14" fillId="5" borderId="0" xfId="0" applyFont="1" applyFill="1" applyBorder="1"/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2" fillId="5" borderId="21" xfId="0" applyFont="1" applyFill="1" applyBorder="1"/>
    <xf numFmtId="0" fontId="16" fillId="5" borderId="7" xfId="0" applyFont="1" applyFill="1" applyBorder="1" applyAlignment="1">
      <alignment vertical="center"/>
    </xf>
    <xf numFmtId="0" fontId="16" fillId="5" borderId="21" xfId="0" applyFont="1" applyFill="1" applyBorder="1" applyAlignment="1">
      <alignment vertical="center"/>
    </xf>
    <xf numFmtId="0" fontId="16" fillId="5" borderId="11" xfId="0" applyFont="1" applyFill="1" applyBorder="1" applyAlignment="1">
      <alignment vertical="center"/>
    </xf>
    <xf numFmtId="0" fontId="16" fillId="5" borderId="25" xfId="0" applyFont="1" applyFill="1" applyBorder="1" applyAlignment="1">
      <alignment vertical="center"/>
    </xf>
    <xf numFmtId="0" fontId="16" fillId="5" borderId="22" xfId="0" applyFont="1" applyFill="1" applyBorder="1" applyAlignment="1">
      <alignment vertical="center"/>
    </xf>
    <xf numFmtId="0" fontId="16" fillId="5" borderId="13" xfId="0" applyFont="1" applyFill="1" applyBorder="1" applyAlignment="1">
      <alignment vertical="center"/>
    </xf>
    <xf numFmtId="14" fontId="14" fillId="5" borderId="0" xfId="0" applyNumberFormat="1" applyFont="1" applyFill="1" applyBorder="1"/>
    <xf numFmtId="0" fontId="14" fillId="5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5" borderId="0" xfId="0" applyFont="1" applyFill="1" applyBorder="1" applyAlignment="1">
      <alignment horizontal="left"/>
    </xf>
    <xf numFmtId="0" fontId="23" fillId="5" borderId="12" xfId="0" applyFont="1" applyFill="1" applyBorder="1"/>
    <xf numFmtId="0" fontId="23" fillId="5" borderId="25" xfId="0" applyFont="1" applyFill="1" applyBorder="1"/>
    <xf numFmtId="0" fontId="24" fillId="0" borderId="0" xfId="0" applyFont="1"/>
    <xf numFmtId="0" fontId="0" fillId="5" borderId="31" xfId="0" applyFill="1" applyBorder="1" applyAlignment="1"/>
    <xf numFmtId="0" fontId="17" fillId="7" borderId="32" xfId="0" applyFont="1" applyFill="1" applyBorder="1" applyAlignment="1">
      <alignment horizontal="center"/>
    </xf>
    <xf numFmtId="0" fontId="25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7" fillId="8" borderId="14" xfId="0" applyFont="1" applyFill="1" applyBorder="1" applyAlignment="1">
      <alignment horizontal="left"/>
    </xf>
    <xf numFmtId="0" fontId="17" fillId="8" borderId="15" xfId="0" applyFont="1" applyFill="1" applyBorder="1" applyAlignment="1">
      <alignment horizontal="left"/>
    </xf>
    <xf numFmtId="0" fontId="17" fillId="8" borderId="33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8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25" fillId="3" borderId="31" xfId="0" applyFont="1" applyFill="1" applyBorder="1" applyAlignment="1">
      <alignment horizontal="left" vertical="center"/>
    </xf>
    <xf numFmtId="0" fontId="25" fillId="7" borderId="34" xfId="0" applyFont="1" applyFill="1" applyBorder="1" applyAlignment="1">
      <alignment horizontal="left"/>
    </xf>
    <xf numFmtId="0" fontId="0" fillId="8" borderId="34" xfId="0" applyFont="1" applyFill="1" applyBorder="1"/>
    <xf numFmtId="0" fontId="0" fillId="8" borderId="32" xfId="0" applyFont="1" applyFill="1" applyBorder="1"/>
    <xf numFmtId="0" fontId="22" fillId="9" borderId="15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left"/>
    </xf>
    <xf numFmtId="0" fontId="14" fillId="6" borderId="0" xfId="0" applyFont="1" applyFill="1" applyBorder="1"/>
    <xf numFmtId="0" fontId="0" fillId="5" borderId="35" xfId="0" applyFont="1" applyFill="1" applyBorder="1" applyAlignment="1">
      <alignment horizontal="center"/>
    </xf>
    <xf numFmtId="0" fontId="0" fillId="5" borderId="36" xfId="0" applyFont="1" applyFill="1" applyBorder="1" applyAlignment="1">
      <alignment horizontal="center"/>
    </xf>
    <xf numFmtId="0" fontId="0" fillId="5" borderId="37" xfId="0" applyFont="1" applyFill="1" applyBorder="1" applyAlignment="1">
      <alignment horizontal="center"/>
    </xf>
    <xf numFmtId="0" fontId="0" fillId="8" borderId="38" xfId="0" applyFont="1" applyFill="1" applyBorder="1" applyAlignment="1">
      <alignment horizontal="left"/>
    </xf>
    <xf numFmtId="0" fontId="0" fillId="8" borderId="39" xfId="0" applyFont="1" applyFill="1" applyBorder="1" applyAlignment="1">
      <alignment horizontal="left"/>
    </xf>
    <xf numFmtId="0" fontId="0" fillId="8" borderId="40" xfId="0" applyFont="1" applyFill="1" applyBorder="1" applyAlignment="1">
      <alignment horizontal="left" wrapText="1"/>
    </xf>
    <xf numFmtId="0" fontId="10" fillId="0" borderId="15" xfId="0" applyNumberFormat="1" applyFont="1" applyFill="1" applyBorder="1" applyAlignment="1" applyProtection="1">
      <alignment vertical="center" wrapText="1"/>
      <protection locked="0"/>
    </xf>
    <xf numFmtId="14" fontId="10" fillId="0" borderId="17" xfId="0" applyNumberFormat="1" applyFont="1" applyFill="1" applyBorder="1"/>
    <xf numFmtId="0" fontId="10" fillId="0" borderId="33" xfId="0" applyNumberFormat="1" applyFont="1" applyFill="1" applyBorder="1" applyAlignment="1" applyProtection="1">
      <alignment vertical="center" wrapText="1"/>
      <protection locked="0"/>
    </xf>
    <xf numFmtId="14" fontId="10" fillId="0" borderId="27" xfId="0" applyNumberFormat="1" applyFont="1" applyFill="1" applyBorder="1"/>
    <xf numFmtId="0" fontId="22" fillId="9" borderId="41" xfId="0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0" fontId="14" fillId="5" borderId="1" xfId="0" applyNumberFormat="1" applyFont="1" applyFill="1" applyBorder="1"/>
    <xf numFmtId="0" fontId="10" fillId="5" borderId="1" xfId="0" applyNumberFormat="1" applyFont="1" applyFill="1" applyBorder="1"/>
    <xf numFmtId="0" fontId="23" fillId="5" borderId="1" xfId="0" applyNumberFormat="1" applyFont="1" applyFill="1" applyBorder="1" applyAlignment="1">
      <alignment horizontal="left"/>
    </xf>
    <xf numFmtId="0" fontId="0" fillId="5" borderId="1" xfId="0" applyNumberFormat="1" applyFill="1" applyBorder="1"/>
    <xf numFmtId="0" fontId="0" fillId="5" borderId="25" xfId="0" applyNumberFormat="1" applyFill="1" applyBorder="1"/>
    <xf numFmtId="0" fontId="26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10" fillId="6" borderId="10" xfId="0" applyNumberFormat="1" applyFont="1" applyFill="1" applyBorder="1"/>
    <xf numFmtId="0" fontId="10" fillId="0" borderId="42" xfId="0" applyNumberFormat="1" applyFont="1" applyFill="1" applyBorder="1"/>
    <xf numFmtId="0" fontId="10" fillId="0" borderId="43" xfId="0" applyNumberFormat="1" applyFont="1" applyFill="1" applyBorder="1"/>
    <xf numFmtId="0" fontId="10" fillId="0" borderId="44" xfId="0" applyNumberFormat="1" applyFont="1" applyFill="1" applyBorder="1"/>
    <xf numFmtId="0" fontId="10" fillId="6" borderId="14" xfId="0" applyNumberFormat="1" applyFont="1" applyFill="1" applyBorder="1"/>
    <xf numFmtId="0" fontId="10" fillId="6" borderId="15" xfId="0" applyNumberFormat="1" applyFont="1" applyFill="1" applyBorder="1"/>
    <xf numFmtId="0" fontId="10" fillId="6" borderId="33" xfId="0" applyNumberFormat="1" applyFont="1" applyFill="1" applyBorder="1"/>
    <xf numFmtId="0" fontId="25" fillId="3" borderId="32" xfId="0" applyFont="1" applyFill="1" applyBorder="1" applyAlignment="1">
      <alignment horizontal="center"/>
    </xf>
    <xf numFmtId="0" fontId="10" fillId="0" borderId="24" xfId="0" applyNumberFormat="1" applyFont="1" applyBorder="1"/>
    <xf numFmtId="0" fontId="10" fillId="0" borderId="17" xfId="0" applyNumberFormat="1" applyFont="1" applyBorder="1"/>
    <xf numFmtId="0" fontId="10" fillId="6" borderId="10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10" fillId="6" borderId="10" xfId="0" applyNumberFormat="1" applyFont="1" applyFill="1" applyBorder="1" applyProtection="1">
      <protection hidden="1"/>
    </xf>
    <xf numFmtId="0" fontId="18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7" fillId="5" borderId="0" xfId="0" applyFont="1" applyFill="1" applyBorder="1"/>
    <xf numFmtId="0" fontId="14" fillId="5" borderId="1" xfId="0" applyNumberFormat="1" applyFont="1" applyFill="1" applyBorder="1" applyAlignment="1">
      <alignment horizontal="left"/>
    </xf>
    <xf numFmtId="0" fontId="27" fillId="5" borderId="1" xfId="0" applyNumberFormat="1" applyFont="1" applyFill="1" applyBorder="1"/>
    <xf numFmtId="14" fontId="27" fillId="5" borderId="0" xfId="0" applyNumberFormat="1" applyFont="1" applyFill="1" applyBorder="1"/>
    <xf numFmtId="0" fontId="27" fillId="5" borderId="0" xfId="0" applyFont="1" applyFill="1" applyBorder="1" applyAlignment="1">
      <alignment horizontal="center"/>
    </xf>
    <xf numFmtId="0" fontId="27" fillId="5" borderId="0" xfId="0" applyFont="1" applyFill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27" fillId="5" borderId="12" xfId="0" applyFont="1" applyFill="1" applyBorder="1" applyAlignment="1">
      <alignment horizontal="center"/>
    </xf>
    <xf numFmtId="14" fontId="0" fillId="5" borderId="21" xfId="0" applyNumberFormat="1" applyFont="1" applyFill="1" applyBorder="1"/>
    <xf numFmtId="0" fontId="0" fillId="5" borderId="21" xfId="0" applyFont="1" applyFill="1" applyBorder="1" applyAlignment="1">
      <alignment horizontal="center"/>
    </xf>
    <xf numFmtId="0" fontId="0" fillId="5" borderId="21" xfId="0" applyFont="1" applyFill="1" applyBorder="1"/>
    <xf numFmtId="14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/>
    <xf numFmtId="0" fontId="25" fillId="5" borderId="1" xfId="0" applyNumberFormat="1" applyFont="1" applyFill="1" applyBorder="1"/>
    <xf numFmtId="0" fontId="23" fillId="5" borderId="0" xfId="0" applyFont="1" applyFill="1" applyBorder="1"/>
    <xf numFmtId="0" fontId="23" fillId="0" borderId="0" xfId="0" applyFont="1" applyFill="1" applyBorder="1" applyAlignment="1">
      <alignment horizontal="left"/>
    </xf>
    <xf numFmtId="0" fontId="10" fillId="6" borderId="43" xfId="0" applyNumberFormat="1" applyFont="1" applyFill="1" applyBorder="1" applyAlignment="1">
      <alignment horizontal="center"/>
    </xf>
    <xf numFmtId="0" fontId="10" fillId="0" borderId="45" xfId="0" applyNumberFormat="1" applyFont="1" applyFill="1" applyBorder="1"/>
    <xf numFmtId="0" fontId="0" fillId="5" borderId="1" xfId="0" applyNumberFormat="1" applyFont="1" applyFill="1" applyBorder="1"/>
    <xf numFmtId="0" fontId="23" fillId="5" borderId="12" xfId="0" applyFont="1" applyFill="1" applyBorder="1" applyAlignment="1">
      <alignment horizontal="left"/>
    </xf>
    <xf numFmtId="0" fontId="23" fillId="5" borderId="1" xfId="0" applyNumberFormat="1" applyFont="1" applyFill="1" applyBorder="1"/>
    <xf numFmtId="0" fontId="28" fillId="5" borderId="0" xfId="0" applyFont="1" applyFill="1" applyBorder="1" applyAlignment="1">
      <alignment horizontal="center"/>
    </xf>
    <xf numFmtId="0" fontId="29" fillId="5" borderId="1" xfId="0" applyNumberFormat="1" applyFont="1" applyFill="1" applyBorder="1"/>
    <xf numFmtId="0" fontId="29" fillId="5" borderId="7" xfId="0" applyNumberFormat="1" applyFont="1" applyFill="1" applyBorder="1"/>
    <xf numFmtId="0" fontId="23" fillId="5" borderId="21" xfId="0" applyFont="1" applyFill="1" applyBorder="1"/>
    <xf numFmtId="0" fontId="23" fillId="5" borderId="1" xfId="0" applyFont="1" applyFill="1" applyBorder="1"/>
    <xf numFmtId="14" fontId="25" fillId="5" borderId="1" xfId="0" applyNumberFormat="1" applyFont="1" applyFill="1" applyBorder="1"/>
    <xf numFmtId="0" fontId="29" fillId="5" borderId="7" xfId="0" applyFont="1" applyFill="1" applyBorder="1"/>
    <xf numFmtId="0" fontId="0" fillId="5" borderId="1" xfId="0" applyFont="1" applyFill="1" applyBorder="1" applyAlignment="1" applyProtection="1">
      <alignment vertical="top"/>
      <protection locked="0"/>
    </xf>
    <xf numFmtId="0" fontId="10" fillId="0" borderId="10" xfId="0" applyNumberFormat="1" applyFont="1" applyBorder="1" applyProtection="1">
      <protection hidden="1"/>
    </xf>
    <xf numFmtId="0" fontId="30" fillId="5" borderId="1" xfId="0" applyFont="1" applyFill="1" applyBorder="1"/>
    <xf numFmtId="0" fontId="17" fillId="5" borderId="1" xfId="0" applyNumberFormat="1" applyFont="1" applyFill="1" applyBorder="1"/>
    <xf numFmtId="0" fontId="10" fillId="3" borderId="6" xfId="0" applyNumberFormat="1" applyFont="1" applyFill="1" applyBorder="1" applyAlignment="1">
      <alignment horizontal="center" wrapText="1"/>
    </xf>
    <xf numFmtId="0" fontId="10" fillId="3" borderId="9" xfId="0" applyNumberFormat="1" applyFont="1" applyFill="1" applyBorder="1" applyAlignment="1">
      <alignment horizontal="center" wrapText="1"/>
    </xf>
    <xf numFmtId="0" fontId="20" fillId="0" borderId="0" xfId="0" applyNumberFormat="1" applyFont="1" applyFill="1" applyBorder="1" applyAlignment="1">
      <alignment horizontal="center"/>
    </xf>
    <xf numFmtId="0" fontId="0" fillId="5" borderId="21" xfId="0" applyNumberFormat="1" applyFont="1" applyFill="1" applyBorder="1" applyAlignment="1">
      <alignment horizontal="center"/>
    </xf>
    <xf numFmtId="0" fontId="0" fillId="5" borderId="0" xfId="0" applyNumberFormat="1" applyFont="1" applyFill="1" applyBorder="1" applyAlignment="1">
      <alignment horizontal="center"/>
    </xf>
    <xf numFmtId="0" fontId="27" fillId="5" borderId="0" xfId="0" applyNumberFormat="1" applyFont="1" applyFill="1" applyBorder="1" applyAlignment="1">
      <alignment horizontal="center"/>
    </xf>
    <xf numFmtId="0" fontId="28" fillId="5" borderId="0" xfId="0" applyNumberFormat="1" applyFont="1" applyFill="1" applyBorder="1" applyAlignment="1">
      <alignment horizontal="center"/>
    </xf>
    <xf numFmtId="0" fontId="10" fillId="5" borderId="0" xfId="0" applyNumberFormat="1" applyFont="1" applyFill="1" applyBorder="1" applyAlignment="1">
      <alignment horizontal="center"/>
    </xf>
    <xf numFmtId="0" fontId="23" fillId="5" borderId="0" xfId="0" applyNumberFormat="1" applyFont="1" applyFill="1" applyBorder="1" applyAlignment="1">
      <alignment horizontal="left"/>
    </xf>
    <xf numFmtId="0" fontId="23" fillId="5" borderId="0" xfId="0" applyNumberFormat="1" applyFont="1" applyFill="1" applyBorder="1"/>
    <xf numFmtId="0" fontId="0" fillId="5" borderId="0" xfId="0" applyNumberFormat="1" applyFill="1" applyBorder="1"/>
    <xf numFmtId="0" fontId="0" fillId="5" borderId="22" xfId="0" applyNumberFormat="1" applyFill="1" applyBorder="1"/>
    <xf numFmtId="0" fontId="10" fillId="10" borderId="10" xfId="0" applyNumberFormat="1" applyFont="1" applyFill="1" applyBorder="1" applyAlignment="1">
      <alignment horizontal="center"/>
    </xf>
    <xf numFmtId="0" fontId="10" fillId="0" borderId="15" xfId="0" applyNumberFormat="1" applyFont="1" applyBorder="1" applyAlignment="1" applyProtection="1">
      <alignment vertical="center" wrapText="1"/>
      <protection locked="0"/>
    </xf>
    <xf numFmtId="0" fontId="10" fillId="0" borderId="17" xfId="0" applyNumberFormat="1" applyFont="1" applyBorder="1" applyProtection="1">
      <protection hidden="1"/>
    </xf>
    <xf numFmtId="0" fontId="10" fillId="0" borderId="33" xfId="0" applyNumberFormat="1" applyFont="1" applyBorder="1" applyAlignment="1" applyProtection="1">
      <alignment vertical="center" wrapText="1"/>
      <protection locked="0"/>
    </xf>
    <xf numFmtId="14" fontId="10" fillId="6" borderId="30" xfId="0" applyNumberFormat="1" applyFont="1" applyFill="1" applyBorder="1" applyProtection="1">
      <protection locked="0"/>
    </xf>
    <xf numFmtId="0" fontId="10" fillId="0" borderId="30" xfId="0" applyNumberFormat="1" applyFont="1" applyBorder="1" applyAlignment="1" applyProtection="1">
      <alignment horizontal="center"/>
      <protection locked="0"/>
    </xf>
    <xf numFmtId="0" fontId="10" fillId="6" borderId="30" xfId="0" applyNumberFormat="1" applyFont="1" applyFill="1" applyBorder="1" applyProtection="1">
      <protection hidden="1"/>
    </xf>
    <xf numFmtId="0" fontId="10" fillId="0" borderId="30" xfId="0" applyNumberFormat="1" applyFont="1" applyBorder="1" applyProtection="1">
      <protection hidden="1"/>
    </xf>
    <xf numFmtId="0" fontId="10" fillId="0" borderId="27" xfId="0" applyNumberFormat="1" applyFont="1" applyBorder="1" applyProtection="1">
      <protection hidden="1"/>
    </xf>
    <xf numFmtId="0" fontId="10" fillId="3" borderId="10" xfId="0" applyFont="1" applyFill="1" applyBorder="1" applyAlignment="1">
      <alignment horizontal="center" wrapText="1"/>
    </xf>
    <xf numFmtId="14" fontId="10" fillId="0" borderId="15" xfId="0" applyNumberFormat="1" applyFont="1" applyFill="1" applyBorder="1"/>
    <xf numFmtId="0" fontId="10" fillId="6" borderId="17" xfId="0" applyNumberFormat="1" applyFont="1" applyFill="1" applyBorder="1" applyAlignment="1">
      <alignment horizontal="center"/>
    </xf>
    <xf numFmtId="14" fontId="10" fillId="0" borderId="33" xfId="0" applyNumberFormat="1" applyFont="1" applyFill="1" applyBorder="1"/>
    <xf numFmtId="14" fontId="10" fillId="6" borderId="30" xfId="0" applyNumberFormat="1" applyFont="1" applyFill="1" applyBorder="1"/>
    <xf numFmtId="14" fontId="10" fillId="0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/>
    <xf numFmtId="0" fontId="10" fillId="0" borderId="30" xfId="0" applyNumberFormat="1" applyFont="1" applyFill="1" applyBorder="1" applyAlignment="1">
      <alignment horizontal="center"/>
    </xf>
    <xf numFmtId="0" fontId="10" fillId="10" borderId="30" xfId="0" applyNumberFormat="1" applyFont="1" applyFill="1" applyBorder="1" applyAlignment="1">
      <alignment horizontal="center"/>
    </xf>
    <xf numFmtId="0" fontId="10" fillId="6" borderId="27" xfId="0" applyNumberFormat="1" applyFont="1" applyFill="1" applyBorder="1" applyAlignment="1">
      <alignment horizontal="center"/>
    </xf>
    <xf numFmtId="14" fontId="10" fillId="0" borderId="30" xfId="0" applyNumberFormat="1" applyFont="1" applyFill="1" applyBorder="1"/>
    <xf numFmtId="0" fontId="10" fillId="3" borderId="11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31" fillId="3" borderId="46" xfId="0" applyFont="1" applyFill="1" applyBorder="1" applyAlignment="1">
      <alignment horizontal="center" wrapText="1"/>
    </xf>
    <xf numFmtId="0" fontId="31" fillId="3" borderId="19" xfId="0" applyFont="1" applyFill="1" applyBorder="1" applyAlignment="1">
      <alignment horizontal="center" wrapText="1"/>
    </xf>
    <xf numFmtId="0" fontId="31" fillId="3" borderId="20" xfId="0" applyFont="1" applyFill="1" applyBorder="1" applyAlignment="1">
      <alignment horizontal="center" wrapText="1"/>
    </xf>
    <xf numFmtId="0" fontId="31" fillId="3" borderId="9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31" fillId="3" borderId="46" xfId="0" applyFont="1" applyFill="1" applyBorder="1" applyAlignment="1" applyProtection="1">
      <alignment horizontal="center" wrapText="1"/>
      <protection locked="0"/>
    </xf>
    <xf numFmtId="0" fontId="10" fillId="6" borderId="24" xfId="0" applyNumberFormat="1" applyFont="1" applyFill="1" applyBorder="1" applyAlignment="1">
      <alignment horizontal="center"/>
    </xf>
    <xf numFmtId="0" fontId="10" fillId="6" borderId="47" xfId="0" applyNumberFormat="1" applyFont="1" applyFill="1" applyBorder="1"/>
    <xf numFmtId="14" fontId="10" fillId="0" borderId="45" xfId="0" applyNumberFormat="1" applyFont="1" applyFill="1" applyBorder="1"/>
    <xf numFmtId="0" fontId="10" fillId="6" borderId="45" xfId="0" applyNumberFormat="1" applyFont="1" applyFill="1" applyBorder="1" applyAlignment="1">
      <alignment horizontal="center"/>
    </xf>
    <xf numFmtId="0" fontId="10" fillId="6" borderId="48" xfId="0" applyNumberFormat="1" applyFont="1" applyFill="1" applyBorder="1" applyAlignment="1">
      <alignment horizontal="center"/>
    </xf>
    <xf numFmtId="0" fontId="10" fillId="6" borderId="49" xfId="0" applyNumberFormat="1" applyFont="1" applyFill="1" applyBorder="1" applyAlignment="1">
      <alignment horizontal="center"/>
    </xf>
    <xf numFmtId="0" fontId="10" fillId="0" borderId="45" xfId="0" applyNumberFormat="1" applyFont="1" applyFill="1" applyBorder="1" applyAlignment="1">
      <alignment horizontal="center"/>
    </xf>
    <xf numFmtId="0" fontId="10" fillId="6" borderId="50" xfId="0" applyNumberFormat="1" applyFont="1" applyFill="1" applyBorder="1" applyAlignment="1">
      <alignment horizontal="center"/>
    </xf>
    <xf numFmtId="165" fontId="10" fillId="6" borderId="10" xfId="0" applyNumberFormat="1" applyFont="1" applyFill="1" applyBorder="1" applyAlignment="1">
      <alignment horizontal="center"/>
    </xf>
    <xf numFmtId="0" fontId="10" fillId="6" borderId="49" xfId="0" applyNumberFormat="1" applyFont="1" applyFill="1" applyBorder="1"/>
    <xf numFmtId="0" fontId="10" fillId="6" borderId="50" xfId="0" applyNumberFormat="1" applyFont="1" applyFill="1" applyBorder="1"/>
    <xf numFmtId="0" fontId="10" fillId="0" borderId="49" xfId="0" applyNumberFormat="1" applyFont="1" applyFill="1" applyBorder="1"/>
    <xf numFmtId="0" fontId="10" fillId="0" borderId="50" xfId="0" applyNumberFormat="1" applyFont="1" applyFill="1" applyBorder="1"/>
    <xf numFmtId="2" fontId="10" fillId="6" borderId="48" xfId="0" applyNumberFormat="1" applyFont="1" applyFill="1" applyBorder="1" applyAlignment="1">
      <alignment horizontal="center"/>
    </xf>
    <xf numFmtId="0" fontId="18" fillId="6" borderId="34" xfId="0" applyFont="1" applyFill="1" applyBorder="1" applyAlignment="1">
      <alignment horizontal="center"/>
    </xf>
    <xf numFmtId="0" fontId="18" fillId="6" borderId="51" xfId="0" applyFont="1" applyFill="1" applyBorder="1" applyAlignment="1">
      <alignment horizontal="center"/>
    </xf>
    <xf numFmtId="0" fontId="18" fillId="6" borderId="32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/>
    </xf>
    <xf numFmtId="0" fontId="18" fillId="6" borderId="11" xfId="0" applyFont="1" applyFill="1" applyBorder="1" applyAlignment="1">
      <alignment horizontal="center"/>
    </xf>
    <xf numFmtId="0" fontId="18" fillId="6" borderId="25" xfId="0" applyFont="1" applyFill="1" applyBorder="1" applyAlignment="1">
      <alignment horizontal="center"/>
    </xf>
    <xf numFmtId="0" fontId="18" fillId="6" borderId="13" xfId="0" applyFont="1" applyFill="1" applyBorder="1" applyAlignment="1">
      <alignment horizontal="center"/>
    </xf>
    <xf numFmtId="0" fontId="10" fillId="3" borderId="52" xfId="0" applyFont="1" applyFill="1" applyBorder="1" applyAlignment="1">
      <alignment horizontal="center" wrapText="1"/>
    </xf>
    <xf numFmtId="0" fontId="10" fillId="3" borderId="53" xfId="0" applyFont="1" applyFill="1" applyBorder="1" applyAlignment="1">
      <alignment horizontal="center" wrapText="1"/>
    </xf>
    <xf numFmtId="0" fontId="10" fillId="3" borderId="28" xfId="0" applyFont="1" applyFill="1" applyBorder="1" applyAlignment="1">
      <alignment horizontal="center" wrapText="1"/>
    </xf>
    <xf numFmtId="0" fontId="10" fillId="3" borderId="54" xfId="0" applyFont="1" applyFill="1" applyBorder="1" applyAlignment="1">
      <alignment horizontal="center" wrapText="1"/>
    </xf>
    <xf numFmtId="0" fontId="10" fillId="3" borderId="52" xfId="0" applyFont="1" applyFill="1" applyBorder="1" applyAlignment="1" applyProtection="1">
      <alignment horizontal="center" wrapText="1"/>
      <protection locked="0"/>
    </xf>
    <xf numFmtId="0" fontId="10" fillId="3" borderId="53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11" xfId="0" applyNumberFormat="1" applyFont="1" applyFill="1" applyBorder="1" applyAlignment="1">
      <alignment horizontal="center" wrapText="1"/>
    </xf>
    <xf numFmtId="0" fontId="10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4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4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4"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8" sqref="D28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Vallejo Sanitation &amp; Flood Control District</v>
      </c>
      <c r="B1" s="250"/>
    </row>
    <row r="2" spans="1:4" ht="25.5" customHeight="1" thickBot="1" x14ac:dyDescent="0.3">
      <c r="A2" s="347" t="s">
        <v>102</v>
      </c>
      <c r="B2" s="346"/>
      <c r="C2" s="345" t="s">
        <v>71</v>
      </c>
      <c r="D2" s="346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8" t="s">
        <v>132</v>
      </c>
      <c r="B16" s="349"/>
      <c r="C16" s="43"/>
      <c r="D16" s="126"/>
    </row>
    <row r="17" spans="1:5" s="113" customFormat="1" ht="15.75" thickBot="1" x14ac:dyDescent="0.3">
      <c r="A17" s="350"/>
      <c r="B17" s="351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41" t="s">
        <v>130</v>
      </c>
      <c r="B20" s="342"/>
      <c r="C20" s="343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44"/>
      <c r="B62" s="344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90"/>
  <sheetViews>
    <sheetView topLeftCell="A7" zoomScaleNormal="100" workbookViewId="0">
      <selection activeCell="C35" sqref="C35"/>
    </sheetView>
  </sheetViews>
  <sheetFormatPr defaultRowHeight="15" x14ac:dyDescent="0.25"/>
  <cols>
    <col min="1" max="1" width="11.28515625" style="84" bestFit="1" customWidth="1"/>
    <col min="2" max="2" width="11.425781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3" s="46" customFormat="1" ht="18.75" x14ac:dyDescent="0.3">
      <c r="A2" s="160" t="s">
        <v>207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2"/>
    </row>
    <row r="3" spans="1:13" s="46" customFormat="1" ht="19.5" thickBot="1" x14ac:dyDescent="0.35">
      <c r="A3" s="163" t="s">
        <v>208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5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225" t="s">
        <v>34</v>
      </c>
      <c r="B5" s="3" t="s">
        <v>0</v>
      </c>
      <c r="C5" s="352" t="s">
        <v>13</v>
      </c>
      <c r="D5" s="353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3" ht="26.25" customHeight="1" x14ac:dyDescent="0.25">
      <c r="A6" s="226"/>
      <c r="B6" s="8" t="s">
        <v>33</v>
      </c>
      <c r="C6" s="51" t="s">
        <v>14</v>
      </c>
      <c r="D6" s="52" t="s">
        <v>10</v>
      </c>
      <c r="E6" s="322" t="s">
        <v>37</v>
      </c>
      <c r="F6" s="324"/>
      <c r="G6" s="324"/>
      <c r="H6" s="324"/>
      <c r="I6" s="324"/>
      <c r="J6" s="324"/>
      <c r="K6" s="321" t="s">
        <v>93</v>
      </c>
      <c r="L6" s="97"/>
    </row>
    <row r="7" spans="1:13" ht="16.5" customHeight="1" x14ac:dyDescent="0.25">
      <c r="A7" s="241" t="s">
        <v>202</v>
      </c>
      <c r="B7" s="27">
        <v>41101</v>
      </c>
      <c r="C7" s="246">
        <v>8.9499999999999993</v>
      </c>
      <c r="D7" s="246">
        <v>11.49</v>
      </c>
      <c r="E7" s="151">
        <f t="shared" ref="E7:E56" si="0">SUM(F7,G7,H7)</f>
        <v>45.244</v>
      </c>
      <c r="F7" s="246">
        <v>45</v>
      </c>
      <c r="G7" s="247">
        <v>0.224</v>
      </c>
      <c r="H7" s="246">
        <v>0.02</v>
      </c>
      <c r="I7" s="247">
        <v>28.24</v>
      </c>
      <c r="J7" s="335">
        <v>5.2</v>
      </c>
      <c r="K7" s="247">
        <v>3.2</v>
      </c>
      <c r="L7" s="309">
        <v>236</v>
      </c>
    </row>
    <row r="8" spans="1:13" ht="16.5" customHeight="1" x14ac:dyDescent="0.25">
      <c r="A8" s="241"/>
      <c r="B8" s="27"/>
      <c r="C8" s="246"/>
      <c r="D8" s="246"/>
      <c r="E8" s="151">
        <f t="shared" si="0"/>
        <v>0</v>
      </c>
      <c r="F8" s="246"/>
      <c r="G8" s="247"/>
      <c r="H8" s="246"/>
      <c r="I8" s="247"/>
      <c r="J8" s="335"/>
      <c r="K8" s="247"/>
      <c r="L8" s="309"/>
    </row>
    <row r="9" spans="1:13" s="46" customFormat="1" ht="16.5" customHeight="1" x14ac:dyDescent="0.25">
      <c r="A9" s="241" t="s">
        <v>202</v>
      </c>
      <c r="B9" s="27">
        <v>41128</v>
      </c>
      <c r="C9" s="246">
        <v>9.34</v>
      </c>
      <c r="D9" s="246">
        <v>12.7</v>
      </c>
      <c r="E9" s="151">
        <f t="shared" si="0"/>
        <v>46.08</v>
      </c>
      <c r="F9" s="246">
        <v>46</v>
      </c>
      <c r="G9" s="247">
        <v>0.05</v>
      </c>
      <c r="H9" s="246">
        <v>0.03</v>
      </c>
      <c r="I9" s="247">
        <v>29.72</v>
      </c>
      <c r="J9" s="335">
        <v>3.3</v>
      </c>
      <c r="K9" s="247"/>
      <c r="L9" s="309">
        <v>264</v>
      </c>
    </row>
    <row r="10" spans="1:13" s="46" customFormat="1" ht="16.5" customHeight="1" x14ac:dyDescent="0.25">
      <c r="A10" s="241"/>
      <c r="B10" s="27"/>
      <c r="C10" s="246"/>
      <c r="D10" s="246"/>
      <c r="E10" s="151">
        <f t="shared" si="0"/>
        <v>0</v>
      </c>
      <c r="F10" s="246"/>
      <c r="G10" s="247"/>
      <c r="H10" s="246"/>
      <c r="I10" s="247"/>
      <c r="J10" s="335"/>
      <c r="K10" s="247"/>
      <c r="L10" s="309"/>
    </row>
    <row r="11" spans="1:13" s="46" customFormat="1" ht="16.5" customHeight="1" x14ac:dyDescent="0.25">
      <c r="A11" s="241" t="s">
        <v>202</v>
      </c>
      <c r="B11" s="27">
        <v>41163</v>
      </c>
      <c r="C11" s="246">
        <v>8.83</v>
      </c>
      <c r="D11" s="246">
        <v>12.16</v>
      </c>
      <c r="E11" s="151">
        <f t="shared" si="0"/>
        <v>46.220000000000006</v>
      </c>
      <c r="F11" s="246">
        <v>46</v>
      </c>
      <c r="G11" s="247">
        <v>0.2</v>
      </c>
      <c r="H11" s="246">
        <v>0.02</v>
      </c>
      <c r="I11" s="247">
        <v>31.82</v>
      </c>
      <c r="J11" s="335">
        <v>4.8</v>
      </c>
      <c r="K11" s="247"/>
      <c r="L11" s="309">
        <v>254</v>
      </c>
    </row>
    <row r="12" spans="1:13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335"/>
      <c r="K12" s="247"/>
      <c r="L12" s="309"/>
    </row>
    <row r="13" spans="1:13" s="46" customFormat="1" ht="16.5" customHeight="1" x14ac:dyDescent="0.25">
      <c r="A13" s="241" t="s">
        <v>202</v>
      </c>
      <c r="B13" s="27">
        <v>41186</v>
      </c>
      <c r="C13" s="246">
        <v>8.5500000000000007</v>
      </c>
      <c r="D13" s="246">
        <v>11.95</v>
      </c>
      <c r="E13" s="151">
        <f t="shared" si="0"/>
        <v>45.900000000000006</v>
      </c>
      <c r="F13" s="246">
        <v>45</v>
      </c>
      <c r="G13" s="247">
        <v>0.88</v>
      </c>
      <c r="H13" s="246">
        <v>0.02</v>
      </c>
      <c r="I13" s="247">
        <v>32.520000000000003</v>
      </c>
      <c r="J13" s="335">
        <v>4.5999999999999996</v>
      </c>
      <c r="K13" s="247"/>
      <c r="L13" s="309">
        <v>254</v>
      </c>
    </row>
    <row r="14" spans="1:13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335"/>
      <c r="K14" s="247"/>
      <c r="L14" s="309"/>
    </row>
    <row r="15" spans="1:13" s="46" customFormat="1" ht="16.5" customHeight="1" x14ac:dyDescent="0.25">
      <c r="A15" s="241" t="s">
        <v>203</v>
      </c>
      <c r="B15" s="27">
        <v>41220</v>
      </c>
      <c r="C15" s="246">
        <v>8.89</v>
      </c>
      <c r="D15" s="246">
        <v>13.33</v>
      </c>
      <c r="E15" s="151">
        <f t="shared" si="0"/>
        <v>36.39</v>
      </c>
      <c r="F15" s="246">
        <v>36</v>
      </c>
      <c r="G15" s="247">
        <v>0.25</v>
      </c>
      <c r="H15" s="246">
        <v>0.14000000000000001</v>
      </c>
      <c r="I15" s="247">
        <v>27.74</v>
      </c>
      <c r="J15" s="335">
        <v>4.4000000000000004</v>
      </c>
      <c r="K15" s="247"/>
      <c r="L15" s="309">
        <v>264</v>
      </c>
    </row>
    <row r="16" spans="1:13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335"/>
      <c r="K16" s="247"/>
      <c r="L16" s="309"/>
    </row>
    <row r="17" spans="1:12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335"/>
      <c r="K17" s="247"/>
      <c r="L17" s="309"/>
    </row>
    <row r="18" spans="1:12" s="46" customFormat="1" ht="16.5" customHeight="1" x14ac:dyDescent="0.25">
      <c r="A18" s="241" t="s">
        <v>203</v>
      </c>
      <c r="B18" s="27">
        <v>41247</v>
      </c>
      <c r="C18" s="246">
        <v>19.38</v>
      </c>
      <c r="D18" s="246">
        <v>27.08</v>
      </c>
      <c r="E18" s="151">
        <f t="shared" si="0"/>
        <v>20.52</v>
      </c>
      <c r="F18" s="246">
        <v>19</v>
      </c>
      <c r="G18" s="247">
        <v>1.18</v>
      </c>
      <c r="H18" s="246">
        <v>0.34</v>
      </c>
      <c r="I18" s="247">
        <v>11.34</v>
      </c>
      <c r="J18" s="335">
        <v>2.1</v>
      </c>
      <c r="K18" s="247"/>
      <c r="L18" s="309">
        <v>114</v>
      </c>
    </row>
    <row r="19" spans="1:12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335"/>
      <c r="K19" s="247"/>
      <c r="L19" s="309"/>
    </row>
    <row r="20" spans="1:12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335"/>
      <c r="K20" s="247"/>
      <c r="L20" s="309"/>
    </row>
    <row r="21" spans="1:12" s="125" customFormat="1" ht="16.5" customHeight="1" x14ac:dyDescent="0.25">
      <c r="A21" s="241" t="s">
        <v>203</v>
      </c>
      <c r="B21" s="27">
        <v>41282</v>
      </c>
      <c r="C21" s="246">
        <v>11.07</v>
      </c>
      <c r="D21" s="246">
        <v>15.08</v>
      </c>
      <c r="E21" s="151">
        <f t="shared" si="0"/>
        <v>25.16</v>
      </c>
      <c r="F21" s="246">
        <v>25</v>
      </c>
      <c r="G21" s="247">
        <v>0.1</v>
      </c>
      <c r="H21" s="246">
        <v>0.06</v>
      </c>
      <c r="I21" s="247">
        <v>22.82</v>
      </c>
      <c r="J21" s="335">
        <v>5</v>
      </c>
      <c r="K21" s="247">
        <v>3.7</v>
      </c>
      <c r="L21" s="309">
        <v>224</v>
      </c>
    </row>
    <row r="22" spans="1:12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335"/>
      <c r="K22" s="247"/>
      <c r="L22" s="309"/>
    </row>
    <row r="23" spans="1:12" s="125" customFormat="1" ht="16.5" customHeight="1" x14ac:dyDescent="0.25">
      <c r="A23" s="241" t="s">
        <v>203</v>
      </c>
      <c r="B23" s="27">
        <v>41312</v>
      </c>
      <c r="C23" s="246">
        <v>9.23</v>
      </c>
      <c r="D23" s="246">
        <v>11.86</v>
      </c>
      <c r="E23" s="151">
        <f t="shared" si="0"/>
        <v>33.190000000000005</v>
      </c>
      <c r="F23" s="246">
        <v>33</v>
      </c>
      <c r="G23" s="247">
        <v>0.17</v>
      </c>
      <c r="H23" s="246">
        <v>0.02</v>
      </c>
      <c r="I23" s="247">
        <v>30.1</v>
      </c>
      <c r="J23" s="335">
        <v>5</v>
      </c>
      <c r="K23" s="247"/>
      <c r="L23" s="309">
        <v>228</v>
      </c>
    </row>
    <row r="24" spans="1:12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335"/>
      <c r="K24" s="247"/>
      <c r="L24" s="309"/>
    </row>
    <row r="25" spans="1:12" s="46" customFormat="1" ht="16.5" customHeight="1" x14ac:dyDescent="0.25">
      <c r="A25" s="241" t="s">
        <v>203</v>
      </c>
      <c r="B25" s="27">
        <v>41339</v>
      </c>
      <c r="C25" s="246">
        <v>9.15</v>
      </c>
      <c r="D25" s="270">
        <v>11.83</v>
      </c>
      <c r="E25" s="151">
        <f t="shared" si="0"/>
        <v>43.080000000000005</v>
      </c>
      <c r="F25" s="327">
        <v>43</v>
      </c>
      <c r="G25" s="247">
        <v>0.06</v>
      </c>
      <c r="H25" s="246">
        <v>0.02</v>
      </c>
      <c r="I25" s="247">
        <v>29.2</v>
      </c>
      <c r="J25" s="335">
        <v>4.5</v>
      </c>
      <c r="K25" s="247"/>
      <c r="L25" s="309">
        <v>217</v>
      </c>
    </row>
    <row r="26" spans="1:12" s="125" customFormat="1" ht="16.5" customHeight="1" x14ac:dyDescent="0.25">
      <c r="A26" s="328"/>
      <c r="B26" s="329"/>
      <c r="C26" s="330"/>
      <c r="D26" s="331"/>
      <c r="E26" s="151">
        <f t="shared" si="0"/>
        <v>0</v>
      </c>
      <c r="F26" s="332"/>
      <c r="G26" s="333"/>
      <c r="H26" s="330"/>
      <c r="I26" s="333"/>
      <c r="J26" s="330"/>
      <c r="K26" s="333"/>
      <c r="L26" s="334"/>
    </row>
    <row r="27" spans="1:12" s="125" customFormat="1" ht="16.5" customHeight="1" x14ac:dyDescent="0.25">
      <c r="A27" s="328" t="s">
        <v>203</v>
      </c>
      <c r="B27" s="329">
        <v>41366</v>
      </c>
      <c r="C27" s="330">
        <v>9.6199999999999992</v>
      </c>
      <c r="D27" s="331">
        <v>12.64</v>
      </c>
      <c r="E27" s="151">
        <f t="shared" si="0"/>
        <v>44.09</v>
      </c>
      <c r="F27" s="332">
        <v>44</v>
      </c>
      <c r="G27" s="333">
        <v>7.0000000000000007E-2</v>
      </c>
      <c r="H27" s="330">
        <v>0.02</v>
      </c>
      <c r="I27" s="333">
        <v>28.74</v>
      </c>
      <c r="J27" s="330">
        <v>2.2999999999999998</v>
      </c>
      <c r="K27" s="333"/>
      <c r="L27" s="334">
        <v>237</v>
      </c>
    </row>
    <row r="28" spans="1:12" s="125" customFormat="1" ht="16.5" customHeight="1" x14ac:dyDescent="0.25">
      <c r="A28" s="328"/>
      <c r="B28" s="329"/>
      <c r="C28" s="330"/>
      <c r="D28" s="331"/>
      <c r="E28" s="151">
        <f t="shared" si="0"/>
        <v>0</v>
      </c>
      <c r="F28" s="332"/>
      <c r="G28" s="333"/>
      <c r="H28" s="330"/>
      <c r="I28" s="333"/>
      <c r="J28" s="330"/>
      <c r="K28" s="333"/>
      <c r="L28" s="334"/>
    </row>
    <row r="29" spans="1:12" s="125" customFormat="1" ht="16.5" customHeight="1" x14ac:dyDescent="0.25">
      <c r="A29" s="328" t="s">
        <v>204</v>
      </c>
      <c r="B29" s="329">
        <v>41401</v>
      </c>
      <c r="C29" s="330">
        <v>8.85</v>
      </c>
      <c r="D29" s="331">
        <v>11.62</v>
      </c>
      <c r="E29" s="151">
        <f t="shared" si="0"/>
        <v>23.27</v>
      </c>
      <c r="F29" s="332">
        <v>23</v>
      </c>
      <c r="G29" s="333">
        <v>0.25</v>
      </c>
      <c r="H29" s="330">
        <v>0.02</v>
      </c>
      <c r="I29" s="333">
        <v>28.8</v>
      </c>
      <c r="J29" s="330">
        <v>5.8</v>
      </c>
      <c r="K29" s="333"/>
      <c r="L29" s="334">
        <v>239</v>
      </c>
    </row>
    <row r="30" spans="1:12" s="125" customFormat="1" ht="16.5" customHeight="1" x14ac:dyDescent="0.25">
      <c r="A30" s="328"/>
      <c r="B30" s="329"/>
      <c r="C30" s="330"/>
      <c r="D30" s="331"/>
      <c r="E30" s="151">
        <f t="shared" si="0"/>
        <v>0</v>
      </c>
      <c r="F30" s="332"/>
      <c r="G30" s="333"/>
      <c r="H30" s="330"/>
      <c r="I30" s="333"/>
      <c r="J30" s="330"/>
      <c r="K30" s="333"/>
      <c r="L30" s="334"/>
    </row>
    <row r="31" spans="1:12" s="125" customFormat="1" ht="16.5" customHeight="1" x14ac:dyDescent="0.25">
      <c r="A31" s="328" t="s">
        <v>204</v>
      </c>
      <c r="B31" s="329">
        <v>41431</v>
      </c>
      <c r="C31" s="330">
        <v>8.66</v>
      </c>
      <c r="D31" s="331">
        <v>11.37</v>
      </c>
      <c r="E31" s="151">
        <f t="shared" si="0"/>
        <v>52.09</v>
      </c>
      <c r="F31" s="332">
        <v>52</v>
      </c>
      <c r="G31" s="333">
        <v>7.0000000000000007E-2</v>
      </c>
      <c r="H31" s="330">
        <v>0.02</v>
      </c>
      <c r="I31" s="333">
        <v>33</v>
      </c>
      <c r="J31" s="330">
        <v>6</v>
      </c>
      <c r="K31" s="333"/>
      <c r="L31" s="334">
        <v>246</v>
      </c>
    </row>
    <row r="32" spans="1:12" s="125" customFormat="1" ht="16.5" customHeight="1" x14ac:dyDescent="0.25">
      <c r="A32" s="328"/>
      <c r="B32" s="329"/>
      <c r="C32" s="330"/>
      <c r="D32" s="331"/>
      <c r="E32" s="151">
        <f t="shared" si="0"/>
        <v>0</v>
      </c>
      <c r="F32" s="332"/>
      <c r="G32" s="333"/>
      <c r="H32" s="330"/>
      <c r="I32" s="333"/>
      <c r="J32" s="330"/>
      <c r="K32" s="333"/>
      <c r="L32" s="334"/>
    </row>
    <row r="33" spans="1:12" s="125" customFormat="1" ht="16.5" customHeight="1" x14ac:dyDescent="0.25">
      <c r="A33" s="328" t="s">
        <v>204</v>
      </c>
      <c r="B33" s="329">
        <v>41465</v>
      </c>
      <c r="C33" s="330">
        <v>8.73</v>
      </c>
      <c r="D33" s="331">
        <v>11.47</v>
      </c>
      <c r="E33" s="151">
        <f t="shared" si="0"/>
        <v>41.040000000000006</v>
      </c>
      <c r="F33" s="332">
        <v>41</v>
      </c>
      <c r="G33" s="333">
        <v>0.02</v>
      </c>
      <c r="H33" s="330">
        <v>0.02</v>
      </c>
      <c r="I33" s="333">
        <v>29.8</v>
      </c>
      <c r="J33" s="330">
        <v>5</v>
      </c>
      <c r="K33" s="333">
        <v>3.3</v>
      </c>
      <c r="L33" s="334">
        <v>263</v>
      </c>
    </row>
    <row r="34" spans="1:12" s="125" customFormat="1" ht="16.5" customHeight="1" x14ac:dyDescent="0.25">
      <c r="A34" s="328"/>
      <c r="B34" s="329"/>
      <c r="C34" s="330"/>
      <c r="D34" s="331"/>
      <c r="E34" s="151">
        <f t="shared" si="0"/>
        <v>0</v>
      </c>
      <c r="F34" s="332"/>
      <c r="G34" s="333"/>
      <c r="H34" s="330"/>
      <c r="I34" s="333"/>
      <c r="J34" s="330"/>
      <c r="K34" s="333"/>
      <c r="L34" s="334"/>
    </row>
    <row r="35" spans="1:12" s="125" customFormat="1" ht="16.5" customHeight="1" x14ac:dyDescent="0.25">
      <c r="A35" s="328" t="s">
        <v>204</v>
      </c>
      <c r="B35" s="329">
        <v>41492</v>
      </c>
      <c r="C35" s="330">
        <v>8.68</v>
      </c>
      <c r="D35" s="340">
        <v>11.4</v>
      </c>
      <c r="E35" s="151">
        <f t="shared" si="0"/>
        <v>53.050000000000004</v>
      </c>
      <c r="F35" s="332">
        <v>53</v>
      </c>
      <c r="G35" s="333">
        <v>0.03</v>
      </c>
      <c r="H35" s="330">
        <v>0.02</v>
      </c>
      <c r="I35" s="333">
        <v>32.25</v>
      </c>
      <c r="J35" s="330">
        <v>5.6</v>
      </c>
      <c r="K35" s="333"/>
      <c r="L35" s="334">
        <v>250</v>
      </c>
    </row>
    <row r="36" spans="1:12" s="125" customFormat="1" ht="16.5" customHeight="1" x14ac:dyDescent="0.25">
      <c r="A36" s="328"/>
      <c r="B36" s="329"/>
      <c r="C36" s="330"/>
      <c r="D36" s="331"/>
      <c r="E36" s="151">
        <f t="shared" si="0"/>
        <v>0</v>
      </c>
      <c r="F36" s="332"/>
      <c r="G36" s="333"/>
      <c r="H36" s="330"/>
      <c r="I36" s="333"/>
      <c r="J36" s="330"/>
      <c r="K36" s="333"/>
      <c r="L36" s="334"/>
    </row>
    <row r="37" spans="1:12" s="125" customFormat="1" ht="16.5" customHeight="1" x14ac:dyDescent="0.25">
      <c r="A37" s="328" t="s">
        <v>204</v>
      </c>
      <c r="B37" s="329">
        <v>41527</v>
      </c>
      <c r="C37" s="330">
        <v>8.82</v>
      </c>
      <c r="D37" s="331">
        <v>11.89</v>
      </c>
      <c r="E37" s="151">
        <f t="shared" si="0"/>
        <v>54.870000000000005</v>
      </c>
      <c r="F37" s="332">
        <v>51</v>
      </c>
      <c r="G37" s="333">
        <v>3.85</v>
      </c>
      <c r="H37" s="330">
        <v>0.02</v>
      </c>
      <c r="I37" s="333">
        <v>30.6</v>
      </c>
      <c r="J37" s="330">
        <v>6.1</v>
      </c>
      <c r="K37" s="333"/>
      <c r="L37" s="334">
        <v>208</v>
      </c>
    </row>
    <row r="38" spans="1:12" s="125" customFormat="1" ht="16.5" customHeight="1" x14ac:dyDescent="0.25">
      <c r="A38" s="328"/>
      <c r="B38" s="329"/>
      <c r="C38" s="330"/>
      <c r="D38" s="331"/>
      <c r="E38" s="151">
        <f t="shared" si="0"/>
        <v>0</v>
      </c>
      <c r="F38" s="332"/>
      <c r="G38" s="333"/>
      <c r="H38" s="330"/>
      <c r="I38" s="333"/>
      <c r="J38" s="330"/>
      <c r="K38" s="333"/>
      <c r="L38" s="334"/>
    </row>
    <row r="39" spans="1:12" s="125" customFormat="1" ht="16.5" customHeight="1" x14ac:dyDescent="0.25">
      <c r="A39" s="328" t="s">
        <v>204</v>
      </c>
      <c r="B39" s="329"/>
      <c r="C39" s="330"/>
      <c r="D39" s="331"/>
      <c r="E39" s="151">
        <f t="shared" si="0"/>
        <v>0</v>
      </c>
      <c r="F39" s="332"/>
      <c r="G39" s="333"/>
      <c r="H39" s="330"/>
      <c r="I39" s="333"/>
      <c r="J39" s="330"/>
      <c r="K39" s="333"/>
      <c r="L39" s="334"/>
    </row>
    <row r="40" spans="1:12" s="125" customFormat="1" ht="16.5" customHeight="1" x14ac:dyDescent="0.25">
      <c r="A40" s="328"/>
      <c r="B40" s="329"/>
      <c r="C40" s="330"/>
      <c r="D40" s="331"/>
      <c r="E40" s="151">
        <f t="shared" si="0"/>
        <v>0</v>
      </c>
      <c r="F40" s="332"/>
      <c r="G40" s="333"/>
      <c r="H40" s="330"/>
      <c r="I40" s="333"/>
      <c r="J40" s="330"/>
      <c r="K40" s="333"/>
      <c r="L40" s="334"/>
    </row>
    <row r="41" spans="1:12" s="125" customFormat="1" ht="16.5" customHeight="1" x14ac:dyDescent="0.25">
      <c r="A41" s="328" t="s">
        <v>204</v>
      </c>
      <c r="B41" s="329"/>
      <c r="C41" s="330"/>
      <c r="D41" s="331"/>
      <c r="E41" s="151">
        <f t="shared" si="0"/>
        <v>0</v>
      </c>
      <c r="F41" s="332"/>
      <c r="G41" s="333"/>
      <c r="H41" s="330"/>
      <c r="I41" s="333"/>
      <c r="J41" s="330"/>
      <c r="K41" s="333"/>
      <c r="L41" s="334"/>
    </row>
    <row r="42" spans="1:12" s="125" customFormat="1" ht="16.5" customHeight="1" x14ac:dyDescent="0.25">
      <c r="A42" s="328"/>
      <c r="B42" s="329"/>
      <c r="C42" s="330"/>
      <c r="D42" s="331"/>
      <c r="E42" s="151">
        <f t="shared" si="0"/>
        <v>0</v>
      </c>
      <c r="F42" s="332"/>
      <c r="G42" s="333"/>
      <c r="H42" s="330"/>
      <c r="I42" s="333"/>
      <c r="J42" s="330"/>
      <c r="K42" s="333"/>
      <c r="L42" s="334"/>
    </row>
    <row r="43" spans="1:12" s="125" customFormat="1" ht="16.5" customHeight="1" x14ac:dyDescent="0.25">
      <c r="A43" s="328" t="s">
        <v>205</v>
      </c>
      <c r="B43" s="329"/>
      <c r="C43" s="330"/>
      <c r="D43" s="331"/>
      <c r="E43" s="151">
        <f t="shared" si="0"/>
        <v>0</v>
      </c>
      <c r="F43" s="332"/>
      <c r="G43" s="333"/>
      <c r="H43" s="330"/>
      <c r="I43" s="333"/>
      <c r="J43" s="330"/>
      <c r="K43" s="333"/>
      <c r="L43" s="334"/>
    </row>
    <row r="44" spans="1:12" s="125" customFormat="1" ht="16.5" customHeight="1" x14ac:dyDescent="0.25">
      <c r="A44" s="328"/>
      <c r="B44" s="329"/>
      <c r="C44" s="330"/>
      <c r="D44" s="331"/>
      <c r="E44" s="151">
        <f t="shared" si="0"/>
        <v>0</v>
      </c>
      <c r="F44" s="332"/>
      <c r="G44" s="333"/>
      <c r="H44" s="330"/>
      <c r="I44" s="333"/>
      <c r="J44" s="330"/>
      <c r="K44" s="333"/>
      <c r="L44" s="334"/>
    </row>
    <row r="45" spans="1:12" s="125" customFormat="1" ht="16.5" customHeight="1" x14ac:dyDescent="0.25">
      <c r="A45" s="328" t="s">
        <v>205</v>
      </c>
      <c r="B45" s="329"/>
      <c r="C45" s="330"/>
      <c r="D45" s="331"/>
      <c r="E45" s="151">
        <f t="shared" si="0"/>
        <v>0</v>
      </c>
      <c r="F45" s="332"/>
      <c r="G45" s="333"/>
      <c r="H45" s="330"/>
      <c r="I45" s="333"/>
      <c r="J45" s="330"/>
      <c r="K45" s="333"/>
      <c r="L45" s="334"/>
    </row>
    <row r="46" spans="1:12" s="125" customFormat="1" ht="16.5" customHeight="1" x14ac:dyDescent="0.25">
      <c r="A46" s="328"/>
      <c r="B46" s="329"/>
      <c r="C46" s="330"/>
      <c r="D46" s="331"/>
      <c r="E46" s="151">
        <f t="shared" si="0"/>
        <v>0</v>
      </c>
      <c r="F46" s="332"/>
      <c r="G46" s="333"/>
      <c r="H46" s="330"/>
      <c r="I46" s="333"/>
      <c r="J46" s="330"/>
      <c r="K46" s="333"/>
      <c r="L46" s="334"/>
    </row>
    <row r="47" spans="1:12" s="125" customFormat="1" ht="16.5" customHeight="1" x14ac:dyDescent="0.25">
      <c r="A47" s="328" t="s">
        <v>205</v>
      </c>
      <c r="B47" s="329"/>
      <c r="C47" s="330"/>
      <c r="D47" s="331"/>
      <c r="E47" s="151">
        <f t="shared" si="0"/>
        <v>0</v>
      </c>
      <c r="F47" s="332"/>
      <c r="G47" s="333"/>
      <c r="H47" s="330"/>
      <c r="I47" s="333"/>
      <c r="J47" s="330"/>
      <c r="K47" s="333"/>
      <c r="L47" s="334"/>
    </row>
    <row r="48" spans="1:12" s="125" customFormat="1" ht="16.5" customHeight="1" x14ac:dyDescent="0.25">
      <c r="A48" s="328"/>
      <c r="B48" s="329"/>
      <c r="C48" s="330"/>
      <c r="D48" s="331"/>
      <c r="E48" s="151">
        <f t="shared" si="0"/>
        <v>0</v>
      </c>
      <c r="F48" s="332"/>
      <c r="G48" s="333"/>
      <c r="H48" s="330"/>
      <c r="I48" s="333"/>
      <c r="J48" s="330"/>
      <c r="K48" s="333"/>
      <c r="L48" s="334"/>
    </row>
    <row r="49" spans="1:15" s="125" customFormat="1" ht="16.5" customHeight="1" x14ac:dyDescent="0.25">
      <c r="A49" s="328" t="s">
        <v>205</v>
      </c>
      <c r="B49" s="329"/>
      <c r="C49" s="330"/>
      <c r="D49" s="331"/>
      <c r="E49" s="151">
        <f t="shared" si="0"/>
        <v>0</v>
      </c>
      <c r="F49" s="332"/>
      <c r="G49" s="333"/>
      <c r="H49" s="330"/>
      <c r="I49" s="333"/>
      <c r="J49" s="330"/>
      <c r="K49" s="333"/>
      <c r="L49" s="334"/>
    </row>
    <row r="50" spans="1:15" s="125" customFormat="1" ht="16.5" customHeight="1" x14ac:dyDescent="0.25">
      <c r="A50" s="328"/>
      <c r="B50" s="329"/>
      <c r="C50" s="330"/>
      <c r="D50" s="331"/>
      <c r="E50" s="151">
        <f t="shared" si="0"/>
        <v>0</v>
      </c>
      <c r="F50" s="332"/>
      <c r="G50" s="333"/>
      <c r="H50" s="330"/>
      <c r="I50" s="333"/>
      <c r="J50" s="330"/>
      <c r="K50" s="333"/>
      <c r="L50" s="334"/>
    </row>
    <row r="51" spans="1:15" s="125" customFormat="1" ht="16.5" customHeight="1" x14ac:dyDescent="0.25">
      <c r="A51" s="328" t="s">
        <v>205</v>
      </c>
      <c r="B51" s="329"/>
      <c r="C51" s="330"/>
      <c r="D51" s="331"/>
      <c r="E51" s="151">
        <f t="shared" si="0"/>
        <v>0</v>
      </c>
      <c r="F51" s="332"/>
      <c r="G51" s="333"/>
      <c r="H51" s="330"/>
      <c r="I51" s="333"/>
      <c r="J51" s="330"/>
      <c r="K51" s="333"/>
      <c r="L51" s="334"/>
    </row>
    <row r="52" spans="1:15" s="125" customFormat="1" ht="16.5" customHeight="1" x14ac:dyDescent="0.25">
      <c r="A52" s="328"/>
      <c r="B52" s="329"/>
      <c r="C52" s="330"/>
      <c r="D52" s="331"/>
      <c r="E52" s="151">
        <f t="shared" si="0"/>
        <v>0</v>
      </c>
      <c r="F52" s="332"/>
      <c r="G52" s="333"/>
      <c r="H52" s="330"/>
      <c r="I52" s="333"/>
      <c r="J52" s="330"/>
      <c r="K52" s="333"/>
      <c r="L52" s="334"/>
    </row>
    <row r="53" spans="1:15" s="125" customFormat="1" ht="16.5" customHeight="1" x14ac:dyDescent="0.25">
      <c r="A53" s="328" t="s">
        <v>206</v>
      </c>
      <c r="B53" s="329"/>
      <c r="C53" s="330"/>
      <c r="D53" s="331"/>
      <c r="E53" s="151">
        <f t="shared" si="0"/>
        <v>0</v>
      </c>
      <c r="F53" s="332"/>
      <c r="G53" s="333"/>
      <c r="H53" s="330"/>
      <c r="I53" s="333"/>
      <c r="J53" s="330"/>
      <c r="K53" s="333"/>
      <c r="L53" s="334"/>
    </row>
    <row r="54" spans="1:15" s="125" customFormat="1" ht="16.5" customHeight="1" x14ac:dyDescent="0.25">
      <c r="A54" s="328"/>
      <c r="B54" s="329"/>
      <c r="C54" s="330"/>
      <c r="D54" s="331"/>
      <c r="E54" s="151">
        <f t="shared" si="0"/>
        <v>0</v>
      </c>
      <c r="F54" s="332"/>
      <c r="G54" s="333"/>
      <c r="H54" s="330"/>
      <c r="I54" s="333"/>
      <c r="J54" s="330"/>
      <c r="K54" s="333"/>
      <c r="L54" s="334"/>
    </row>
    <row r="55" spans="1:15" s="125" customFormat="1" ht="16.5" customHeight="1" x14ac:dyDescent="0.25">
      <c r="A55" s="328" t="s">
        <v>206</v>
      </c>
      <c r="B55" s="329"/>
      <c r="C55" s="330"/>
      <c r="D55" s="331"/>
      <c r="E55" s="151">
        <f t="shared" si="0"/>
        <v>0</v>
      </c>
      <c r="F55" s="332"/>
      <c r="G55" s="333"/>
      <c r="H55" s="330"/>
      <c r="I55" s="333"/>
      <c r="J55" s="330"/>
      <c r="K55" s="333"/>
      <c r="L55" s="334"/>
    </row>
    <row r="56" spans="1:15" s="46" customFormat="1" ht="16.5" customHeight="1" thickBot="1" x14ac:dyDescent="0.3">
      <c r="A56" s="242"/>
      <c r="B56" s="318"/>
      <c r="C56" s="313"/>
      <c r="D56" s="313"/>
      <c r="E56" s="151">
        <f t="shared" si="0"/>
        <v>0</v>
      </c>
      <c r="F56" s="313"/>
      <c r="G56" s="315"/>
      <c r="H56" s="313"/>
      <c r="I56" s="315"/>
      <c r="J56" s="313"/>
      <c r="K56" s="315"/>
      <c r="L56" s="317"/>
    </row>
    <row r="57" spans="1:15" s="46" customFormat="1" ht="15.75" customHeight="1" thickBot="1" x14ac:dyDescent="0.3">
      <c r="A57" s="227"/>
      <c r="B57" s="79"/>
      <c r="C57" s="81"/>
      <c r="D57" s="81"/>
      <c r="E57" s="78"/>
      <c r="F57" s="81"/>
      <c r="G57" s="81"/>
      <c r="H57" s="81"/>
      <c r="I57" s="81"/>
      <c r="J57" s="81"/>
      <c r="K57" s="81"/>
      <c r="L57" s="81"/>
    </row>
    <row r="58" spans="1:15" s="125" customFormat="1" ht="15.75" customHeight="1" x14ac:dyDescent="0.25">
      <c r="A58" s="277" t="s">
        <v>162</v>
      </c>
      <c r="B58" s="261"/>
      <c r="C58" s="262"/>
      <c r="D58" s="262"/>
      <c r="E58" s="263"/>
      <c r="F58" s="262"/>
      <c r="G58" s="262"/>
      <c r="H58" s="262"/>
      <c r="I58" s="262"/>
      <c r="J58" s="109"/>
      <c r="K58" s="109"/>
      <c r="L58" s="109"/>
      <c r="M58" s="61"/>
      <c r="N58" s="61"/>
      <c r="O58" s="62"/>
    </row>
    <row r="59" spans="1:15" s="125" customFormat="1" ht="15.75" customHeight="1" x14ac:dyDescent="0.25">
      <c r="A59" s="272" t="s">
        <v>111</v>
      </c>
      <c r="B59" s="264"/>
      <c r="C59" s="265"/>
      <c r="D59" s="265"/>
      <c r="E59" s="266"/>
      <c r="F59" s="265"/>
      <c r="G59" s="265"/>
      <c r="H59" s="265"/>
      <c r="I59" s="265"/>
      <c r="J59" s="111"/>
      <c r="K59" s="111"/>
      <c r="L59" s="111"/>
      <c r="M59" s="45"/>
      <c r="N59" s="45"/>
      <c r="O59" s="64"/>
    </row>
    <row r="60" spans="1:15" s="125" customFormat="1" ht="15.75" customHeight="1" x14ac:dyDescent="0.25">
      <c r="A60" s="272" t="s">
        <v>123</v>
      </c>
      <c r="B60" s="264"/>
      <c r="C60" s="265"/>
      <c r="D60" s="265"/>
      <c r="E60" s="266"/>
      <c r="F60" s="265"/>
      <c r="G60" s="265"/>
      <c r="H60" s="265"/>
      <c r="I60" s="265"/>
      <c r="J60" s="111"/>
      <c r="K60" s="111"/>
      <c r="L60" s="111"/>
      <c r="M60" s="45"/>
      <c r="N60" s="45"/>
      <c r="O60" s="64"/>
    </row>
    <row r="61" spans="1:15" s="125" customFormat="1" ht="15.75" customHeight="1" x14ac:dyDescent="0.25">
      <c r="A61" s="272" t="s">
        <v>108</v>
      </c>
      <c r="B61" s="264"/>
      <c r="C61" s="265"/>
      <c r="D61" s="265"/>
      <c r="E61" s="266"/>
      <c r="F61" s="265"/>
      <c r="G61" s="265"/>
      <c r="H61" s="265"/>
      <c r="I61" s="265"/>
      <c r="J61" s="111"/>
      <c r="K61" s="111"/>
      <c r="L61" s="111"/>
      <c r="M61" s="45"/>
      <c r="N61" s="45"/>
      <c r="O61" s="64"/>
    </row>
    <row r="62" spans="1:15" s="125" customFormat="1" ht="15.75" customHeight="1" x14ac:dyDescent="0.25">
      <c r="A62" s="272"/>
      <c r="B62" s="264"/>
      <c r="C62" s="265"/>
      <c r="D62" s="265"/>
      <c r="E62" s="266"/>
      <c r="F62" s="265"/>
      <c r="G62" s="265"/>
      <c r="H62" s="265"/>
      <c r="I62" s="265"/>
      <c r="J62" s="111"/>
      <c r="K62" s="111"/>
      <c r="L62" s="111"/>
      <c r="M62" s="45"/>
      <c r="N62" s="45"/>
      <c r="O62" s="64"/>
    </row>
    <row r="63" spans="1:15" s="125" customFormat="1" ht="15.75" customHeight="1" x14ac:dyDescent="0.25">
      <c r="A63" s="276" t="s">
        <v>163</v>
      </c>
      <c r="B63" s="188"/>
      <c r="C63" s="189"/>
      <c r="D63" s="189"/>
      <c r="E63" s="177"/>
      <c r="F63" s="189"/>
      <c r="G63" s="189"/>
      <c r="H63" s="265"/>
      <c r="I63" s="265"/>
      <c r="J63" s="111"/>
      <c r="K63" s="111"/>
      <c r="L63" s="111"/>
      <c r="M63" s="45"/>
      <c r="N63" s="45"/>
      <c r="O63" s="64"/>
    </row>
    <row r="64" spans="1:15" s="46" customFormat="1" ht="15.75" customHeight="1" x14ac:dyDescent="0.25">
      <c r="A64" s="228" t="s">
        <v>106</v>
      </c>
      <c r="B64" s="188"/>
      <c r="C64" s="189"/>
      <c r="D64" s="189"/>
      <c r="E64" s="177"/>
      <c r="F64" s="189"/>
      <c r="G64" s="189"/>
      <c r="H64" s="265"/>
      <c r="I64" s="265"/>
      <c r="J64" s="111"/>
      <c r="K64" s="111"/>
      <c r="L64" s="111"/>
      <c r="M64" s="45"/>
      <c r="N64" s="45"/>
      <c r="O64" s="64"/>
    </row>
    <row r="65" spans="1:15" s="125" customFormat="1" ht="15.75" customHeight="1" x14ac:dyDescent="0.25">
      <c r="A65" s="228" t="s">
        <v>107</v>
      </c>
      <c r="B65" s="188"/>
      <c r="C65" s="189"/>
      <c r="D65" s="189"/>
      <c r="E65" s="177"/>
      <c r="F65" s="189"/>
      <c r="G65" s="189"/>
      <c r="H65" s="265"/>
      <c r="I65" s="265"/>
      <c r="J65" s="111"/>
      <c r="K65" s="111"/>
      <c r="L65" s="111"/>
      <c r="M65" s="45"/>
      <c r="N65" s="45"/>
      <c r="O65" s="64"/>
    </row>
    <row r="66" spans="1:15" s="125" customFormat="1" ht="15.75" customHeight="1" x14ac:dyDescent="0.25">
      <c r="A66" s="253" t="s">
        <v>164</v>
      </c>
      <c r="B66" s="191"/>
      <c r="C66" s="191"/>
      <c r="D66" s="191"/>
      <c r="E66" s="191"/>
      <c r="F66" s="191"/>
      <c r="G66" s="189"/>
      <c r="H66" s="265"/>
      <c r="I66" s="265"/>
      <c r="J66" s="111"/>
      <c r="K66" s="111"/>
      <c r="L66" s="111"/>
      <c r="M66" s="45"/>
      <c r="N66" s="45"/>
      <c r="O66" s="64"/>
    </row>
    <row r="67" spans="1:15" s="125" customFormat="1" ht="15.75" customHeight="1" x14ac:dyDescent="0.25">
      <c r="A67" s="253"/>
      <c r="B67" s="191"/>
      <c r="C67" s="191"/>
      <c r="D67" s="191"/>
      <c r="E67" s="191"/>
      <c r="F67" s="191"/>
      <c r="G67" s="189"/>
      <c r="H67" s="265"/>
      <c r="I67" s="265"/>
      <c r="J67" s="111"/>
      <c r="K67" s="111"/>
      <c r="L67" s="111"/>
      <c r="M67" s="45"/>
      <c r="N67" s="45"/>
      <c r="O67" s="64"/>
    </row>
    <row r="68" spans="1:15" s="125" customFormat="1" x14ac:dyDescent="0.25">
      <c r="A68" s="284" t="s">
        <v>185</v>
      </c>
      <c r="B68" s="268"/>
      <c r="C68" s="268"/>
      <c r="D68" s="268"/>
      <c r="E68" s="268"/>
      <c r="F68" s="268"/>
      <c r="G68" s="268"/>
      <c r="H68" s="268"/>
      <c r="I68" s="268"/>
      <c r="J68" s="268"/>
      <c r="K68" s="45"/>
      <c r="L68" s="45"/>
      <c r="M68" s="45"/>
      <c r="N68" s="45"/>
      <c r="O68" s="64"/>
    </row>
    <row r="69" spans="1:15" s="125" customFormat="1" x14ac:dyDescent="0.25">
      <c r="A69" s="279" t="s">
        <v>183</v>
      </c>
      <c r="B69" s="268"/>
      <c r="C69" s="268"/>
      <c r="D69" s="268"/>
      <c r="E69" s="268"/>
      <c r="F69" s="268"/>
      <c r="G69" s="268"/>
      <c r="H69" s="268"/>
      <c r="I69" s="268"/>
      <c r="J69" s="268"/>
      <c r="K69" s="45"/>
      <c r="L69" s="45"/>
      <c r="M69" s="45"/>
      <c r="N69" s="45"/>
      <c r="O69" s="64"/>
    </row>
    <row r="70" spans="1:15" s="125" customFormat="1" x14ac:dyDescent="0.25">
      <c r="A70" s="279" t="s">
        <v>200</v>
      </c>
      <c r="B70" s="268"/>
      <c r="C70" s="268"/>
      <c r="D70" s="268"/>
      <c r="E70" s="268"/>
      <c r="F70" s="268"/>
      <c r="G70" s="268"/>
      <c r="H70" s="268"/>
      <c r="I70" s="268"/>
      <c r="J70" s="268"/>
      <c r="K70" s="45"/>
      <c r="L70" s="45"/>
      <c r="M70" s="45"/>
      <c r="N70" s="45"/>
      <c r="O70" s="64"/>
    </row>
    <row r="71" spans="1:15" s="125" customFormat="1" x14ac:dyDescent="0.25">
      <c r="A71" s="279" t="s">
        <v>184</v>
      </c>
      <c r="B71" s="268"/>
      <c r="C71" s="268"/>
      <c r="D71" s="268"/>
      <c r="E71" s="268"/>
      <c r="F71" s="268"/>
      <c r="G71" s="268"/>
      <c r="H71" s="268"/>
      <c r="I71" s="268"/>
      <c r="J71" s="268"/>
      <c r="K71" s="45"/>
      <c r="L71" s="45"/>
      <c r="M71" s="45"/>
      <c r="N71" s="45"/>
      <c r="O71" s="64"/>
    </row>
    <row r="72" spans="1:15" s="125" customFormat="1" x14ac:dyDescent="0.25">
      <c r="A72" s="279" t="s">
        <v>201</v>
      </c>
      <c r="B72" s="268"/>
      <c r="C72" s="268"/>
      <c r="D72" s="268"/>
      <c r="E72" s="268"/>
      <c r="F72" s="268"/>
      <c r="G72" s="268"/>
      <c r="H72" s="268"/>
      <c r="I72" s="268"/>
      <c r="J72" s="268"/>
      <c r="K72" s="45"/>
      <c r="L72" s="45"/>
      <c r="M72" s="45"/>
      <c r="N72" s="45"/>
      <c r="O72" s="64"/>
    </row>
    <row r="73" spans="1:15" s="125" customFormat="1" x14ac:dyDescent="0.25">
      <c r="A73" s="279" t="s">
        <v>186</v>
      </c>
      <c r="B73" s="268"/>
      <c r="C73" s="268"/>
      <c r="D73" s="268"/>
      <c r="E73" s="268"/>
      <c r="F73" s="268"/>
      <c r="G73" s="268"/>
      <c r="H73" s="268"/>
      <c r="I73" s="268"/>
      <c r="J73" s="268"/>
      <c r="K73" s="45"/>
      <c r="L73" s="45"/>
      <c r="M73" s="45"/>
      <c r="N73" s="45"/>
      <c r="O73" s="64"/>
    </row>
    <row r="74" spans="1:15" s="125" customFormat="1" x14ac:dyDescent="0.25">
      <c r="A74" s="176" t="s">
        <v>197</v>
      </c>
      <c r="B74" s="268"/>
      <c r="C74" s="268"/>
      <c r="D74" s="268"/>
      <c r="E74" s="268"/>
      <c r="F74" s="268"/>
      <c r="G74" s="268"/>
      <c r="H74" s="268"/>
      <c r="I74" s="268"/>
      <c r="J74" s="268"/>
      <c r="K74" s="45"/>
      <c r="L74" s="45"/>
      <c r="M74" s="45"/>
      <c r="N74" s="45"/>
      <c r="O74" s="64"/>
    </row>
    <row r="75" spans="1:15" s="125" customFormat="1" ht="15.75" customHeight="1" x14ac:dyDescent="0.25">
      <c r="A75" s="272"/>
      <c r="B75" s="264"/>
      <c r="C75" s="265"/>
      <c r="D75" s="265"/>
      <c r="E75" s="266"/>
      <c r="F75" s="265"/>
      <c r="G75" s="265"/>
      <c r="H75" s="265"/>
      <c r="I75" s="265"/>
      <c r="J75" s="111"/>
      <c r="K75" s="111"/>
      <c r="L75" s="111"/>
      <c r="M75" s="45"/>
      <c r="N75" s="45"/>
      <c r="O75" s="64"/>
    </row>
    <row r="76" spans="1:15" s="46" customFormat="1" ht="15.75" customHeight="1" x14ac:dyDescent="0.25">
      <c r="A76" s="267" t="s">
        <v>101</v>
      </c>
      <c r="B76" s="255"/>
      <c r="C76" s="256"/>
      <c r="D76" s="256"/>
      <c r="E76" s="257"/>
      <c r="F76" s="256"/>
      <c r="G76" s="256"/>
      <c r="H76" s="256"/>
      <c r="I76" s="256"/>
      <c r="J76" s="256"/>
      <c r="K76" s="256"/>
      <c r="L76" s="256"/>
      <c r="M76" s="257"/>
      <c r="N76" s="45"/>
      <c r="O76" s="64"/>
    </row>
    <row r="77" spans="1:15" s="46" customFormat="1" ht="15.75" customHeight="1" x14ac:dyDescent="0.25">
      <c r="A77" s="254" t="s">
        <v>158</v>
      </c>
      <c r="B77" s="255"/>
      <c r="C77" s="256"/>
      <c r="D77" s="256"/>
      <c r="E77" s="257"/>
      <c r="F77" s="256"/>
      <c r="G77" s="256"/>
      <c r="H77" s="256"/>
      <c r="I77" s="256"/>
      <c r="J77" s="256"/>
      <c r="K77" s="256"/>
      <c r="L77" s="256"/>
      <c r="M77" s="257"/>
      <c r="N77" s="45"/>
      <c r="O77" s="64"/>
    </row>
    <row r="78" spans="1:15" s="46" customFormat="1" ht="15.75" customHeight="1" x14ac:dyDescent="0.25">
      <c r="A78" s="254" t="s">
        <v>169</v>
      </c>
      <c r="B78" s="255"/>
      <c r="C78" s="256"/>
      <c r="D78" s="256"/>
      <c r="E78" s="257"/>
      <c r="F78" s="256"/>
      <c r="G78" s="256"/>
      <c r="H78" s="275"/>
      <c r="I78" s="256"/>
      <c r="J78" s="256"/>
      <c r="K78" s="256"/>
      <c r="L78" s="256"/>
      <c r="M78" s="257"/>
      <c r="N78" s="45"/>
      <c r="O78" s="64"/>
    </row>
    <row r="79" spans="1:15" s="125" customFormat="1" ht="15.75" customHeight="1" x14ac:dyDescent="0.25">
      <c r="A79" s="254" t="s">
        <v>159</v>
      </c>
      <c r="B79" s="255"/>
      <c r="C79" s="256"/>
      <c r="D79" s="256"/>
      <c r="E79" s="257"/>
      <c r="F79" s="256"/>
      <c r="G79" s="256"/>
      <c r="H79" s="256"/>
      <c r="I79" s="256"/>
      <c r="J79" s="256"/>
      <c r="K79" s="256"/>
      <c r="L79" s="256"/>
      <c r="M79" s="257"/>
      <c r="N79" s="45"/>
      <c r="O79" s="64"/>
    </row>
    <row r="80" spans="1:15" s="46" customFormat="1" ht="15.75" customHeight="1" x14ac:dyDescent="0.25">
      <c r="A80" s="254" t="s">
        <v>160</v>
      </c>
      <c r="B80" s="255"/>
      <c r="C80" s="256"/>
      <c r="D80" s="256"/>
      <c r="E80" s="257"/>
      <c r="F80" s="256"/>
      <c r="G80" s="256"/>
      <c r="H80" s="256"/>
      <c r="I80" s="256"/>
      <c r="J80" s="256"/>
      <c r="K80" s="256"/>
      <c r="L80" s="256"/>
      <c r="M80" s="257"/>
      <c r="N80" s="45"/>
      <c r="O80" s="64"/>
    </row>
    <row r="81" spans="1:15" s="46" customFormat="1" ht="15.75" customHeight="1" x14ac:dyDescent="0.25">
      <c r="A81" s="229"/>
      <c r="B81" s="110"/>
      <c r="C81" s="111"/>
      <c r="D81" s="111"/>
      <c r="E81" s="80"/>
      <c r="F81" s="111"/>
      <c r="G81" s="111"/>
      <c r="H81" s="111"/>
      <c r="I81" s="111"/>
      <c r="J81" s="111"/>
      <c r="K81" s="111"/>
      <c r="L81" s="111"/>
      <c r="M81" s="45"/>
      <c r="N81" s="45"/>
      <c r="O81" s="64"/>
    </row>
    <row r="82" spans="1:15" s="125" customFormat="1" ht="15.75" customHeight="1" x14ac:dyDescent="0.25">
      <c r="A82" s="267" t="s">
        <v>161</v>
      </c>
      <c r="B82" s="110"/>
      <c r="C82" s="111"/>
      <c r="D82" s="111"/>
      <c r="E82" s="80"/>
      <c r="F82" s="111"/>
      <c r="G82" s="111"/>
      <c r="H82" s="111"/>
      <c r="I82" s="111"/>
      <c r="J82" s="111"/>
      <c r="K82" s="111"/>
      <c r="L82" s="111"/>
      <c r="M82" s="45"/>
      <c r="N82" s="45"/>
      <c r="O82" s="64"/>
    </row>
    <row r="83" spans="1:15" s="20" customFormat="1" x14ac:dyDescent="0.25">
      <c r="A83" s="230" t="s">
        <v>165</v>
      </c>
      <c r="B83" s="191"/>
      <c r="C83" s="191"/>
      <c r="D83" s="191"/>
      <c r="E83" s="191"/>
      <c r="F83" s="191"/>
      <c r="G83" s="191"/>
      <c r="H83" s="191"/>
      <c r="I83" s="191"/>
      <c r="J83" s="191"/>
      <c r="K83" s="191"/>
      <c r="L83" s="191"/>
      <c r="M83" s="268"/>
      <c r="N83" s="177"/>
      <c r="O83" s="73"/>
    </row>
    <row r="84" spans="1:15" s="20" customFormat="1" x14ac:dyDescent="0.25">
      <c r="A84" s="230" t="s">
        <v>166</v>
      </c>
      <c r="B84" s="191"/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268"/>
      <c r="N84" s="177"/>
      <c r="O84" s="73"/>
    </row>
    <row r="85" spans="1:15" s="57" customFormat="1" x14ac:dyDescent="0.25">
      <c r="A85" s="274" t="s">
        <v>38</v>
      </c>
      <c r="B85" s="268"/>
      <c r="C85" s="268"/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177"/>
      <c r="O85" s="73"/>
    </row>
    <row r="86" spans="1:15" x14ac:dyDescent="0.25">
      <c r="A86" s="231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64"/>
    </row>
    <row r="87" spans="1:15" ht="15.75" x14ac:dyDescent="0.25">
      <c r="A87" s="267" t="s">
        <v>150</v>
      </c>
      <c r="B87" s="252"/>
      <c r="C87" s="252"/>
      <c r="D87" s="252"/>
      <c r="E87" s="252"/>
      <c r="F87" s="252"/>
      <c r="G87" s="45"/>
      <c r="H87" s="45"/>
      <c r="I87" s="45"/>
      <c r="J87" s="45"/>
      <c r="K87" s="45"/>
      <c r="L87" s="45"/>
      <c r="M87" s="45"/>
      <c r="N87" s="45"/>
      <c r="O87" s="64"/>
    </row>
    <row r="88" spans="1:15" x14ac:dyDescent="0.25">
      <c r="A88" s="231" t="s">
        <v>148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64"/>
    </row>
    <row r="89" spans="1:15" x14ac:dyDescent="0.25">
      <c r="A89" s="231" t="s">
        <v>167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64"/>
    </row>
    <row r="90" spans="1:15" ht="15.75" thickBot="1" x14ac:dyDescent="0.3">
      <c r="A90" s="232" t="s">
        <v>168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7"/>
    </row>
  </sheetData>
  <mergeCells count="1">
    <mergeCell ref="C5:D5"/>
  </mergeCells>
  <conditionalFormatting sqref="C7:D8 C10:D57 L7:L57 K7:K56 F7:J57">
    <cfRule type="expression" dxfId="742" priority="180">
      <formula>NOT(ISBLANK($B7))</formula>
    </cfRule>
  </conditionalFormatting>
  <conditionalFormatting sqref="C7:C8 C10:C57">
    <cfRule type="expression" dxfId="741" priority="178">
      <formula>ISTEXT($C7)</formula>
    </cfRule>
    <cfRule type="expression" dxfId="740" priority="179">
      <formula>NOT(ISBLANK($C7))</formula>
    </cfRule>
  </conditionalFormatting>
  <conditionalFormatting sqref="D7:D8 D10:D57">
    <cfRule type="expression" dxfId="739" priority="176">
      <formula>ISTEXT($D7)</formula>
    </cfRule>
    <cfRule type="expression" dxfId="738" priority="177">
      <formula>NOT(ISBLANK($D7))</formula>
    </cfRule>
  </conditionalFormatting>
  <conditionalFormatting sqref="F10:F57">
    <cfRule type="expression" dxfId="737" priority="172">
      <formula>ISTEXT($F10)</formula>
    </cfRule>
    <cfRule type="expression" dxfId="736" priority="173">
      <formula>NOT(ISBLANK($F10))</formula>
    </cfRule>
  </conditionalFormatting>
  <conditionalFormatting sqref="G10:G57">
    <cfRule type="expression" dxfId="735" priority="170">
      <formula>ISTEXT($G10)</formula>
    </cfRule>
    <cfRule type="expression" dxfId="734" priority="171">
      <formula>NOT(ISBLANK($G10))</formula>
    </cfRule>
  </conditionalFormatting>
  <conditionalFormatting sqref="H7:H8 H10:H57">
    <cfRule type="expression" dxfId="733" priority="168">
      <formula>ISTEXT($H7)</formula>
    </cfRule>
    <cfRule type="expression" dxfId="732" priority="169">
      <formula>NOT(ISBLANK($H7))</formula>
    </cfRule>
  </conditionalFormatting>
  <conditionalFormatting sqref="I10:I57">
    <cfRule type="expression" dxfId="731" priority="166">
      <formula>ISTEXT($I10)</formula>
    </cfRule>
    <cfRule type="expression" dxfId="730" priority="167">
      <formula>NOT(ISBLANK($I10))</formula>
    </cfRule>
  </conditionalFormatting>
  <conditionalFormatting sqref="J10:J57">
    <cfRule type="expression" dxfId="729" priority="162">
      <formula>ISTEXT($J10)</formula>
    </cfRule>
    <cfRule type="expression" dxfId="728" priority="163">
      <formula>NOT(ISBLANK($J10))</formula>
    </cfRule>
  </conditionalFormatting>
  <conditionalFormatting sqref="L57">
    <cfRule type="expression" dxfId="727" priority="160">
      <formula>ISTEXT(#REF!)</formula>
    </cfRule>
    <cfRule type="expression" dxfId="726" priority="161">
      <formula>NOT(ISBLANK(#REF!))</formula>
    </cfRule>
  </conditionalFormatting>
  <conditionalFormatting sqref="K57">
    <cfRule type="expression" dxfId="725" priority="144">
      <formula>NOT(ISBLANK($B57))</formula>
    </cfRule>
  </conditionalFormatting>
  <conditionalFormatting sqref="K57">
    <cfRule type="expression" dxfId="724" priority="181">
      <formula>ISTEXT(#REF!)</formula>
    </cfRule>
    <cfRule type="expression" dxfId="723" priority="182">
      <formula>NOT(ISBLANK(#REF!))</formula>
    </cfRule>
  </conditionalFormatting>
  <conditionalFormatting sqref="C9:D9">
    <cfRule type="expression" dxfId="722" priority="127">
      <formula>NOT(ISBLANK($B9))</formula>
    </cfRule>
  </conditionalFormatting>
  <conditionalFormatting sqref="C9">
    <cfRule type="expression" dxfId="721" priority="125">
      <formula>ISTEXT($C9)</formula>
    </cfRule>
    <cfRule type="expression" dxfId="720" priority="126">
      <formula>NOT(ISBLANK($C9))</formula>
    </cfRule>
  </conditionalFormatting>
  <conditionalFormatting sqref="D9">
    <cfRule type="expression" dxfId="719" priority="123">
      <formula>ISTEXT($D9)</formula>
    </cfRule>
    <cfRule type="expression" dxfId="718" priority="124">
      <formula>NOT(ISBLANK($D9))</formula>
    </cfRule>
  </conditionalFormatting>
  <conditionalFormatting sqref="F7:F9">
    <cfRule type="expression" dxfId="717" priority="119">
      <formula>ISTEXT($F7)</formula>
    </cfRule>
    <cfRule type="expression" dxfId="716" priority="120">
      <formula>NOT(ISBLANK($F7))</formula>
    </cfRule>
  </conditionalFormatting>
  <conditionalFormatting sqref="G7:G9">
    <cfRule type="expression" dxfId="715" priority="117">
      <formula>ISTEXT($G7)</formula>
    </cfRule>
    <cfRule type="expression" dxfId="714" priority="118">
      <formula>NOT(ISBLANK($G7))</formula>
    </cfRule>
  </conditionalFormatting>
  <conditionalFormatting sqref="H7:H9">
    <cfRule type="expression" dxfId="713" priority="115">
      <formula>ISTEXT($H7)</formula>
    </cfRule>
    <cfRule type="expression" dxfId="712" priority="116">
      <formula>NOT(ISBLANK($H7))</formula>
    </cfRule>
  </conditionalFormatting>
  <conditionalFormatting sqref="I7:I9">
    <cfRule type="expression" dxfId="711" priority="113">
      <formula>ISTEXT($I7)</formula>
    </cfRule>
    <cfRule type="expression" dxfId="710" priority="114">
      <formula>NOT(ISBLANK($I7))</formula>
    </cfRule>
  </conditionalFormatting>
  <conditionalFormatting sqref="J7:J9">
    <cfRule type="expression" dxfId="709" priority="109">
      <formula>ISTEXT($J7)</formula>
    </cfRule>
    <cfRule type="expression" dxfId="708" priority="110">
      <formula>NOT(ISBLANK($J7))</formula>
    </cfRule>
  </conditionalFormatting>
  <conditionalFormatting sqref="K7:L56">
    <cfRule type="expression" dxfId="707" priority="70">
      <formula>ISTEXT(K7)</formula>
    </cfRule>
    <cfRule type="expression" dxfId="706" priority="71">
      <formula>NOT(ISBLANK(K7))</formula>
    </cfRule>
  </conditionalFormatting>
  <conditionalFormatting sqref="E7:E56">
    <cfRule type="expression" dxfId="705" priority="827">
      <formula>OR(ISBLANK($F7),AND(ISBLANK($G7),ISBLANK($H7)))</formula>
    </cfRule>
  </conditionalFormatting>
  <pageMargins left="0.25" right="0.25" top="0.75" bottom="0.75" header="0.3" footer="0.3"/>
  <pageSetup scale="3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108"/>
  <sheetViews>
    <sheetView topLeftCell="A7" workbookViewId="0">
      <selection activeCell="C34" sqref="C34"/>
    </sheetView>
  </sheetViews>
  <sheetFormatPr defaultRowHeight="15" x14ac:dyDescent="0.25"/>
  <cols>
    <col min="1" max="1" width="14" customWidth="1"/>
    <col min="2" max="2" width="11.140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Vallejo Sanitation &amp; Flood Control District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4"/>
    </row>
    <row r="3" spans="1:13" s="113" customFormat="1" ht="15.75" customHeight="1" thickBot="1" x14ac:dyDescent="0.3">
      <c r="A3" s="185" t="str">
        <f>' Inf Conc'!A3</f>
        <v>Daniel Tafolla, Environmental Services Director, (707) 644-8949, dtafolla@vsfcd.com</v>
      </c>
      <c r="B3" s="186"/>
      <c r="C3" s="186"/>
      <c r="D3" s="186"/>
      <c r="E3" s="186"/>
      <c r="F3" s="186"/>
      <c r="G3" s="186"/>
      <c r="H3" s="186"/>
      <c r="I3" s="186"/>
      <c r="J3" s="187"/>
      <c r="K3" s="187"/>
      <c r="L3" s="187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52" t="s">
        <v>13</v>
      </c>
      <c r="D5" s="353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1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41101</v>
      </c>
      <c r="C7" s="129">
        <f>' Inf Conc'!C7</f>
        <v>8.9499999999999993</v>
      </c>
      <c r="D7" s="129">
        <f>' Inf Conc'!D7</f>
        <v>11.49</v>
      </c>
      <c r="E7" s="158">
        <f>IF(OR(' Inf Conc'!E7="",' Inf Conc'!E7=0)," ",' Inf Conc'!$C7*' Inf Conc'!E7*3.78)</f>
        <v>1530.6497639999998</v>
      </c>
      <c r="F7" s="158">
        <f>IF(' Inf Conc'!F7="", " ", ' Inf Conc'!$C7*' Inf Conc'!F7*3.78)</f>
        <v>1522.3949999999998</v>
      </c>
      <c r="G7" s="158">
        <f>IF(' Inf Conc'!G7="", " ", ' Inf Conc'!$C7*' Inf Conc'!G7*3.78)</f>
        <v>7.5781439999999991</v>
      </c>
      <c r="H7" s="158">
        <f>IF(' Inf Conc'!H7="", " ", ' Inf Conc'!$C7*' Inf Conc'!H7*3.78)</f>
        <v>0.67661999999999989</v>
      </c>
      <c r="I7" s="158">
        <f>IF(' Inf Conc'!I7="", " ", ' Inf Conc'!$C7*' Inf Conc'!I7*3.78)</f>
        <v>955.38743999999986</v>
      </c>
      <c r="J7" s="158">
        <f>IF(' Inf Conc'!J7="", " ", ' Inf Conc'!$C7*' Inf Conc'!J7*3.78)</f>
        <v>175.9212</v>
      </c>
      <c r="K7" s="158">
        <f>IF(' Inf Conc'!K7="", " ", ' Inf Conc'!$D7*' Inf Conc'!K7*3.78)</f>
        <v>138.98303999999999</v>
      </c>
      <c r="L7" s="158">
        <f>IF(' Inf Conc'!L7="", " ", ' Inf Conc'!$C7*' Inf Conc'!L7*3.78)</f>
        <v>7984.1159999999991</v>
      </c>
    </row>
    <row r="8" spans="1:13" x14ac:dyDescent="0.25">
      <c r="A8" s="129"/>
      <c r="B8" s="27"/>
      <c r="C8" s="129"/>
      <c r="D8" s="129"/>
      <c r="E8" s="158"/>
      <c r="F8" s="158"/>
      <c r="G8" s="158"/>
      <c r="H8" s="158"/>
      <c r="I8" s="158"/>
      <c r="J8" s="158"/>
      <c r="K8" s="158"/>
      <c r="L8" s="158"/>
    </row>
    <row r="9" spans="1:13" x14ac:dyDescent="0.25">
      <c r="A9" s="129" t="str">
        <f>' Inf Conc'!A9</f>
        <v>Dry 2012</v>
      </c>
      <c r="B9" s="27">
        <f>' Inf Conc'!B9</f>
        <v>41128</v>
      </c>
      <c r="C9" s="129">
        <f>' Inf Conc'!C9</f>
        <v>9.34</v>
      </c>
      <c r="D9" s="129">
        <f>' Inf Conc'!D9</f>
        <v>12.7</v>
      </c>
      <c r="E9" s="158">
        <f>IF(OR(' Inf Conc'!E9="",' Inf Conc'!E9=0)," ",' Inf Conc'!$C9*' Inf Conc'!E9*3.78)</f>
        <v>1626.8636159999996</v>
      </c>
      <c r="F9" s="158">
        <f>IF(' Inf Conc'!F9="", " ", ' Inf Conc'!$C9*' Inf Conc'!F9*3.78)</f>
        <v>1624.0391999999999</v>
      </c>
      <c r="G9" s="158">
        <f>IF(' Inf Conc'!G9="", " ", ' Inf Conc'!$C9*' Inf Conc'!G9*3.78)</f>
        <v>1.7652600000000001</v>
      </c>
      <c r="H9" s="158">
        <f>IF(' Inf Conc'!H9="", " ", ' Inf Conc'!$C9*' Inf Conc'!H9*3.78)</f>
        <v>1.059156</v>
      </c>
      <c r="I9" s="158">
        <f>IF(' Inf Conc'!I9="", " ", ' Inf Conc'!$C9*' Inf Conc'!I9*3.78)</f>
        <v>1049.2705439999997</v>
      </c>
      <c r="J9" s="158">
        <f>IF(' Inf Conc'!J9="", " ", ' Inf Conc'!$C9*' Inf Conc'!J9*3.78)</f>
        <v>116.50715999999998</v>
      </c>
      <c r="K9" s="158" t="str">
        <f>IF(' Inf Conc'!K9="", " ", ' Inf Conc'!$D9*' Inf Conc'!K9*3.78)</f>
        <v xml:space="preserve"> </v>
      </c>
      <c r="L9" s="158">
        <f>IF(' Inf Conc'!L9="", " ", ' Inf Conc'!$C9*' Inf Conc'!L9*3.78)</f>
        <v>9320.5727999999981</v>
      </c>
    </row>
    <row r="10" spans="1:13" x14ac:dyDescent="0.25">
      <c r="A10" s="129"/>
      <c r="B10" s="27"/>
      <c r="C10" s="129"/>
      <c r="D10" s="129"/>
      <c r="E10" s="158"/>
      <c r="F10" s="158"/>
      <c r="G10" s="158"/>
      <c r="H10" s="158"/>
      <c r="I10" s="158"/>
      <c r="J10" s="158"/>
      <c r="K10" s="158"/>
      <c r="L10" s="158"/>
    </row>
    <row r="11" spans="1:13" x14ac:dyDescent="0.25">
      <c r="A11" s="129" t="str">
        <f>' Inf Conc'!A11</f>
        <v>Dry 2012</v>
      </c>
      <c r="B11" s="27">
        <f>' Inf Conc'!B11</f>
        <v>41163</v>
      </c>
      <c r="C11" s="129">
        <f>' Inf Conc'!C11</f>
        <v>8.83</v>
      </c>
      <c r="D11" s="129">
        <f>' Inf Conc'!D11</f>
        <v>12.16</v>
      </c>
      <c r="E11" s="158">
        <f>IF(OR(' Inf Conc'!E11="",' Inf Conc'!E11=0)," ",' Inf Conc'!$C11*' Inf Conc'!E11*3.78)</f>
        <v>1542.703428</v>
      </c>
      <c r="F11" s="158">
        <f>IF(' Inf Conc'!F11="", " ", ' Inf Conc'!$C11*' Inf Conc'!F11*3.78)</f>
        <v>1535.3604</v>
      </c>
      <c r="G11" s="158">
        <f>IF(' Inf Conc'!G11="", " ", ' Inf Conc'!$C11*' Inf Conc'!G11*3.78)</f>
        <v>6.6754799999999994</v>
      </c>
      <c r="H11" s="158">
        <f>IF(' Inf Conc'!H11="", " ", ' Inf Conc'!$C11*' Inf Conc'!H11*3.78)</f>
        <v>0.66754800000000003</v>
      </c>
      <c r="I11" s="158">
        <f>IF(' Inf Conc'!I11="", " ", ' Inf Conc'!$C11*' Inf Conc'!I11*3.78)</f>
        <v>1062.0688679999998</v>
      </c>
      <c r="J11" s="158">
        <f>IF(' Inf Conc'!J11="", " ", ' Inf Conc'!$C11*' Inf Conc'!J11*3.78)</f>
        <v>160.21151999999998</v>
      </c>
      <c r="K11" s="158" t="str">
        <f>IF(' Inf Conc'!K11="", " ", ' Inf Conc'!$D11*' Inf Conc'!K11*3.78)</f>
        <v xml:space="preserve"> </v>
      </c>
      <c r="L11" s="158">
        <f>IF(' Inf Conc'!L11="", " ", ' Inf Conc'!$C11*' Inf Conc'!L11*3.78)</f>
        <v>8477.8595999999998</v>
      </c>
    </row>
    <row r="12" spans="1:13" x14ac:dyDescent="0.25">
      <c r="A12" s="129"/>
      <c r="B12" s="27"/>
      <c r="C12" s="129"/>
      <c r="D12" s="129"/>
      <c r="E12" s="158"/>
      <c r="F12" s="158"/>
      <c r="G12" s="158"/>
      <c r="H12" s="158"/>
      <c r="I12" s="158"/>
      <c r="J12" s="158"/>
      <c r="K12" s="158"/>
      <c r="L12" s="158"/>
    </row>
    <row r="13" spans="1:13" s="113" customFormat="1" x14ac:dyDescent="0.25">
      <c r="A13" s="129" t="str">
        <f>' Inf Conc'!A13</f>
        <v>Dry 2012</v>
      </c>
      <c r="B13" s="27">
        <f>' Inf Conc'!B13</f>
        <v>41186</v>
      </c>
      <c r="C13" s="129">
        <f>' Inf Conc'!C13</f>
        <v>8.5500000000000007</v>
      </c>
      <c r="D13" s="129">
        <f>' Inf Conc'!D13</f>
        <v>11.95</v>
      </c>
      <c r="E13" s="158">
        <f>IF(OR(' Inf Conc'!E13="",' Inf Conc'!E13=0)," ",' Inf Conc'!$C13*' Inf Conc'!E13*3.78)</f>
        <v>1483.4421000000004</v>
      </c>
      <c r="F13" s="158">
        <f>IF(' Inf Conc'!F13="", " ", ' Inf Conc'!$C13*' Inf Conc'!F13*3.78)</f>
        <v>1454.3550000000002</v>
      </c>
      <c r="G13" s="158">
        <f>IF(' Inf Conc'!G13="", " ", ' Inf Conc'!$C13*' Inf Conc'!G13*3.78)</f>
        <v>28.440720000000002</v>
      </c>
      <c r="H13" s="158">
        <f>IF(' Inf Conc'!H13="", " ", ' Inf Conc'!$C13*' Inf Conc'!H13*3.78)</f>
        <v>0.64638000000000007</v>
      </c>
      <c r="I13" s="158">
        <f>IF(' Inf Conc'!I13="", " ", ' Inf Conc'!$C13*' Inf Conc'!I13*3.78)</f>
        <v>1051.0138800000002</v>
      </c>
      <c r="J13" s="158">
        <f>IF(' Inf Conc'!J13="", " ", ' Inf Conc'!$C13*' Inf Conc'!J13*3.78)</f>
        <v>148.66739999999999</v>
      </c>
      <c r="K13" s="158" t="str">
        <f>IF(' Inf Conc'!K13="", " ", ' Inf Conc'!$D13*' Inf Conc'!K13*3.78)</f>
        <v xml:space="preserve"> </v>
      </c>
      <c r="L13" s="158">
        <f>IF(' Inf Conc'!L13="", " ", ' Inf Conc'!$C13*' Inf Conc'!L13*3.78)</f>
        <v>8209.0259999999998</v>
      </c>
    </row>
    <row r="14" spans="1:13" s="113" customFormat="1" x14ac:dyDescent="0.25">
      <c r="A14" s="129"/>
      <c r="B14" s="27"/>
      <c r="C14" s="129"/>
      <c r="D14" s="129"/>
      <c r="E14" s="158"/>
      <c r="F14" s="158"/>
      <c r="G14" s="158"/>
      <c r="H14" s="158"/>
      <c r="I14" s="158"/>
      <c r="J14" s="158"/>
      <c r="K14" s="158"/>
      <c r="L14" s="158"/>
    </row>
    <row r="15" spans="1:13" s="113" customFormat="1" x14ac:dyDescent="0.25">
      <c r="A15" s="129" t="str">
        <f>' Inf Conc'!A15</f>
        <v>Wet 2012/3</v>
      </c>
      <c r="B15" s="27">
        <f>' Inf Conc'!B15</f>
        <v>41220</v>
      </c>
      <c r="C15" s="129">
        <f>' Inf Conc'!C15</f>
        <v>8.89</v>
      </c>
      <c r="D15" s="129">
        <f>' Inf Conc'!D15</f>
        <v>13.33</v>
      </c>
      <c r="E15" s="158">
        <f>IF(OR(' Inf Conc'!E15="",' Inf Conc'!E15=0)," ",' Inf Conc'!$C15*' Inf Conc'!E15*3.78)</f>
        <v>1222.8568380000002</v>
      </c>
      <c r="F15" s="158">
        <f>IF(' Inf Conc'!F15="", " ", ' Inf Conc'!$C15*' Inf Conc'!F15*3.78)</f>
        <v>1209.7511999999999</v>
      </c>
      <c r="G15" s="158">
        <f>IF(' Inf Conc'!G15="", " ", ' Inf Conc'!$C15*' Inf Conc'!G15*3.78)</f>
        <v>8.4010499999999997</v>
      </c>
      <c r="H15" s="158">
        <f>IF(' Inf Conc'!H15="", " ", ' Inf Conc'!$C15*' Inf Conc'!H15*3.78)</f>
        <v>4.7045880000000002</v>
      </c>
      <c r="I15" s="158">
        <f>IF(' Inf Conc'!I15="", " ", ' Inf Conc'!$C15*' Inf Conc'!I15*3.78)</f>
        <v>932.18050799999992</v>
      </c>
      <c r="J15" s="158">
        <f>IF(' Inf Conc'!J15="", " ", ' Inf Conc'!$C15*' Inf Conc'!J15*3.78)</f>
        <v>147.85848000000001</v>
      </c>
      <c r="K15" s="158" t="str">
        <f>IF(' Inf Conc'!K15="", " ", ' Inf Conc'!$D15*' Inf Conc'!K15*3.78)</f>
        <v xml:space="preserve"> </v>
      </c>
      <c r="L15" s="158">
        <f>IF(' Inf Conc'!L15="", " ", ' Inf Conc'!$C15*' Inf Conc'!L15*3.78)</f>
        <v>8871.5087999999996</v>
      </c>
    </row>
    <row r="16" spans="1:13" s="113" customFormat="1" x14ac:dyDescent="0.25">
      <c r="A16" s="129"/>
      <c r="B16" s="27"/>
      <c r="C16" s="129"/>
      <c r="D16" s="129"/>
      <c r="E16" s="158"/>
      <c r="F16" s="158"/>
      <c r="G16" s="158"/>
      <c r="H16" s="158"/>
      <c r="I16" s="158"/>
      <c r="J16" s="158"/>
      <c r="K16" s="158"/>
      <c r="L16" s="158"/>
    </row>
    <row r="17" spans="1:12" s="113" customFormat="1" x14ac:dyDescent="0.25">
      <c r="A17" s="129"/>
      <c r="B17" s="27"/>
      <c r="C17" s="129"/>
      <c r="D17" s="129"/>
      <c r="E17" s="158"/>
      <c r="F17" s="158"/>
      <c r="G17" s="158"/>
      <c r="H17" s="158"/>
      <c r="I17" s="158"/>
      <c r="J17" s="158"/>
      <c r="K17" s="158"/>
      <c r="L17" s="158"/>
    </row>
    <row r="18" spans="1:12" s="113" customFormat="1" x14ac:dyDescent="0.25">
      <c r="A18" s="129" t="str">
        <f>' Inf Conc'!A18</f>
        <v>Wet 2012/3</v>
      </c>
      <c r="B18" s="27">
        <f>' Inf Conc'!B18</f>
        <v>41247</v>
      </c>
      <c r="C18" s="129">
        <f>' Inf Conc'!C18</f>
        <v>19.38</v>
      </c>
      <c r="D18" s="129">
        <f>' Inf Conc'!D18</f>
        <v>27.08</v>
      </c>
      <c r="E18" s="158">
        <f>IF(OR(' Inf Conc'!E18="",' Inf Conc'!E18=0)," ",' Inf Conc'!$C18*' Inf Conc'!E18*3.78)</f>
        <v>1503.2213279999999</v>
      </c>
      <c r="F18" s="158">
        <f>IF(' Inf Conc'!F18="", " ", ' Inf Conc'!$C18*' Inf Conc'!F18*3.78)</f>
        <v>1391.8715999999997</v>
      </c>
      <c r="G18" s="158">
        <f>IF(' Inf Conc'!G18="", " ", ' Inf Conc'!$C18*' Inf Conc'!G18*3.78)</f>
        <v>86.442551999999992</v>
      </c>
      <c r="H18" s="158">
        <f>IF(' Inf Conc'!H18="", " ", ' Inf Conc'!$C18*' Inf Conc'!H18*3.78)</f>
        <v>24.907176</v>
      </c>
      <c r="I18" s="158">
        <f>IF(' Inf Conc'!I18="", " ", ' Inf Conc'!$C18*' Inf Conc'!I18*3.78)</f>
        <v>830.72757599999989</v>
      </c>
      <c r="J18" s="158">
        <f>IF(' Inf Conc'!J18="", " ", ' Inf Conc'!$C18*' Inf Conc'!J18*3.78)</f>
        <v>153.83843999999999</v>
      </c>
      <c r="K18" s="158" t="str">
        <f>IF(' Inf Conc'!K18="", " ", ' Inf Conc'!$D18*' Inf Conc'!K18*3.78)</f>
        <v xml:space="preserve"> </v>
      </c>
      <c r="L18" s="158">
        <f>IF(' Inf Conc'!L18="", " ", ' Inf Conc'!$C18*' Inf Conc'!L18*3.78)</f>
        <v>8351.2295999999988</v>
      </c>
    </row>
    <row r="19" spans="1:12" s="113" customFormat="1" x14ac:dyDescent="0.25">
      <c r="A19" s="129"/>
      <c r="B19" s="27"/>
      <c r="C19" s="129"/>
      <c r="D19" s="129"/>
      <c r="E19" s="158"/>
      <c r="F19" s="158"/>
      <c r="G19" s="158"/>
      <c r="H19" s="158"/>
      <c r="I19" s="158"/>
      <c r="J19" s="158"/>
      <c r="K19" s="158"/>
      <c r="L19" s="158"/>
    </row>
    <row r="20" spans="1:12" x14ac:dyDescent="0.25">
      <c r="A20" s="129"/>
      <c r="B20" s="27"/>
      <c r="C20" s="129"/>
      <c r="D20" s="129"/>
      <c r="E20" s="158"/>
      <c r="F20" s="158"/>
      <c r="G20" s="158"/>
      <c r="H20" s="158"/>
      <c r="I20" s="158"/>
      <c r="J20" s="158"/>
      <c r="K20" s="158"/>
      <c r="L20" s="158"/>
    </row>
    <row r="21" spans="1:12" x14ac:dyDescent="0.25">
      <c r="A21" s="129" t="str">
        <f>' Inf Conc'!A21</f>
        <v>Wet 2012/3</v>
      </c>
      <c r="B21" s="27">
        <f>' Inf Conc'!B21</f>
        <v>41282</v>
      </c>
      <c r="C21" s="129">
        <f>' Inf Conc'!C21</f>
        <v>11.07</v>
      </c>
      <c r="D21" s="129">
        <f>' Inf Conc'!D21</f>
        <v>15.08</v>
      </c>
      <c r="E21" s="158">
        <f>IF(OR(' Inf Conc'!E21="",' Inf Conc'!E21=0)," ",' Inf Conc'!$C21*' Inf Conc'!E21*3.78)</f>
        <v>1052.8101360000001</v>
      </c>
      <c r="F21" s="158">
        <f>IF(' Inf Conc'!F21="", " ", ' Inf Conc'!$C21*' Inf Conc'!F21*3.78)</f>
        <v>1046.115</v>
      </c>
      <c r="G21" s="158">
        <f>IF(' Inf Conc'!G21="", " ", ' Inf Conc'!$C21*' Inf Conc'!G21*3.78)</f>
        <v>4.1844599999999996</v>
      </c>
      <c r="H21" s="158">
        <f>IF(' Inf Conc'!H21="", " ", ' Inf Conc'!$C21*' Inf Conc'!H21*3.78)</f>
        <v>2.5106760000000001</v>
      </c>
      <c r="I21" s="158">
        <f>IF(' Inf Conc'!I21="", " ", ' Inf Conc'!$C21*' Inf Conc'!I21*3.78)</f>
        <v>954.89377200000001</v>
      </c>
      <c r="J21" s="158">
        <f>IF(' Inf Conc'!J21="", " ", ' Inf Conc'!$C21*' Inf Conc'!J21*3.78)</f>
        <v>209.22299999999998</v>
      </c>
      <c r="K21" s="158">
        <f>IF(' Inf Conc'!K21="", " ", ' Inf Conc'!$D21*' Inf Conc'!K21*3.78)</f>
        <v>210.90888000000001</v>
      </c>
      <c r="L21" s="158">
        <f>IF(' Inf Conc'!L21="", " ", ' Inf Conc'!$C21*' Inf Conc'!L21*3.78)</f>
        <v>9373.1904000000013</v>
      </c>
    </row>
    <row r="22" spans="1:12" x14ac:dyDescent="0.25">
      <c r="A22" s="129"/>
      <c r="B22" s="27"/>
      <c r="C22" s="129"/>
      <c r="D22" s="129"/>
      <c r="E22" s="158"/>
      <c r="F22" s="158"/>
      <c r="G22" s="158"/>
      <c r="H22" s="158"/>
      <c r="I22" s="158"/>
      <c r="J22" s="158"/>
      <c r="K22" s="158"/>
      <c r="L22" s="158"/>
    </row>
    <row r="23" spans="1:12" x14ac:dyDescent="0.25">
      <c r="A23" s="129" t="str">
        <f>' Inf Conc'!A23</f>
        <v>Wet 2012/3</v>
      </c>
      <c r="B23" s="27">
        <f>' Inf Conc'!B23</f>
        <v>41312</v>
      </c>
      <c r="C23" s="129">
        <f>' Inf Conc'!C23</f>
        <v>9.23</v>
      </c>
      <c r="D23" s="129">
        <f>' Inf Conc'!D23</f>
        <v>11.86</v>
      </c>
      <c r="E23" s="158">
        <f>IF(OR(' Inf Conc'!E23="",' Inf Conc'!E23=0)," ",' Inf Conc'!$C23*' Inf Conc'!E23*3.78)</f>
        <v>1157.9791860000003</v>
      </c>
      <c r="F23" s="158">
        <f>IF(' Inf Conc'!F23="", " ", ' Inf Conc'!$C23*' Inf Conc'!F23*3.78)</f>
        <v>1151.3502000000001</v>
      </c>
      <c r="G23" s="158">
        <f>IF(' Inf Conc'!G23="", " ", ' Inf Conc'!$C23*' Inf Conc'!G23*3.78)</f>
        <v>5.9311980000000002</v>
      </c>
      <c r="H23" s="158">
        <f>IF(' Inf Conc'!H23="", " ", ' Inf Conc'!$C23*' Inf Conc'!H23*3.78)</f>
        <v>0.69778799999999996</v>
      </c>
      <c r="I23" s="158">
        <f>IF(' Inf Conc'!I23="", " ", ' Inf Conc'!$C23*' Inf Conc'!I23*3.78)</f>
        <v>1050.17094</v>
      </c>
      <c r="J23" s="158">
        <f>IF(' Inf Conc'!J23="", " ", ' Inf Conc'!$C23*' Inf Conc'!J23*3.78)</f>
        <v>174.447</v>
      </c>
      <c r="K23" s="158" t="str">
        <f>IF(' Inf Conc'!K23="", " ", ' Inf Conc'!$D23*' Inf Conc'!K23*3.78)</f>
        <v xml:space="preserve"> </v>
      </c>
      <c r="L23" s="158">
        <f>IF(' Inf Conc'!L23="", " ", ' Inf Conc'!$C23*' Inf Conc'!L23*3.78)</f>
        <v>7954.7831999999999</v>
      </c>
    </row>
    <row r="24" spans="1:12" x14ac:dyDescent="0.25">
      <c r="A24" s="129"/>
      <c r="B24" s="27"/>
      <c r="C24" s="129"/>
      <c r="D24" s="129"/>
      <c r="E24" s="158"/>
      <c r="F24" s="158"/>
      <c r="G24" s="158"/>
      <c r="H24" s="158"/>
      <c r="I24" s="158"/>
      <c r="J24" s="158"/>
      <c r="K24" s="158"/>
      <c r="L24" s="158"/>
    </row>
    <row r="25" spans="1:12" x14ac:dyDescent="0.25">
      <c r="A25" s="129" t="str">
        <f>' Inf Conc'!A25</f>
        <v>Wet 2012/3</v>
      </c>
      <c r="B25" s="27">
        <f>' Inf Conc'!B25</f>
        <v>41339</v>
      </c>
      <c r="C25" s="129">
        <f>' Inf Conc'!C25</f>
        <v>9.15</v>
      </c>
      <c r="D25" s="129">
        <f>' Inf Conc'!D25</f>
        <v>11.83</v>
      </c>
      <c r="E25" s="158">
        <f>IF(OR(' Inf Conc'!E25="",' Inf Conc'!E25=0)," ",' Inf Conc'!$C25*' Inf Conc'!E25*3.78)</f>
        <v>1490.0079600000001</v>
      </c>
      <c r="F25" s="158">
        <f>IF(' Inf Conc'!F25="", " ", ' Inf Conc'!$C25*' Inf Conc'!F25*3.78)</f>
        <v>1487.241</v>
      </c>
      <c r="G25" s="158">
        <f>IF(' Inf Conc'!G25="", " ", ' Inf Conc'!$C25*' Inf Conc'!G25*3.78)</f>
        <v>2.0752199999999998</v>
      </c>
      <c r="H25" s="158">
        <f>IF(' Inf Conc'!H25="", " ", ' Inf Conc'!$C25*' Inf Conc'!H25*3.78)</f>
        <v>0.69174000000000002</v>
      </c>
      <c r="I25" s="158">
        <f>IF(' Inf Conc'!I25="", " ", ' Inf Conc'!$C25*' Inf Conc'!I25*3.78)</f>
        <v>1009.9404</v>
      </c>
      <c r="J25" s="158">
        <f>IF(' Inf Conc'!J25="", " ", ' Inf Conc'!$C25*' Inf Conc'!J25*3.78)</f>
        <v>155.64150000000001</v>
      </c>
      <c r="K25" s="158" t="str">
        <f>IF(' Inf Conc'!K25="", " ", ' Inf Conc'!$D25*' Inf Conc'!K25*3.78)</f>
        <v xml:space="preserve"> </v>
      </c>
      <c r="L25" s="158">
        <f>IF(' Inf Conc'!L25="", " ", ' Inf Conc'!$C25*' Inf Conc'!L25*3.78)</f>
        <v>7505.3789999999999</v>
      </c>
    </row>
    <row r="26" spans="1:12" s="113" customFormat="1" x14ac:dyDescent="0.25">
      <c r="A26" s="129"/>
      <c r="B26" s="27"/>
      <c r="C26" s="129"/>
      <c r="D26" s="129"/>
      <c r="E26" s="158"/>
      <c r="F26" s="158"/>
      <c r="G26" s="158"/>
      <c r="H26" s="158"/>
      <c r="I26" s="158"/>
      <c r="J26" s="158"/>
      <c r="K26" s="158"/>
      <c r="L26" s="158"/>
    </row>
    <row r="27" spans="1:12" s="113" customFormat="1" x14ac:dyDescent="0.25">
      <c r="A27" s="328" t="s">
        <v>203</v>
      </c>
      <c r="B27" s="329">
        <v>41366</v>
      </c>
      <c r="C27" s="330">
        <v>9.6199999999999992</v>
      </c>
      <c r="D27" s="331">
        <v>12.64</v>
      </c>
      <c r="E27" s="158">
        <f>IF(OR(' Inf Conc'!E27="",' Inf Conc'!E27=0)," ",' Inf Conc'!$C27*' Inf Conc'!E27*3.78)</f>
        <v>1603.2711239999999</v>
      </c>
      <c r="F27" s="158">
        <f>IF(' Inf Conc'!F27="", " ", ' Inf Conc'!$C27*' Inf Conc'!F27*3.78)</f>
        <v>1599.9983999999997</v>
      </c>
      <c r="G27" s="158">
        <f>IF(' Inf Conc'!G27="", " ", ' Inf Conc'!$C27*' Inf Conc'!G27*3.78)</f>
        <v>2.545452</v>
      </c>
      <c r="H27" s="158">
        <f>IF(' Inf Conc'!H27="", " ", ' Inf Conc'!$C27*' Inf Conc'!H27*3.78)</f>
        <v>0.72727199999999992</v>
      </c>
      <c r="I27" s="158">
        <f>IF(' Inf Conc'!I27="", " ", ' Inf Conc'!$C27*' Inf Conc'!I27*3.78)</f>
        <v>1045.0898639999998</v>
      </c>
      <c r="J27" s="158">
        <f>IF(' Inf Conc'!J27="", " ", ' Inf Conc'!$C27*' Inf Conc'!J27*3.78)</f>
        <v>83.636279999999985</v>
      </c>
      <c r="K27" s="158" t="str">
        <f>IF(' Inf Conc'!K27="", " ", ' Inf Conc'!$D27*' Inf Conc'!K27*3.78)</f>
        <v xml:space="preserve"> </v>
      </c>
      <c r="L27" s="158">
        <f>IF(' Inf Conc'!L27="", " ", ' Inf Conc'!$C27*' Inf Conc'!L27*3.78)</f>
        <v>8618.1731999999975</v>
      </c>
    </row>
    <row r="28" spans="1:12" s="113" customFormat="1" x14ac:dyDescent="0.25">
      <c r="A28" s="129"/>
      <c r="B28" s="27"/>
      <c r="C28" s="129"/>
      <c r="D28" s="129"/>
      <c r="E28" s="158"/>
      <c r="F28" s="158"/>
      <c r="G28" s="158"/>
      <c r="H28" s="158"/>
      <c r="I28" s="158"/>
      <c r="J28" s="158"/>
      <c r="K28" s="158"/>
      <c r="L28" s="158"/>
    </row>
    <row r="29" spans="1:12" s="113" customFormat="1" x14ac:dyDescent="0.25">
      <c r="A29" s="328" t="s">
        <v>204</v>
      </c>
      <c r="B29" s="329">
        <v>41401</v>
      </c>
      <c r="C29" s="330">
        <v>8.85</v>
      </c>
      <c r="D29" s="331">
        <v>11.62</v>
      </c>
      <c r="E29" s="158">
        <f>IF(OR(' Inf Conc'!E29="",' Inf Conc'!E29=0)," ",' Inf Conc'!$C29*' Inf Conc'!E29*3.78)</f>
        <v>778.45130999999992</v>
      </c>
      <c r="F29" s="158">
        <f>IF(' Inf Conc'!F29="", " ", ' Inf Conc'!$C29*' Inf Conc'!F29*3.78)</f>
        <v>769.41899999999987</v>
      </c>
      <c r="G29" s="158">
        <f>IF(' Inf Conc'!G29="", " ", ' Inf Conc'!$C29*' Inf Conc'!G29*3.78)</f>
        <v>8.363249999999999</v>
      </c>
      <c r="H29" s="158">
        <f>IF(' Inf Conc'!H29="", " ", ' Inf Conc'!$C29*' Inf Conc'!H29*3.78)</f>
        <v>0.66905999999999988</v>
      </c>
      <c r="I29" s="158">
        <f>IF(' Inf Conc'!I29="", " ", ' Inf Conc'!$C29*' Inf Conc'!I29*3.78)</f>
        <v>963.44639999999993</v>
      </c>
      <c r="J29" s="158">
        <f>IF(' Inf Conc'!J29="", " ", ' Inf Conc'!$C29*' Inf Conc'!J29*3.78)</f>
        <v>194.02739999999997</v>
      </c>
      <c r="K29" s="158" t="str">
        <f>IF(' Inf Conc'!K29="", " ", ' Inf Conc'!$D29*' Inf Conc'!K29*3.78)</f>
        <v xml:space="preserve"> </v>
      </c>
      <c r="L29" s="158">
        <f>IF(' Inf Conc'!L29="", " ", ' Inf Conc'!$C29*' Inf Conc'!L29*3.78)</f>
        <v>7995.2669999999998</v>
      </c>
    </row>
    <row r="30" spans="1:12" s="113" customFormat="1" x14ac:dyDescent="0.25">
      <c r="A30" s="129"/>
      <c r="B30" s="27"/>
      <c r="C30" s="129"/>
      <c r="D30" s="129"/>
      <c r="E30" s="158"/>
      <c r="F30" s="158"/>
      <c r="G30" s="158"/>
      <c r="H30" s="158"/>
      <c r="I30" s="158"/>
      <c r="J30" s="158"/>
      <c r="K30" s="158"/>
      <c r="L30" s="158"/>
    </row>
    <row r="31" spans="1:12" s="113" customFormat="1" x14ac:dyDescent="0.25">
      <c r="A31" s="328" t="s">
        <v>204</v>
      </c>
      <c r="B31" s="329">
        <v>41431</v>
      </c>
      <c r="C31" s="330">
        <v>8.66</v>
      </c>
      <c r="D31" s="331">
        <v>11.37</v>
      </c>
      <c r="E31" s="158">
        <f>IF(OR(' Inf Conc'!E31="",' Inf Conc'!E31=0)," ",' Inf Conc'!$C31*' Inf Conc'!E31*3.78)</f>
        <v>1705.1557320000002</v>
      </c>
      <c r="F31" s="158">
        <f>IF(' Inf Conc'!F31="", " ", ' Inf Conc'!$C31*' Inf Conc'!F31*3.78)</f>
        <v>1702.2095999999999</v>
      </c>
      <c r="G31" s="158">
        <f>IF(' Inf Conc'!G31="", " ", ' Inf Conc'!$C31*' Inf Conc'!G31*3.78)</f>
        <v>2.291436</v>
      </c>
      <c r="H31" s="158">
        <f>IF(' Inf Conc'!H31="", " ", ' Inf Conc'!$C31*' Inf Conc'!H31*3.78)</f>
        <v>0.65469599999999994</v>
      </c>
      <c r="I31" s="158">
        <f>IF(' Inf Conc'!I31="", " ", ' Inf Conc'!$C31*' Inf Conc'!I31*3.78)</f>
        <v>1080.2483999999999</v>
      </c>
      <c r="J31" s="158">
        <f>IF(' Inf Conc'!J31="", " ", ' Inf Conc'!$C31*' Inf Conc'!J31*3.78)</f>
        <v>196.40879999999999</v>
      </c>
      <c r="K31" s="158" t="str">
        <f>IF(' Inf Conc'!K31="", " ", ' Inf Conc'!$D31*' Inf Conc'!K31*3.78)</f>
        <v xml:space="preserve"> </v>
      </c>
      <c r="L31" s="158">
        <f>IF(' Inf Conc'!L31="", " ", ' Inf Conc'!$C31*' Inf Conc'!L31*3.78)</f>
        <v>8052.7608</v>
      </c>
    </row>
    <row r="32" spans="1:12" s="113" customFormat="1" x14ac:dyDescent="0.25">
      <c r="A32" s="129"/>
      <c r="B32" s="27"/>
      <c r="C32" s="129"/>
      <c r="D32" s="129"/>
      <c r="E32" s="158"/>
      <c r="F32" s="158"/>
      <c r="G32" s="158"/>
      <c r="H32" s="158"/>
      <c r="I32" s="158"/>
      <c r="J32" s="158"/>
      <c r="K32" s="158"/>
      <c r="L32" s="158"/>
    </row>
    <row r="33" spans="1:12" s="113" customFormat="1" x14ac:dyDescent="0.25">
      <c r="A33" s="129" t="s">
        <v>204</v>
      </c>
      <c r="B33" s="27">
        <v>41465</v>
      </c>
      <c r="C33" s="129">
        <v>8.73</v>
      </c>
      <c r="D33" s="129">
        <v>11.47</v>
      </c>
      <c r="E33" s="158">
        <f>IF(OR(' Inf Conc'!E33="",' Inf Conc'!E33=0)," ",' Inf Conc'!$C33*' Inf Conc'!E33*3.78)</f>
        <v>1354.2953760000003</v>
      </c>
      <c r="F33" s="158">
        <f>IF(' Inf Conc'!F33="", " ", ' Inf Conc'!$C33*' Inf Conc'!F33*3.78)</f>
        <v>1352.9754</v>
      </c>
      <c r="G33" s="158">
        <f>IF(' Inf Conc'!G33="", " ", ' Inf Conc'!$C33*' Inf Conc'!G33*3.78)</f>
        <v>0.65998800000000002</v>
      </c>
      <c r="H33" s="158">
        <f>IF(' Inf Conc'!H33="", " ", ' Inf Conc'!$C33*' Inf Conc'!H33*3.78)</f>
        <v>0.65998800000000002</v>
      </c>
      <c r="I33" s="158">
        <f>IF(' Inf Conc'!I33="", " ", ' Inf Conc'!$C33*' Inf Conc'!I33*3.78)</f>
        <v>983.38211999999999</v>
      </c>
      <c r="J33" s="158">
        <f>IF(' Inf Conc'!J33="", " ", ' Inf Conc'!$C33*' Inf Conc'!J33*3.78)</f>
        <v>164.99700000000001</v>
      </c>
      <c r="K33" s="158">
        <f>IF(' Inf Conc'!K33="", " ", ' Inf Conc'!$D33*' Inf Conc'!K33*3.78)</f>
        <v>143.07677999999999</v>
      </c>
      <c r="L33" s="158">
        <f>IF(' Inf Conc'!L33="", " ", ' Inf Conc'!$C33*' Inf Conc'!L33*3.78)</f>
        <v>8678.842200000001</v>
      </c>
    </row>
    <row r="34" spans="1:12" s="113" customFormat="1" x14ac:dyDescent="0.25">
      <c r="A34" s="129"/>
      <c r="B34" s="27"/>
      <c r="C34" s="129"/>
      <c r="D34" s="129"/>
      <c r="E34" s="158"/>
      <c r="F34" s="158"/>
      <c r="G34" s="158"/>
      <c r="H34" s="158"/>
      <c r="I34" s="158"/>
      <c r="J34" s="158"/>
      <c r="K34" s="158"/>
      <c r="L34" s="158"/>
    </row>
    <row r="35" spans="1:12" s="113" customFormat="1" x14ac:dyDescent="0.25">
      <c r="A35" s="328" t="s">
        <v>204</v>
      </c>
      <c r="B35" s="329">
        <v>41492</v>
      </c>
      <c r="C35" s="330">
        <v>8.68</v>
      </c>
      <c r="D35" s="340">
        <v>11.4</v>
      </c>
      <c r="E35" s="158">
        <f>IF(OR(' Inf Conc'!E35="",' Inf Conc'!E35=0)," ",' Inf Conc'!$C35*' Inf Conc'!E35*3.78)</f>
        <v>1740.5917200000001</v>
      </c>
      <c r="F35" s="158">
        <f>IF(' Inf Conc'!F35="", " ", ' Inf Conc'!$C35*' Inf Conc'!F35*3.78)</f>
        <v>1738.9511999999997</v>
      </c>
      <c r="G35" s="158">
        <f>IF(' Inf Conc'!G35="", " ", ' Inf Conc'!$C35*' Inf Conc'!G35*3.78)</f>
        <v>0.98431199999999985</v>
      </c>
      <c r="H35" s="158">
        <f>IF(' Inf Conc'!H35="", " ", ' Inf Conc'!$C35*' Inf Conc'!H35*3.78)</f>
        <v>0.65620800000000001</v>
      </c>
      <c r="I35" s="158">
        <f>IF(' Inf Conc'!I35="", " ", ' Inf Conc'!$C35*' Inf Conc'!I35*3.78)</f>
        <v>1058.1353999999999</v>
      </c>
      <c r="J35" s="158">
        <f>IF(' Inf Conc'!J35="", " ", ' Inf Conc'!$C35*' Inf Conc'!J35*3.78)</f>
        <v>183.73823999999999</v>
      </c>
      <c r="K35" s="158" t="str">
        <f>IF(' Inf Conc'!K35="", " ", ' Inf Conc'!$D35*' Inf Conc'!K35*3.78)</f>
        <v xml:space="preserve"> </v>
      </c>
      <c r="L35" s="158">
        <f>IF(' Inf Conc'!L35="", " ", ' Inf Conc'!$C35*' Inf Conc'!L35*3.78)</f>
        <v>8202.6</v>
      </c>
    </row>
    <row r="36" spans="1:12" s="113" customFormat="1" x14ac:dyDescent="0.25">
      <c r="A36" s="129"/>
      <c r="B36" s="27"/>
      <c r="C36" s="129"/>
      <c r="D36" s="129"/>
      <c r="E36" s="158"/>
      <c r="F36" s="158"/>
      <c r="G36" s="158"/>
      <c r="H36" s="158"/>
      <c r="I36" s="158"/>
      <c r="J36" s="158"/>
      <c r="K36" s="158"/>
      <c r="L36" s="158"/>
    </row>
    <row r="37" spans="1:12" s="113" customFormat="1" x14ac:dyDescent="0.25">
      <c r="A37" s="328" t="s">
        <v>204</v>
      </c>
      <c r="B37" s="329">
        <v>41527</v>
      </c>
      <c r="C37" s="330">
        <v>8.82</v>
      </c>
      <c r="D37" s="331">
        <v>11.89</v>
      </c>
      <c r="E37" s="158">
        <f>IF(OR(' Inf Conc'!E37="",' Inf Conc'!E37=0)," ",' Inf Conc'!$C37*' Inf Conc'!E37*3.78)</f>
        <v>1829.343852</v>
      </c>
      <c r="F37" s="158">
        <f>IF(' Inf Conc'!F37="", " ", ' Inf Conc'!$C37*' Inf Conc'!F37*3.78)</f>
        <v>1700.3195999999998</v>
      </c>
      <c r="G37" s="158">
        <f>IF(' Inf Conc'!G37="", " ", ' Inf Conc'!$C37*' Inf Conc'!G37*3.78)</f>
        <v>128.35746</v>
      </c>
      <c r="H37" s="158">
        <f>IF(' Inf Conc'!H37="", " ", ' Inf Conc'!$C37*' Inf Conc'!H37*3.78)</f>
        <v>0.66679199999999994</v>
      </c>
      <c r="I37" s="158">
        <f>IF(' Inf Conc'!I37="", " ", ' Inf Conc'!$C37*' Inf Conc'!I37*3.78)</f>
        <v>1020.1917599999999</v>
      </c>
      <c r="J37" s="158">
        <f>IF(' Inf Conc'!J37="", " ", ' Inf Conc'!$C37*' Inf Conc'!J37*3.78)</f>
        <v>203.37155999999999</v>
      </c>
      <c r="K37" s="158" t="str">
        <f>IF(' Inf Conc'!K37="", " ", ' Inf Conc'!$D37*' Inf Conc'!K37*3.78)</f>
        <v xml:space="preserve"> </v>
      </c>
      <c r="L37" s="158">
        <f>IF(' Inf Conc'!L37="", " ", ' Inf Conc'!$C37*' Inf Conc'!L37*3.78)</f>
        <v>6934.6367999999993</v>
      </c>
    </row>
    <row r="38" spans="1:12" s="113" customFormat="1" x14ac:dyDescent="0.25">
      <c r="A38" s="129"/>
      <c r="B38" s="27"/>
      <c r="C38" s="129"/>
      <c r="D38" s="129"/>
      <c r="E38" s="158"/>
      <c r="F38" s="158"/>
      <c r="G38" s="158"/>
      <c r="H38" s="158"/>
      <c r="I38" s="158"/>
      <c r="J38" s="158"/>
      <c r="K38" s="158"/>
      <c r="L38" s="158"/>
    </row>
    <row r="39" spans="1:12" s="113" customFormat="1" x14ac:dyDescent="0.25">
      <c r="A39" s="129"/>
      <c r="B39" s="27"/>
      <c r="C39" s="129"/>
      <c r="D39" s="129"/>
      <c r="E39" s="158"/>
      <c r="F39" s="158"/>
      <c r="G39" s="158"/>
      <c r="H39" s="158"/>
      <c r="I39" s="158"/>
      <c r="J39" s="158"/>
      <c r="K39" s="158"/>
      <c r="L39" s="158"/>
    </row>
    <row r="40" spans="1:12" s="113" customFormat="1" x14ac:dyDescent="0.25">
      <c r="A40" s="129"/>
      <c r="B40" s="27"/>
      <c r="C40" s="129"/>
      <c r="D40" s="129"/>
      <c r="E40" s="158"/>
      <c r="F40" s="158"/>
      <c r="G40" s="158"/>
      <c r="H40" s="158"/>
      <c r="I40" s="158"/>
      <c r="J40" s="158"/>
      <c r="K40" s="158"/>
      <c r="L40" s="158"/>
    </row>
    <row r="41" spans="1:12" s="113" customFormat="1" x14ac:dyDescent="0.25">
      <c r="A41" s="129"/>
      <c r="B41" s="27"/>
      <c r="C41" s="129"/>
      <c r="D41" s="129"/>
      <c r="E41" s="158"/>
      <c r="F41" s="158"/>
      <c r="G41" s="158"/>
      <c r="H41" s="158"/>
      <c r="I41" s="158"/>
      <c r="J41" s="158"/>
      <c r="K41" s="158"/>
      <c r="L41" s="158"/>
    </row>
    <row r="42" spans="1:12" s="113" customFormat="1" x14ac:dyDescent="0.25">
      <c r="A42" s="129"/>
      <c r="B42" s="27"/>
      <c r="C42" s="129"/>
      <c r="D42" s="129"/>
      <c r="E42" s="158"/>
      <c r="F42" s="158"/>
      <c r="G42" s="158"/>
      <c r="H42" s="158"/>
      <c r="I42" s="158"/>
      <c r="J42" s="158"/>
      <c r="K42" s="158"/>
      <c r="L42" s="158"/>
    </row>
    <row r="43" spans="1:12" s="113" customFormat="1" x14ac:dyDescent="0.25">
      <c r="A43" s="129"/>
      <c r="B43" s="27"/>
      <c r="C43" s="129"/>
      <c r="D43" s="129"/>
      <c r="E43" s="158"/>
      <c r="F43" s="158"/>
      <c r="G43" s="158"/>
      <c r="H43" s="158"/>
      <c r="I43" s="158"/>
      <c r="J43" s="158"/>
      <c r="K43" s="158"/>
      <c r="L43" s="158"/>
    </row>
    <row r="44" spans="1:12" s="113" customFormat="1" x14ac:dyDescent="0.25">
      <c r="A44" s="129"/>
      <c r="B44" s="27"/>
      <c r="C44" s="129"/>
      <c r="D44" s="129"/>
      <c r="E44" s="158"/>
      <c r="F44" s="158"/>
      <c r="G44" s="158"/>
      <c r="H44" s="158"/>
      <c r="I44" s="158"/>
      <c r="J44" s="158"/>
      <c r="K44" s="158"/>
      <c r="L44" s="158"/>
    </row>
    <row r="45" spans="1:12" s="113" customFormat="1" x14ac:dyDescent="0.25">
      <c r="A45" s="129"/>
      <c r="B45" s="27"/>
      <c r="C45" s="129"/>
      <c r="D45" s="129"/>
      <c r="E45" s="158"/>
      <c r="F45" s="158"/>
      <c r="G45" s="158"/>
      <c r="H45" s="158"/>
      <c r="I45" s="158"/>
      <c r="J45" s="158"/>
      <c r="K45" s="158"/>
      <c r="L45" s="158"/>
    </row>
    <row r="46" spans="1:12" s="113" customFormat="1" x14ac:dyDescent="0.25">
      <c r="A46" s="129"/>
      <c r="B46" s="27"/>
      <c r="C46" s="129"/>
      <c r="D46" s="129"/>
      <c r="E46" s="158"/>
      <c r="F46" s="158"/>
      <c r="G46" s="158"/>
      <c r="H46" s="158"/>
      <c r="I46" s="158"/>
      <c r="J46" s="158"/>
      <c r="K46" s="158"/>
      <c r="L46" s="158"/>
    </row>
    <row r="47" spans="1:12" s="113" customFormat="1" x14ac:dyDescent="0.25">
      <c r="A47" s="129"/>
      <c r="B47" s="27"/>
      <c r="C47" s="129"/>
      <c r="D47" s="129"/>
      <c r="E47" s="158"/>
      <c r="F47" s="158"/>
      <c r="G47" s="158"/>
      <c r="H47" s="158"/>
      <c r="I47" s="158"/>
      <c r="J47" s="158"/>
      <c r="K47" s="158"/>
      <c r="L47" s="158"/>
    </row>
    <row r="48" spans="1:12" s="113" customFormat="1" x14ac:dyDescent="0.25">
      <c r="A48" s="129"/>
      <c r="B48" s="27"/>
      <c r="C48" s="129"/>
      <c r="D48" s="129"/>
      <c r="E48" s="158"/>
      <c r="F48" s="158"/>
      <c r="G48" s="158"/>
      <c r="H48" s="158"/>
      <c r="I48" s="158"/>
      <c r="J48" s="158"/>
      <c r="K48" s="158"/>
      <c r="L48" s="158"/>
    </row>
    <row r="49" spans="1:12" s="113" customFormat="1" x14ac:dyDescent="0.25">
      <c r="A49" s="129"/>
      <c r="B49" s="27"/>
      <c r="C49" s="129"/>
      <c r="D49" s="129"/>
      <c r="E49" s="158"/>
      <c r="F49" s="158"/>
      <c r="G49" s="158"/>
      <c r="H49" s="158"/>
      <c r="I49" s="158"/>
      <c r="J49" s="158"/>
      <c r="K49" s="158"/>
      <c r="L49" s="158"/>
    </row>
    <row r="50" spans="1:12" s="113" customFormat="1" x14ac:dyDescent="0.25">
      <c r="A50" s="129"/>
      <c r="B50" s="27"/>
      <c r="C50" s="129"/>
      <c r="D50" s="129"/>
      <c r="E50" s="158"/>
      <c r="F50" s="158"/>
      <c r="G50" s="158"/>
      <c r="H50" s="158"/>
      <c r="I50" s="158"/>
      <c r="J50" s="158"/>
      <c r="K50" s="158"/>
      <c r="L50" s="158"/>
    </row>
    <row r="51" spans="1:12" s="113" customFormat="1" x14ac:dyDescent="0.25">
      <c r="A51" s="129"/>
      <c r="B51" s="27"/>
      <c r="C51" s="129"/>
      <c r="D51" s="129"/>
      <c r="E51" s="158"/>
      <c r="F51" s="158"/>
      <c r="G51" s="158"/>
      <c r="H51" s="158"/>
      <c r="I51" s="158"/>
      <c r="J51" s="158"/>
      <c r="K51" s="158"/>
      <c r="L51" s="158"/>
    </row>
    <row r="52" spans="1:12" s="113" customFormat="1" x14ac:dyDescent="0.25">
      <c r="A52" s="129"/>
      <c r="B52" s="27"/>
      <c r="C52" s="129"/>
      <c r="D52" s="129"/>
      <c r="E52" s="158"/>
      <c r="F52" s="158"/>
      <c r="G52" s="158"/>
      <c r="H52" s="158"/>
      <c r="I52" s="158"/>
      <c r="J52" s="158"/>
      <c r="K52" s="158"/>
      <c r="L52" s="158"/>
    </row>
    <row r="53" spans="1:12" s="113" customFormat="1" x14ac:dyDescent="0.25">
      <c r="A53" s="129"/>
      <c r="B53" s="27"/>
      <c r="C53" s="129"/>
      <c r="D53" s="129"/>
      <c r="E53" s="158"/>
      <c r="F53" s="158"/>
      <c r="G53" s="158"/>
      <c r="H53" s="158"/>
      <c r="I53" s="158"/>
      <c r="J53" s="158"/>
      <c r="K53" s="158"/>
      <c r="L53" s="158"/>
    </row>
    <row r="54" spans="1:12" s="113" customFormat="1" x14ac:dyDescent="0.25">
      <c r="A54" s="129"/>
      <c r="B54" s="27"/>
      <c r="C54" s="129"/>
      <c r="D54" s="129"/>
      <c r="E54" s="158"/>
      <c r="F54" s="158"/>
      <c r="G54" s="158"/>
      <c r="H54" s="158"/>
      <c r="I54" s="158"/>
      <c r="J54" s="158"/>
      <c r="K54" s="158"/>
      <c r="L54" s="158"/>
    </row>
    <row r="55" spans="1:12" s="113" customFormat="1" x14ac:dyDescent="0.25">
      <c r="A55" s="129"/>
      <c r="B55" s="27"/>
      <c r="C55" s="129"/>
      <c r="D55" s="129"/>
      <c r="E55" s="158"/>
      <c r="F55" s="158"/>
      <c r="G55" s="158"/>
      <c r="H55" s="158"/>
      <c r="I55" s="158"/>
      <c r="J55" s="158"/>
      <c r="K55" s="158"/>
      <c r="L55" s="158"/>
    </row>
    <row r="56" spans="1:12" s="113" customFormat="1" x14ac:dyDescent="0.25">
      <c r="A56" s="129"/>
      <c r="B56" s="27"/>
      <c r="C56" s="129"/>
      <c r="D56" s="129"/>
      <c r="E56" s="158"/>
      <c r="F56" s="158"/>
      <c r="G56" s="158"/>
      <c r="H56" s="158"/>
      <c r="I56" s="158"/>
      <c r="J56" s="158"/>
      <c r="K56" s="158"/>
      <c r="L56" s="158"/>
    </row>
    <row r="57" spans="1:12" s="113" customFormat="1" x14ac:dyDescent="0.25">
      <c r="A57" s="129"/>
      <c r="B57" s="27"/>
      <c r="C57" s="129"/>
      <c r="D57" s="129"/>
      <c r="E57" s="158"/>
      <c r="F57" s="158"/>
      <c r="G57" s="158"/>
      <c r="H57" s="158"/>
      <c r="I57" s="158"/>
      <c r="J57" s="158"/>
      <c r="K57" s="158"/>
      <c r="L57" s="158"/>
    </row>
    <row r="58" spans="1:12" s="113" customFormat="1" x14ac:dyDescent="0.25">
      <c r="A58" s="129"/>
      <c r="B58" s="27"/>
      <c r="C58" s="129"/>
      <c r="D58" s="129"/>
      <c r="E58" s="158"/>
      <c r="F58" s="158"/>
      <c r="G58" s="158"/>
      <c r="H58" s="158"/>
      <c r="I58" s="158"/>
      <c r="J58" s="158"/>
      <c r="K58" s="158"/>
      <c r="L58" s="158"/>
    </row>
    <row r="59" spans="1:12" s="113" customFormat="1" x14ac:dyDescent="0.25">
      <c r="A59" s="129"/>
      <c r="B59" s="27"/>
      <c r="C59" s="129"/>
      <c r="D59" s="129"/>
      <c r="E59" s="158"/>
      <c r="F59" s="158"/>
      <c r="G59" s="158"/>
      <c r="H59" s="158"/>
      <c r="I59" s="158"/>
      <c r="J59" s="158"/>
      <c r="K59" s="158"/>
      <c r="L59" s="158"/>
    </row>
    <row r="60" spans="1:12" s="113" customFormat="1" x14ac:dyDescent="0.25">
      <c r="A60" s="129"/>
      <c r="B60" s="27"/>
      <c r="C60" s="129"/>
      <c r="D60" s="129"/>
      <c r="E60" s="158"/>
      <c r="F60" s="158"/>
      <c r="G60" s="158"/>
      <c r="H60" s="158"/>
      <c r="I60" s="158"/>
      <c r="J60" s="158"/>
      <c r="K60" s="158"/>
      <c r="L60" s="158"/>
    </row>
    <row r="61" spans="1:12" s="113" customFormat="1" x14ac:dyDescent="0.25">
      <c r="A61" s="129"/>
      <c r="B61" s="27"/>
      <c r="C61" s="129"/>
      <c r="D61" s="129"/>
      <c r="E61" s="158"/>
      <c r="F61" s="158"/>
      <c r="G61" s="158"/>
      <c r="H61" s="158"/>
      <c r="I61" s="158"/>
      <c r="J61" s="158"/>
      <c r="K61" s="158"/>
      <c r="L61" s="158"/>
    </row>
    <row r="62" spans="1:12" s="113" customFormat="1" x14ac:dyDescent="0.25">
      <c r="A62" s="129"/>
      <c r="B62" s="27"/>
      <c r="C62" s="129"/>
      <c r="D62" s="129"/>
      <c r="E62" s="158"/>
      <c r="F62" s="158"/>
      <c r="G62" s="158"/>
      <c r="H62" s="158"/>
      <c r="I62" s="158"/>
      <c r="J62" s="158"/>
      <c r="K62" s="158"/>
      <c r="L62" s="158"/>
    </row>
    <row r="63" spans="1:12" s="113" customFormat="1" x14ac:dyDescent="0.25">
      <c r="A63" s="129"/>
      <c r="B63" s="27"/>
      <c r="C63" s="129"/>
      <c r="D63" s="129"/>
      <c r="E63" s="158"/>
      <c r="F63" s="158"/>
      <c r="G63" s="158"/>
      <c r="H63" s="158"/>
      <c r="I63" s="158"/>
      <c r="J63" s="158"/>
      <c r="K63" s="158"/>
      <c r="L63" s="158"/>
    </row>
    <row r="64" spans="1:12" s="113" customFormat="1" x14ac:dyDescent="0.25">
      <c r="A64" s="129"/>
      <c r="B64" s="27"/>
      <c r="C64" s="129"/>
      <c r="D64" s="129"/>
      <c r="E64" s="158"/>
      <c r="F64" s="158"/>
      <c r="G64" s="158"/>
      <c r="H64" s="158"/>
      <c r="I64" s="158"/>
      <c r="J64" s="158"/>
      <c r="K64" s="158"/>
      <c r="L64" s="158"/>
    </row>
    <row r="65" spans="1:12" s="113" customFormat="1" x14ac:dyDescent="0.25">
      <c r="A65" s="129"/>
      <c r="B65" s="27"/>
      <c r="C65" s="129"/>
      <c r="D65" s="129"/>
      <c r="E65" s="158"/>
      <c r="F65" s="158"/>
      <c r="G65" s="158"/>
      <c r="H65" s="158"/>
      <c r="I65" s="158"/>
      <c r="J65" s="158"/>
      <c r="K65" s="158"/>
      <c r="L65" s="158"/>
    </row>
    <row r="66" spans="1:12" s="113" customFormat="1" x14ac:dyDescent="0.25">
      <c r="A66" s="129"/>
      <c r="B66" s="27"/>
      <c r="C66" s="129"/>
      <c r="D66" s="129"/>
      <c r="E66" s="158"/>
      <c r="F66" s="158"/>
      <c r="G66" s="158"/>
      <c r="H66" s="158"/>
      <c r="I66" s="158"/>
      <c r="J66" s="158"/>
      <c r="K66" s="158"/>
      <c r="L66" s="158"/>
    </row>
    <row r="67" spans="1:12" s="113" customFormat="1" x14ac:dyDescent="0.25">
      <c r="A67" s="129"/>
      <c r="B67" s="27"/>
      <c r="C67" s="129"/>
      <c r="D67" s="129"/>
      <c r="E67" s="158"/>
      <c r="F67" s="158"/>
      <c r="G67" s="158"/>
      <c r="H67" s="158"/>
      <c r="I67" s="158"/>
      <c r="J67" s="158"/>
      <c r="K67" s="158"/>
      <c r="L67" s="158"/>
    </row>
    <row r="68" spans="1:12" s="113" customFormat="1" x14ac:dyDescent="0.25">
      <c r="A68" s="129"/>
      <c r="B68" s="27"/>
      <c r="C68" s="129"/>
      <c r="D68" s="129"/>
      <c r="E68" s="158"/>
      <c r="F68" s="158"/>
      <c r="G68" s="158"/>
      <c r="H68" s="158"/>
      <c r="I68" s="158"/>
      <c r="J68" s="158"/>
      <c r="K68" s="158"/>
      <c r="L68" s="158"/>
    </row>
    <row r="69" spans="1:12" s="113" customFormat="1" x14ac:dyDescent="0.25">
      <c r="A69" s="129"/>
      <c r="B69" s="27"/>
      <c r="C69" s="129"/>
      <c r="D69" s="129"/>
      <c r="E69" s="158"/>
      <c r="F69" s="158"/>
      <c r="G69" s="158"/>
      <c r="H69" s="158"/>
      <c r="I69" s="158"/>
      <c r="J69" s="158"/>
      <c r="K69" s="158"/>
      <c r="L69" s="158"/>
    </row>
    <row r="70" spans="1:12" s="113" customFormat="1" x14ac:dyDescent="0.25">
      <c r="A70" s="129"/>
      <c r="B70" s="27"/>
      <c r="C70" s="129"/>
      <c r="D70" s="129"/>
      <c r="E70" s="158"/>
      <c r="F70" s="158"/>
      <c r="G70" s="158"/>
      <c r="H70" s="158"/>
      <c r="I70" s="158"/>
      <c r="J70" s="158"/>
      <c r="K70" s="158"/>
      <c r="L70" s="158"/>
    </row>
    <row r="71" spans="1:12" s="113" customFormat="1" x14ac:dyDescent="0.25">
      <c r="A71" s="129"/>
      <c r="B71" s="27"/>
      <c r="C71" s="129"/>
      <c r="D71" s="129"/>
      <c r="E71" s="158"/>
      <c r="F71" s="158"/>
      <c r="G71" s="158"/>
      <c r="H71" s="158"/>
      <c r="I71" s="158"/>
      <c r="J71" s="158"/>
      <c r="K71" s="158"/>
      <c r="L71" s="158"/>
    </row>
    <row r="72" spans="1:12" s="113" customFormat="1" x14ac:dyDescent="0.25">
      <c r="A72" s="129"/>
      <c r="B72" s="27"/>
      <c r="C72" s="129"/>
      <c r="D72" s="129"/>
      <c r="E72" s="158"/>
      <c r="F72" s="158"/>
      <c r="G72" s="158"/>
      <c r="H72" s="158"/>
      <c r="I72" s="158"/>
      <c r="J72" s="158"/>
      <c r="K72" s="158"/>
      <c r="L72" s="158"/>
    </row>
    <row r="73" spans="1:12" s="113" customFormat="1" x14ac:dyDescent="0.25">
      <c r="A73" s="129"/>
      <c r="B73" s="27"/>
      <c r="C73" s="129"/>
      <c r="D73" s="129"/>
      <c r="E73" s="158"/>
      <c r="F73" s="158"/>
      <c r="G73" s="158"/>
      <c r="H73" s="158"/>
      <c r="I73" s="158"/>
      <c r="J73" s="158"/>
      <c r="K73" s="158"/>
      <c r="L73" s="158"/>
    </row>
    <row r="74" spans="1:12" s="113" customFormat="1" x14ac:dyDescent="0.25">
      <c r="A74" s="129"/>
      <c r="B74" s="27"/>
      <c r="C74" s="129"/>
      <c r="D74" s="129"/>
      <c r="E74" s="158"/>
      <c r="F74" s="158"/>
      <c r="G74" s="158"/>
      <c r="H74" s="158"/>
      <c r="I74" s="158"/>
      <c r="J74" s="158"/>
      <c r="K74" s="158"/>
      <c r="L74" s="158"/>
    </row>
    <row r="75" spans="1:12" s="113" customFormat="1" x14ac:dyDescent="0.25">
      <c r="A75" s="129"/>
      <c r="B75" s="27"/>
      <c r="C75" s="129"/>
      <c r="D75" s="129"/>
      <c r="E75" s="158"/>
      <c r="F75" s="158"/>
      <c r="G75" s="158"/>
      <c r="H75" s="158"/>
      <c r="I75" s="158"/>
      <c r="J75" s="158"/>
      <c r="K75" s="158"/>
      <c r="L75" s="158"/>
    </row>
    <row r="76" spans="1:12" s="113" customFormat="1" x14ac:dyDescent="0.25">
      <c r="A76" s="129"/>
      <c r="B76" s="27"/>
      <c r="C76" s="129"/>
      <c r="D76" s="129"/>
      <c r="E76" s="158"/>
      <c r="F76" s="158"/>
      <c r="G76" s="158"/>
      <c r="H76" s="158"/>
      <c r="I76" s="158"/>
      <c r="J76" s="158"/>
      <c r="K76" s="158"/>
      <c r="L76" s="158"/>
    </row>
    <row r="77" spans="1:12" s="113" customFormat="1" x14ac:dyDescent="0.25">
      <c r="A77" s="129"/>
      <c r="B77" s="27"/>
      <c r="C77" s="129"/>
      <c r="D77" s="129"/>
      <c r="E77" s="158"/>
      <c r="F77" s="158"/>
      <c r="G77" s="158"/>
      <c r="H77" s="158"/>
      <c r="I77" s="158"/>
      <c r="J77" s="158"/>
      <c r="K77" s="158"/>
      <c r="L77" s="158"/>
    </row>
    <row r="78" spans="1:12" s="113" customFormat="1" x14ac:dyDescent="0.25">
      <c r="A78" s="129"/>
      <c r="B78" s="27"/>
      <c r="C78" s="129"/>
      <c r="D78" s="129"/>
      <c r="E78" s="158"/>
      <c r="F78" s="158"/>
      <c r="G78" s="158"/>
      <c r="H78" s="158"/>
      <c r="I78" s="158"/>
      <c r="J78" s="158"/>
      <c r="K78" s="158"/>
      <c r="L78" s="158"/>
    </row>
    <row r="79" spans="1:12" s="113" customFormat="1" x14ac:dyDescent="0.25">
      <c r="A79" s="129"/>
      <c r="B79" s="27"/>
      <c r="C79" s="129"/>
      <c r="D79" s="129"/>
      <c r="E79" s="158"/>
      <c r="F79" s="158"/>
      <c r="G79" s="158"/>
      <c r="H79" s="158"/>
      <c r="I79" s="158"/>
      <c r="J79" s="158"/>
      <c r="K79" s="158"/>
      <c r="L79" s="158"/>
    </row>
    <row r="80" spans="1:12" s="113" customFormat="1" x14ac:dyDescent="0.25">
      <c r="A80" s="129"/>
      <c r="B80" s="27"/>
      <c r="C80" s="129"/>
      <c r="D80" s="129"/>
      <c r="E80" s="158"/>
      <c r="F80" s="158"/>
      <c r="G80" s="158"/>
      <c r="H80" s="158"/>
      <c r="I80" s="158"/>
      <c r="J80" s="158"/>
      <c r="K80" s="158"/>
      <c r="L80" s="158"/>
    </row>
    <row r="81" spans="1:18" s="113" customFormat="1" x14ac:dyDescent="0.25">
      <c r="A81" s="129"/>
      <c r="B81" s="27"/>
      <c r="C81" s="129"/>
      <c r="D81" s="129"/>
      <c r="E81" s="158"/>
      <c r="F81" s="158"/>
      <c r="G81" s="158"/>
      <c r="H81" s="158"/>
      <c r="I81" s="158"/>
      <c r="J81" s="158"/>
      <c r="K81" s="158"/>
      <c r="L81" s="158"/>
    </row>
    <row r="82" spans="1:18" s="113" customFormat="1" x14ac:dyDescent="0.25">
      <c r="A82" s="129"/>
      <c r="B82" s="27"/>
      <c r="C82" s="129"/>
      <c r="D82" s="129"/>
      <c r="E82" s="158"/>
      <c r="F82" s="158"/>
      <c r="G82" s="158"/>
      <c r="H82" s="158"/>
      <c r="I82" s="158"/>
      <c r="J82" s="158"/>
      <c r="K82" s="158"/>
      <c r="L82" s="158"/>
    </row>
    <row r="83" spans="1:18" s="113" customFormat="1" x14ac:dyDescent="0.25">
      <c r="A83" s="129"/>
      <c r="B83" s="27"/>
      <c r="C83" s="129"/>
      <c r="D83" s="129"/>
      <c r="E83" s="158"/>
      <c r="F83" s="158"/>
      <c r="G83" s="158"/>
      <c r="H83" s="158"/>
      <c r="I83" s="158"/>
      <c r="J83" s="158"/>
      <c r="K83" s="158"/>
      <c r="L83" s="158"/>
    </row>
    <row r="84" spans="1:18" s="113" customFormat="1" x14ac:dyDescent="0.25">
      <c r="A84" s="129"/>
      <c r="B84" s="27"/>
      <c r="C84" s="129"/>
      <c r="D84" s="129"/>
      <c r="E84" s="158"/>
      <c r="F84" s="158"/>
      <c r="G84" s="158"/>
      <c r="H84" s="158"/>
      <c r="I84" s="158"/>
      <c r="J84" s="158"/>
      <c r="K84" s="158"/>
      <c r="L84" s="158"/>
    </row>
    <row r="85" spans="1:18" s="113" customFormat="1" x14ac:dyDescent="0.25">
      <c r="A85" s="129"/>
      <c r="B85" s="27"/>
      <c r="C85" s="129"/>
      <c r="D85" s="129"/>
      <c r="E85" s="158"/>
      <c r="F85" s="158"/>
      <c r="G85" s="158"/>
      <c r="H85" s="158"/>
      <c r="I85" s="158"/>
      <c r="J85" s="158"/>
      <c r="K85" s="158"/>
      <c r="L85" s="158"/>
    </row>
    <row r="86" spans="1:18" s="113" customFormat="1" x14ac:dyDescent="0.25">
      <c r="A86" s="129"/>
      <c r="B86" s="27"/>
      <c r="C86" s="129"/>
      <c r="D86" s="129"/>
      <c r="E86" s="158"/>
      <c r="F86" s="158"/>
      <c r="G86" s="158"/>
      <c r="H86" s="158"/>
      <c r="I86" s="158"/>
      <c r="J86" s="158"/>
      <c r="K86" s="158"/>
      <c r="L86" s="158"/>
    </row>
    <row r="87" spans="1:18" s="113" customFormat="1" x14ac:dyDescent="0.25">
      <c r="A87" s="129"/>
      <c r="B87" s="27"/>
      <c r="C87" s="129"/>
      <c r="D87" s="129"/>
      <c r="E87" s="158"/>
      <c r="F87" s="158"/>
      <c r="G87" s="158"/>
      <c r="H87" s="158"/>
      <c r="I87" s="158"/>
      <c r="J87" s="158"/>
      <c r="K87" s="158"/>
      <c r="L87" s="158"/>
    </row>
    <row r="88" spans="1:18" s="113" customFormat="1" x14ac:dyDescent="0.25">
      <c r="A88" s="129"/>
      <c r="B88" s="27"/>
      <c r="C88" s="129"/>
      <c r="D88" s="129"/>
      <c r="E88" s="158"/>
      <c r="F88" s="158"/>
      <c r="G88" s="158"/>
      <c r="H88" s="158"/>
      <c r="I88" s="158"/>
      <c r="J88" s="158"/>
      <c r="K88" s="158"/>
      <c r="L88" s="158"/>
    </row>
    <row r="89" spans="1:18" s="113" customFormat="1" x14ac:dyDescent="0.25">
      <c r="A89" s="129"/>
      <c r="B89" s="27"/>
      <c r="C89" s="129"/>
      <c r="D89" s="129"/>
      <c r="E89" s="158"/>
      <c r="F89" s="158"/>
      <c r="G89" s="158"/>
      <c r="H89" s="158"/>
      <c r="I89" s="158"/>
      <c r="J89" s="158"/>
      <c r="K89" s="158"/>
      <c r="L89" s="158"/>
    </row>
    <row r="90" spans="1:18" s="113" customFormat="1" x14ac:dyDescent="0.25">
      <c r="A90" s="129"/>
      <c r="B90" s="27"/>
      <c r="C90" s="129"/>
      <c r="D90" s="129"/>
      <c r="E90" s="158"/>
      <c r="F90" s="158"/>
      <c r="G90" s="158"/>
      <c r="H90" s="158"/>
      <c r="I90" s="158"/>
      <c r="J90" s="158"/>
      <c r="K90" s="158"/>
      <c r="L90" s="158"/>
    </row>
    <row r="91" spans="1:18" s="113" customFormat="1" x14ac:dyDescent="0.25">
      <c r="A91" s="129"/>
      <c r="B91" s="27"/>
      <c r="C91" s="129"/>
      <c r="D91" s="129"/>
      <c r="E91" s="158"/>
      <c r="F91" s="158"/>
      <c r="G91" s="158"/>
      <c r="H91" s="158"/>
      <c r="I91" s="158"/>
      <c r="J91" s="158"/>
      <c r="K91" s="158"/>
      <c r="L91" s="158"/>
    </row>
    <row r="92" spans="1:18" s="113" customFormat="1" x14ac:dyDescent="0.25">
      <c r="A92" s="129"/>
      <c r="B92" s="27"/>
      <c r="C92" s="129"/>
      <c r="D92" s="129"/>
      <c r="E92" s="158"/>
      <c r="F92" s="158"/>
      <c r="G92" s="158"/>
      <c r="H92" s="158"/>
      <c r="I92" s="158"/>
      <c r="J92" s="158"/>
      <c r="K92" s="158"/>
      <c r="L92" s="158"/>
    </row>
    <row r="93" spans="1:18" s="113" customFormat="1" x14ac:dyDescent="0.25">
      <c r="A93" s="129"/>
      <c r="B93" s="27"/>
      <c r="C93" s="129"/>
      <c r="D93" s="129"/>
      <c r="E93" s="158"/>
      <c r="F93" s="158"/>
      <c r="G93" s="158"/>
      <c r="H93" s="158"/>
      <c r="I93" s="158"/>
      <c r="J93" s="158"/>
      <c r="K93" s="158"/>
      <c r="L93" s="158"/>
    </row>
    <row r="94" spans="1:18" x14ac:dyDescent="0.25">
      <c r="A94" s="129"/>
      <c r="B94" s="27"/>
      <c r="C94" s="129"/>
      <c r="D94" s="129"/>
      <c r="E94" s="158"/>
      <c r="F94" s="158"/>
      <c r="G94" s="158"/>
      <c r="H94" s="158"/>
      <c r="I94" s="158"/>
      <c r="J94" s="158"/>
      <c r="K94" s="158"/>
      <c r="L94" s="158"/>
    </row>
    <row r="95" spans="1:18" ht="14.25" customHeight="1" thickBot="1" x14ac:dyDescent="0.3"/>
    <row r="96" spans="1:18" s="113" customFormat="1" ht="15.75" x14ac:dyDescent="0.25">
      <c r="A96" s="281" t="s">
        <v>162</v>
      </c>
      <c r="B96" s="278"/>
      <c r="C96" s="278"/>
      <c r="D96" s="278"/>
      <c r="E96" s="278"/>
      <c r="F96" s="278"/>
      <c r="G96" s="278"/>
      <c r="H96" s="278"/>
      <c r="I96" s="278"/>
      <c r="J96" s="278"/>
      <c r="K96" s="61"/>
      <c r="L96" s="61"/>
      <c r="M96" s="61"/>
      <c r="N96" s="61"/>
      <c r="O96" s="61"/>
      <c r="P96" s="61"/>
      <c r="Q96" s="61"/>
      <c r="R96" s="62"/>
    </row>
    <row r="97" spans="1:18" s="113" customFormat="1" x14ac:dyDescent="0.25">
      <c r="A97" s="279" t="s">
        <v>135</v>
      </c>
      <c r="B97" s="268"/>
      <c r="C97" s="268"/>
      <c r="D97" s="268"/>
      <c r="E97" s="268"/>
      <c r="F97" s="268"/>
      <c r="G97" s="268"/>
      <c r="H97" s="268"/>
      <c r="I97" s="268"/>
      <c r="J97" s="268"/>
      <c r="K97" s="45"/>
      <c r="L97" s="45"/>
      <c r="M97" s="45"/>
      <c r="N97" s="45"/>
      <c r="O97" s="45"/>
      <c r="P97" s="45"/>
      <c r="Q97" s="45"/>
      <c r="R97" s="64"/>
    </row>
    <row r="98" spans="1:18" s="113" customFormat="1" x14ac:dyDescent="0.25">
      <c r="A98" s="279" t="s">
        <v>110</v>
      </c>
      <c r="B98" s="268"/>
      <c r="C98" s="268"/>
      <c r="D98" s="268"/>
      <c r="E98" s="268"/>
      <c r="F98" s="268"/>
      <c r="G98" s="268"/>
      <c r="H98" s="268"/>
      <c r="I98" s="268"/>
      <c r="J98" s="268"/>
      <c r="K98" s="45"/>
      <c r="L98" s="45"/>
      <c r="M98" s="45"/>
      <c r="N98" s="45"/>
      <c r="O98" s="45"/>
      <c r="P98" s="45"/>
      <c r="Q98" s="45"/>
      <c r="R98" s="64"/>
    </row>
    <row r="99" spans="1:18" s="125" customFormat="1" x14ac:dyDescent="0.25">
      <c r="A99" s="279"/>
      <c r="B99" s="268"/>
      <c r="C99" s="268"/>
      <c r="D99" s="268"/>
      <c r="E99" s="268"/>
      <c r="F99" s="268"/>
      <c r="G99" s="268"/>
      <c r="H99" s="268"/>
      <c r="I99" s="268"/>
      <c r="J99" s="268"/>
      <c r="K99" s="45"/>
      <c r="L99" s="45"/>
      <c r="M99" s="45"/>
      <c r="N99" s="45"/>
      <c r="O99" s="45"/>
      <c r="P99" s="45"/>
      <c r="Q99" s="45"/>
      <c r="R99" s="64"/>
    </row>
    <row r="100" spans="1:18" s="113" customFormat="1" ht="14.25" customHeight="1" x14ac:dyDescent="0.25">
      <c r="A100" s="280" t="s">
        <v>101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64"/>
    </row>
    <row r="101" spans="1:18" s="113" customFormat="1" ht="14.25" customHeight="1" x14ac:dyDescent="0.25">
      <c r="A101" s="175" t="s">
        <v>171</v>
      </c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64"/>
    </row>
    <row r="102" spans="1:18" s="113" customFormat="1" ht="14.25" customHeight="1" x14ac:dyDescent="0.25">
      <c r="A102" s="175" t="s">
        <v>172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64"/>
    </row>
    <row r="103" spans="1:18" s="113" customFormat="1" ht="14.25" customHeight="1" x14ac:dyDescent="0.25">
      <c r="A103" s="175" t="s">
        <v>109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64"/>
    </row>
    <row r="104" spans="1:18" s="113" customFormat="1" ht="14.25" customHeight="1" x14ac:dyDescent="0.25">
      <c r="A104" s="63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64"/>
    </row>
    <row r="105" spans="1:18" s="113" customFormat="1" ht="14.25" customHeight="1" x14ac:dyDescent="0.25">
      <c r="A105" s="280" t="s">
        <v>170</v>
      </c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64"/>
    </row>
    <row r="106" spans="1:18" s="113" customFormat="1" ht="14.25" customHeight="1" x14ac:dyDescent="0.25">
      <c r="A106" s="175" t="s">
        <v>175</v>
      </c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64"/>
    </row>
    <row r="107" spans="1:18" s="113" customFormat="1" x14ac:dyDescent="0.25">
      <c r="A107" s="176" t="s">
        <v>174</v>
      </c>
      <c r="B107" s="177"/>
      <c r="C107" s="177"/>
      <c r="D107" s="177"/>
      <c r="E107" s="177"/>
      <c r="F107" s="177"/>
      <c r="G107" s="177"/>
      <c r="H107" s="177"/>
      <c r="I107" s="177"/>
      <c r="J107" s="177"/>
      <c r="K107" s="177"/>
      <c r="L107" s="177"/>
      <c r="M107" s="177"/>
      <c r="N107" s="177"/>
      <c r="O107" s="45"/>
      <c r="P107" s="45"/>
      <c r="Q107" s="45"/>
      <c r="R107" s="64"/>
    </row>
    <row r="108" spans="1:18" s="113" customFormat="1" ht="15.75" thickBot="1" x14ac:dyDescent="0.3">
      <c r="A108" s="74" t="s">
        <v>173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66"/>
      <c r="P108" s="66"/>
      <c r="Q108" s="66"/>
      <c r="R108" s="67"/>
    </row>
  </sheetData>
  <sheetProtection formatCells="0" formatColumns="0" formatRows="0" insertRows="0"/>
  <mergeCells count="1">
    <mergeCell ref="C5:D5"/>
  </mergeCells>
  <conditionalFormatting sqref="A7:L26 A28:L28 E27:L27 A30:L30 E29:L29 E31:L31 A36:L36 A32:L34 E35:L35 A38:L94 E37:L37">
    <cfRule type="containsBlanks" dxfId="704" priority="33">
      <formula>LEN(TRIM(A7))=0</formula>
    </cfRule>
  </conditionalFormatting>
  <conditionalFormatting sqref="E7:L94">
    <cfRule type="cellIs" dxfId="703" priority="28" operator="equal">
      <formula>0</formula>
    </cfRule>
    <cfRule type="containsErrors" dxfId="702" priority="34">
      <formula>ISERROR(E7)</formula>
    </cfRule>
  </conditionalFormatting>
  <conditionalFormatting sqref="C27:D27">
    <cfRule type="expression" dxfId="701" priority="25">
      <formula>NOT(ISBLANK($B27))</formula>
    </cfRule>
  </conditionalFormatting>
  <conditionalFormatting sqref="C27">
    <cfRule type="expression" dxfId="700" priority="23">
      <formula>ISTEXT($C27)</formula>
    </cfRule>
    <cfRule type="expression" dxfId="699" priority="24">
      <formula>NOT(ISBLANK($C27))</formula>
    </cfRule>
  </conditionalFormatting>
  <conditionalFormatting sqref="D27">
    <cfRule type="expression" dxfId="698" priority="21">
      <formula>ISTEXT($D27)</formula>
    </cfRule>
    <cfRule type="expression" dxfId="697" priority="22">
      <formula>NOT(ISBLANK($D27))</formula>
    </cfRule>
  </conditionalFormatting>
  <conditionalFormatting sqref="C29:D29">
    <cfRule type="expression" dxfId="696" priority="20">
      <formula>NOT(ISBLANK($B29))</formula>
    </cfRule>
  </conditionalFormatting>
  <conditionalFormatting sqref="C29">
    <cfRule type="expression" dxfId="695" priority="18">
      <formula>ISTEXT($C29)</formula>
    </cfRule>
    <cfRule type="expression" dxfId="694" priority="19">
      <formula>NOT(ISBLANK($C29))</formula>
    </cfRule>
  </conditionalFormatting>
  <conditionalFormatting sqref="D29">
    <cfRule type="expression" dxfId="693" priority="16">
      <formula>ISTEXT($D29)</formula>
    </cfRule>
    <cfRule type="expression" dxfId="692" priority="17">
      <formula>NOT(ISBLANK($D29))</formula>
    </cfRule>
  </conditionalFormatting>
  <conditionalFormatting sqref="C31:D31">
    <cfRule type="expression" dxfId="691" priority="15">
      <formula>NOT(ISBLANK($B31))</formula>
    </cfRule>
  </conditionalFormatting>
  <conditionalFormatting sqref="C31">
    <cfRule type="expression" dxfId="690" priority="13">
      <formula>ISTEXT($C31)</formula>
    </cfRule>
    <cfRule type="expression" dxfId="689" priority="14">
      <formula>NOT(ISBLANK($C31))</formula>
    </cfRule>
  </conditionalFormatting>
  <conditionalFormatting sqref="D31">
    <cfRule type="expression" dxfId="688" priority="11">
      <formula>ISTEXT($D31)</formula>
    </cfRule>
    <cfRule type="expression" dxfId="687" priority="12">
      <formula>NOT(ISBLANK($D31))</formula>
    </cfRule>
  </conditionalFormatting>
  <conditionalFormatting sqref="C35:D35">
    <cfRule type="expression" dxfId="686" priority="10">
      <formula>NOT(ISBLANK($B35))</formula>
    </cfRule>
  </conditionalFormatting>
  <conditionalFormatting sqref="C35">
    <cfRule type="expression" dxfId="685" priority="8">
      <formula>ISTEXT($C35)</formula>
    </cfRule>
    <cfRule type="expression" dxfId="684" priority="9">
      <formula>NOT(ISBLANK($C35))</formula>
    </cfRule>
  </conditionalFormatting>
  <conditionalFormatting sqref="D35">
    <cfRule type="expression" dxfId="683" priority="6">
      <formula>ISTEXT($D35)</formula>
    </cfRule>
    <cfRule type="expression" dxfId="682" priority="7">
      <formula>NOT(ISBLANK($D35))</formula>
    </cfRule>
  </conditionalFormatting>
  <conditionalFormatting sqref="C37:D37">
    <cfRule type="expression" dxfId="681" priority="5">
      <formula>NOT(ISBLANK($B37))</formula>
    </cfRule>
  </conditionalFormatting>
  <conditionalFormatting sqref="C37">
    <cfRule type="expression" dxfId="680" priority="3">
      <formula>ISTEXT($C37)</formula>
    </cfRule>
    <cfRule type="expression" dxfId="679" priority="4">
      <formula>NOT(ISBLANK($C37))</formula>
    </cfRule>
  </conditionalFormatting>
  <conditionalFormatting sqref="D37">
    <cfRule type="expression" dxfId="678" priority="1">
      <formula>ISTEXT($D37)</formula>
    </cfRule>
    <cfRule type="expression" dxfId="677" priority="2">
      <formula>NOT(ISBLANK($D37))</formula>
    </cfRule>
  </conditionalFormatting>
  <pageMargins left="0.25" right="0.25" top="0.75" bottom="0.75" header="0.3" footer="0.3"/>
  <pageSetup scale="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tabSelected="1" zoomScale="85" zoomScaleNormal="8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Q33" sqref="Q33:R33"/>
    </sheetView>
  </sheetViews>
  <sheetFormatPr defaultRowHeight="15" x14ac:dyDescent="0.25"/>
  <cols>
    <col min="1" max="1" width="12.42578125" customWidth="1"/>
    <col min="2" max="2" width="12.140625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Vallejo Sanitation &amp; Flood Control District</v>
      </c>
      <c r="B2" s="61"/>
      <c r="C2" s="61"/>
      <c r="D2" s="161"/>
      <c r="E2" s="161"/>
      <c r="F2" s="161"/>
      <c r="G2" s="161"/>
      <c r="H2" s="161"/>
      <c r="I2" s="161"/>
      <c r="J2" s="170"/>
      <c r="K2" s="170"/>
      <c r="L2" s="17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Daniel Tafolla, Environmental Services Director, (707) 644-8949, dtafolla@vsfcd.com</v>
      </c>
      <c r="B3" s="66"/>
      <c r="C3" s="66"/>
      <c r="D3" s="164"/>
      <c r="E3" s="164"/>
      <c r="F3" s="164"/>
      <c r="G3" s="164"/>
      <c r="H3" s="164"/>
      <c r="I3" s="164"/>
      <c r="J3" s="174"/>
      <c r="K3" s="174"/>
      <c r="L3" s="174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52" t="s">
        <v>13</v>
      </c>
      <c r="E5" s="353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55" t="s">
        <v>178</v>
      </c>
      <c r="R5" s="355"/>
      <c r="S5" s="354" t="s">
        <v>179</v>
      </c>
      <c r="T5" s="354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2" t="s">
        <v>37</v>
      </c>
      <c r="G6" s="323" t="s">
        <v>16</v>
      </c>
      <c r="H6" s="95"/>
      <c r="I6" s="100"/>
      <c r="J6" s="287"/>
      <c r="K6" s="287"/>
      <c r="L6" s="95"/>
      <c r="M6" s="95"/>
      <c r="N6" s="95"/>
      <c r="O6" s="95"/>
      <c r="P6" s="321" t="s">
        <v>93</v>
      </c>
      <c r="Q6" s="325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209</v>
      </c>
      <c r="B7" s="236">
        <v>41101</v>
      </c>
      <c r="C7" s="31" t="s">
        <v>210</v>
      </c>
      <c r="D7" s="246">
        <v>8.9499999999999993</v>
      </c>
      <c r="E7" s="246">
        <v>13.3</v>
      </c>
      <c r="F7" s="151">
        <f t="shared" ref="F7:F18" si="0">SUM(H7,J7,K7)</f>
        <v>23.031300000000002</v>
      </c>
      <c r="G7" s="129">
        <f t="shared" ref="G7:G18" si="1">SUM(I7:K7)</f>
        <v>21.031300000000002</v>
      </c>
      <c r="H7" s="247">
        <v>11</v>
      </c>
      <c r="I7" s="246">
        <v>9</v>
      </c>
      <c r="J7" s="247">
        <v>11.16</v>
      </c>
      <c r="K7" s="246">
        <v>0.87129999999999996</v>
      </c>
      <c r="L7" s="247">
        <v>6.5289999999999999</v>
      </c>
      <c r="M7" s="298"/>
      <c r="N7" s="247">
        <v>4.7</v>
      </c>
      <c r="O7" s="246">
        <v>3.6</v>
      </c>
      <c r="P7" s="247">
        <v>2.9</v>
      </c>
      <c r="Q7" s="246">
        <v>6.85</v>
      </c>
      <c r="R7" s="246">
        <v>7.1</v>
      </c>
      <c r="S7" s="247">
        <v>24.4</v>
      </c>
      <c r="T7" s="247">
        <v>25.5</v>
      </c>
      <c r="U7" s="309">
        <v>12</v>
      </c>
    </row>
    <row r="8" spans="1:21" s="117" customFormat="1" ht="16.5" customHeight="1" x14ac:dyDescent="0.25">
      <c r="A8" s="308" t="s">
        <v>209</v>
      </c>
      <c r="B8" s="236">
        <v>41113</v>
      </c>
      <c r="C8" s="31" t="s">
        <v>210</v>
      </c>
      <c r="D8" s="246">
        <v>9.61</v>
      </c>
      <c r="E8" s="246">
        <v>14.9</v>
      </c>
      <c r="F8" s="151">
        <f t="shared" si="0"/>
        <v>24.010999999999999</v>
      </c>
      <c r="G8" s="129">
        <f t="shared" si="1"/>
        <v>22.010999999999999</v>
      </c>
      <c r="H8" s="247">
        <v>15</v>
      </c>
      <c r="I8" s="246">
        <v>13</v>
      </c>
      <c r="J8" s="247">
        <v>8.4499999999999993</v>
      </c>
      <c r="K8" s="246">
        <v>0.56100000000000005</v>
      </c>
      <c r="L8" s="247">
        <v>10.52</v>
      </c>
      <c r="M8" s="298"/>
      <c r="N8" s="247">
        <v>3.2</v>
      </c>
      <c r="O8" s="246">
        <v>2.9</v>
      </c>
      <c r="P8" s="247">
        <v>2.6</v>
      </c>
      <c r="Q8" s="246">
        <v>7.09</v>
      </c>
      <c r="R8" s="246">
        <v>7.19</v>
      </c>
      <c r="S8" s="247">
        <v>24.8</v>
      </c>
      <c r="T8" s="247">
        <v>25.8</v>
      </c>
      <c r="U8" s="309">
        <v>14</v>
      </c>
    </row>
    <row r="9" spans="1:21" s="117" customFormat="1" ht="16.5" customHeight="1" x14ac:dyDescent="0.25">
      <c r="A9" s="308" t="s">
        <v>209</v>
      </c>
      <c r="B9" s="236">
        <v>41128</v>
      </c>
      <c r="C9" s="31" t="s">
        <v>210</v>
      </c>
      <c r="D9" s="246">
        <v>9.34</v>
      </c>
      <c r="E9" s="246">
        <v>13.9</v>
      </c>
      <c r="F9" s="151">
        <f t="shared" si="0"/>
        <v>26.360000000000003</v>
      </c>
      <c r="G9" s="129">
        <f t="shared" si="1"/>
        <v>23.360000000000003</v>
      </c>
      <c r="H9" s="247">
        <v>16</v>
      </c>
      <c r="I9" s="246">
        <v>13</v>
      </c>
      <c r="J9" s="247">
        <v>9.6300000000000008</v>
      </c>
      <c r="K9" s="246">
        <v>0.73</v>
      </c>
      <c r="L9" s="247">
        <v>11.64</v>
      </c>
      <c r="M9" s="298"/>
      <c r="N9" s="247">
        <v>4.2</v>
      </c>
      <c r="O9" s="246">
        <v>3.6</v>
      </c>
      <c r="P9" s="247">
        <v>3</v>
      </c>
      <c r="Q9" s="246">
        <v>7.06</v>
      </c>
      <c r="R9" s="246">
        <v>7.13</v>
      </c>
      <c r="S9" s="247">
        <v>24.8</v>
      </c>
      <c r="T9" s="247">
        <v>25.8</v>
      </c>
      <c r="U9" s="309">
        <v>16</v>
      </c>
    </row>
    <row r="10" spans="1:21" s="117" customFormat="1" ht="16.5" customHeight="1" x14ac:dyDescent="0.25">
      <c r="A10" s="308" t="s">
        <v>209</v>
      </c>
      <c r="B10" s="236">
        <v>41137</v>
      </c>
      <c r="C10" s="31" t="s">
        <v>210</v>
      </c>
      <c r="D10" s="246">
        <v>9.19</v>
      </c>
      <c r="E10" s="246">
        <v>13.3</v>
      </c>
      <c r="F10" s="151">
        <f t="shared" si="0"/>
        <v>25.3</v>
      </c>
      <c r="G10" s="129">
        <f t="shared" si="1"/>
        <v>24.3</v>
      </c>
      <c r="H10" s="247">
        <v>14</v>
      </c>
      <c r="I10" s="246">
        <v>13</v>
      </c>
      <c r="J10" s="247">
        <v>10.41</v>
      </c>
      <c r="K10" s="246">
        <v>0.89</v>
      </c>
      <c r="L10" s="247">
        <v>11.33</v>
      </c>
      <c r="M10" s="298"/>
      <c r="N10" s="247">
        <v>3.8</v>
      </c>
      <c r="O10" s="246">
        <v>3.7</v>
      </c>
      <c r="P10" s="247">
        <v>3.3</v>
      </c>
      <c r="Q10" s="246">
        <v>7.03</v>
      </c>
      <c r="R10" s="246">
        <v>7.16</v>
      </c>
      <c r="S10" s="247">
        <v>24.9</v>
      </c>
      <c r="T10" s="247">
        <v>25.8</v>
      </c>
      <c r="U10" s="309">
        <v>9</v>
      </c>
    </row>
    <row r="11" spans="1:21" s="124" customFormat="1" ht="16.5" customHeight="1" x14ac:dyDescent="0.25">
      <c r="A11" s="308" t="s">
        <v>209</v>
      </c>
      <c r="B11" s="236">
        <v>41163</v>
      </c>
      <c r="C11" s="31" t="s">
        <v>210</v>
      </c>
      <c r="D11" s="246">
        <v>8.83</v>
      </c>
      <c r="E11" s="246">
        <v>13.64</v>
      </c>
      <c r="F11" s="151">
        <f t="shared" si="0"/>
        <v>20.32</v>
      </c>
      <c r="G11" s="129">
        <f t="shared" si="1"/>
        <v>18.32</v>
      </c>
      <c r="H11" s="247">
        <v>15</v>
      </c>
      <c r="I11" s="246">
        <v>13</v>
      </c>
      <c r="J11" s="247">
        <v>4.3600000000000003</v>
      </c>
      <c r="K11" s="246">
        <v>0.96</v>
      </c>
      <c r="L11" s="247">
        <v>12.48</v>
      </c>
      <c r="M11" s="298"/>
      <c r="N11" s="247">
        <v>3.7</v>
      </c>
      <c r="O11" s="246">
        <v>3.5</v>
      </c>
      <c r="P11" s="247">
        <v>3.9</v>
      </c>
      <c r="Q11" s="246">
        <v>7.1</v>
      </c>
      <c r="R11" s="246">
        <v>7.21</v>
      </c>
      <c r="S11" s="247">
        <v>24.9</v>
      </c>
      <c r="T11" s="247">
        <v>25.8</v>
      </c>
      <c r="U11" s="309">
        <v>10</v>
      </c>
    </row>
    <row r="12" spans="1:21" s="125" customFormat="1" ht="16.5" customHeight="1" x14ac:dyDescent="0.25">
      <c r="A12" s="308" t="s">
        <v>209</v>
      </c>
      <c r="B12" s="236">
        <v>41178</v>
      </c>
      <c r="C12" s="31" t="s">
        <v>210</v>
      </c>
      <c r="D12" s="246">
        <v>8.58</v>
      </c>
      <c r="E12" s="246">
        <v>14.04</v>
      </c>
      <c r="F12" s="151">
        <f t="shared" si="0"/>
        <v>20.23</v>
      </c>
      <c r="G12" s="129">
        <f t="shared" si="1"/>
        <v>19.23</v>
      </c>
      <c r="H12" s="247">
        <v>14</v>
      </c>
      <c r="I12" s="246">
        <v>13</v>
      </c>
      <c r="J12" s="247">
        <v>5.25</v>
      </c>
      <c r="K12" s="246">
        <v>0.98</v>
      </c>
      <c r="L12" s="247">
        <v>10.94</v>
      </c>
      <c r="M12" s="298"/>
      <c r="N12" s="247">
        <v>3.9</v>
      </c>
      <c r="O12" s="246">
        <v>3.7</v>
      </c>
      <c r="P12" s="247">
        <v>3.4</v>
      </c>
      <c r="Q12" s="246">
        <v>7.06</v>
      </c>
      <c r="R12" s="246">
        <v>7.2</v>
      </c>
      <c r="S12" s="247">
        <v>24.4</v>
      </c>
      <c r="T12" s="247">
        <v>25.3</v>
      </c>
      <c r="U12" s="309">
        <v>10</v>
      </c>
    </row>
    <row r="13" spans="1:21" s="125" customFormat="1" ht="16.5" customHeight="1" x14ac:dyDescent="0.25">
      <c r="A13" s="308" t="s">
        <v>211</v>
      </c>
      <c r="B13" s="236">
        <v>41186</v>
      </c>
      <c r="C13" s="31" t="s">
        <v>210</v>
      </c>
      <c r="D13" s="246">
        <v>8.5500000000000007</v>
      </c>
      <c r="E13" s="246">
        <v>13.75</v>
      </c>
      <c r="F13" s="151">
        <f t="shared" si="0"/>
        <v>18.149999999999999</v>
      </c>
      <c r="G13" s="129">
        <f t="shared" si="1"/>
        <v>18.149999999999999</v>
      </c>
      <c r="H13" s="247">
        <v>11</v>
      </c>
      <c r="I13" s="246">
        <v>11</v>
      </c>
      <c r="J13" s="247">
        <v>6.16</v>
      </c>
      <c r="K13" s="246">
        <v>0.99</v>
      </c>
      <c r="L13" s="247">
        <v>10.199999999999999</v>
      </c>
      <c r="M13" s="298"/>
      <c r="N13" s="247">
        <v>4.0999999999999996</v>
      </c>
      <c r="O13" s="246">
        <v>3.9</v>
      </c>
      <c r="P13" s="247">
        <v>3.7</v>
      </c>
      <c r="Q13" s="246">
        <v>7.03</v>
      </c>
      <c r="R13" s="246">
        <v>7.16</v>
      </c>
      <c r="S13" s="247">
        <v>22.9</v>
      </c>
      <c r="T13" s="247">
        <v>26</v>
      </c>
      <c r="U13" s="309">
        <v>8</v>
      </c>
    </row>
    <row r="14" spans="1:21" s="125" customFormat="1" ht="16.5" customHeight="1" x14ac:dyDescent="0.25">
      <c r="A14" s="308" t="s">
        <v>211</v>
      </c>
      <c r="B14" s="236">
        <v>41205</v>
      </c>
      <c r="C14" s="31" t="s">
        <v>210</v>
      </c>
      <c r="D14" s="246">
        <v>11.64</v>
      </c>
      <c r="E14" s="246">
        <v>24.33</v>
      </c>
      <c r="F14" s="151">
        <f t="shared" si="0"/>
        <v>16.11</v>
      </c>
      <c r="G14" s="129">
        <f t="shared" si="1"/>
        <v>15.11</v>
      </c>
      <c r="H14" s="247">
        <v>12</v>
      </c>
      <c r="I14" s="246">
        <v>11</v>
      </c>
      <c r="J14" s="247">
        <v>3.41</v>
      </c>
      <c r="K14" s="246">
        <v>0.7</v>
      </c>
      <c r="L14" s="247">
        <v>9.52</v>
      </c>
      <c r="M14" s="298"/>
      <c r="N14" s="247">
        <v>2.6</v>
      </c>
      <c r="O14" s="246">
        <v>2.5</v>
      </c>
      <c r="P14" s="247">
        <v>2.2999999999999998</v>
      </c>
      <c r="Q14" s="246">
        <v>7.03</v>
      </c>
      <c r="R14" s="246">
        <v>7.1</v>
      </c>
      <c r="S14" s="247">
        <v>22.7</v>
      </c>
      <c r="T14" s="247">
        <v>23.7</v>
      </c>
      <c r="U14" s="309">
        <v>10</v>
      </c>
    </row>
    <row r="15" spans="1:21" s="117" customFormat="1" ht="16.5" customHeight="1" x14ac:dyDescent="0.25">
      <c r="A15" s="308" t="s">
        <v>211</v>
      </c>
      <c r="B15" s="236">
        <v>41220</v>
      </c>
      <c r="C15" s="31" t="s">
        <v>210</v>
      </c>
      <c r="D15" s="246">
        <v>8.89</v>
      </c>
      <c r="E15" s="246">
        <v>13.19</v>
      </c>
      <c r="F15" s="151">
        <f t="shared" si="0"/>
        <v>17.55</v>
      </c>
      <c r="G15" s="129">
        <f t="shared" si="1"/>
        <v>17.55</v>
      </c>
      <c r="H15" s="247">
        <v>13</v>
      </c>
      <c r="I15" s="246">
        <v>13</v>
      </c>
      <c r="J15" s="247">
        <v>3.74</v>
      </c>
      <c r="K15" s="246">
        <v>0.81</v>
      </c>
      <c r="L15" s="247">
        <v>11.54</v>
      </c>
      <c r="M15" s="298"/>
      <c r="N15" s="247">
        <v>3.5</v>
      </c>
      <c r="O15" s="246">
        <v>3.3</v>
      </c>
      <c r="P15" s="247">
        <v>3.7</v>
      </c>
      <c r="Q15" s="246">
        <v>6.99</v>
      </c>
      <c r="R15" s="246">
        <v>7.1</v>
      </c>
      <c r="S15" s="247">
        <v>21.4</v>
      </c>
      <c r="T15" s="247">
        <v>24.2</v>
      </c>
      <c r="U15" s="309">
        <v>10</v>
      </c>
    </row>
    <row r="16" spans="1:21" s="125" customFormat="1" ht="16.5" customHeight="1" x14ac:dyDescent="0.25">
      <c r="A16" s="308" t="s">
        <v>211</v>
      </c>
      <c r="B16" s="236">
        <v>41232</v>
      </c>
      <c r="C16" s="31" t="s">
        <v>210</v>
      </c>
      <c r="D16" s="246">
        <v>12.67</v>
      </c>
      <c r="E16" s="246">
        <v>16.760000000000002</v>
      </c>
      <c r="F16" s="151">
        <f t="shared" si="0"/>
        <v>17.420000000000002</v>
      </c>
      <c r="G16" s="129">
        <f t="shared" si="1"/>
        <v>17.420000000000002</v>
      </c>
      <c r="H16" s="247">
        <v>11</v>
      </c>
      <c r="I16" s="246">
        <v>11</v>
      </c>
      <c r="J16" s="247">
        <v>5.62</v>
      </c>
      <c r="K16" s="246">
        <v>0.8</v>
      </c>
      <c r="L16" s="247">
        <v>9.0340000000000007</v>
      </c>
      <c r="M16" s="298"/>
      <c r="N16" s="247">
        <v>2.8</v>
      </c>
      <c r="O16" s="246">
        <v>2.7</v>
      </c>
      <c r="P16" s="247">
        <v>2.5</v>
      </c>
      <c r="Q16" s="246">
        <v>6.9</v>
      </c>
      <c r="R16" s="246">
        <v>7</v>
      </c>
      <c r="S16" s="247">
        <v>21.7</v>
      </c>
      <c r="T16" s="247">
        <v>22.2</v>
      </c>
      <c r="U16" s="309">
        <v>11</v>
      </c>
    </row>
    <row r="17" spans="1:21" s="125" customFormat="1" ht="16.5" customHeight="1" x14ac:dyDescent="0.25">
      <c r="A17" s="308" t="s">
        <v>211</v>
      </c>
      <c r="B17" s="236">
        <v>41243</v>
      </c>
      <c r="C17" s="31" t="s">
        <v>212</v>
      </c>
      <c r="D17" s="246">
        <v>16.28</v>
      </c>
      <c r="E17" s="246">
        <v>30.65</v>
      </c>
      <c r="F17" s="151">
        <f t="shared" si="0"/>
        <v>19.559999999999999</v>
      </c>
      <c r="G17" s="129">
        <f t="shared" si="1"/>
        <v>19.659999999999997</v>
      </c>
      <c r="H17" s="247">
        <v>9.9</v>
      </c>
      <c r="I17" s="246">
        <v>10</v>
      </c>
      <c r="J17" s="247">
        <v>9.01</v>
      </c>
      <c r="K17" s="246">
        <v>0.65</v>
      </c>
      <c r="L17" s="247">
        <v>9.1379999999999999</v>
      </c>
      <c r="M17" s="298"/>
      <c r="N17" s="247">
        <v>3.9</v>
      </c>
      <c r="O17" s="246">
        <v>2.7</v>
      </c>
      <c r="P17" s="247">
        <v>2.2999999999999998</v>
      </c>
      <c r="Q17" s="246">
        <v>6.75</v>
      </c>
      <c r="R17" s="246">
        <v>7.07</v>
      </c>
      <c r="S17" s="247">
        <v>19.7</v>
      </c>
      <c r="T17" s="247">
        <v>21.4</v>
      </c>
      <c r="U17" s="309">
        <v>11</v>
      </c>
    </row>
    <row r="18" spans="1:21" s="125" customFormat="1" ht="16.5" customHeight="1" x14ac:dyDescent="0.25">
      <c r="A18" s="308" t="s">
        <v>211</v>
      </c>
      <c r="B18" s="236">
        <v>41247</v>
      </c>
      <c r="C18" s="31" t="s">
        <v>210</v>
      </c>
      <c r="D18" s="246">
        <v>19.38</v>
      </c>
      <c r="E18" s="246">
        <v>29.43</v>
      </c>
      <c r="F18" s="151">
        <f t="shared" si="0"/>
        <v>13.79</v>
      </c>
      <c r="G18" s="129">
        <f t="shared" si="1"/>
        <v>12.59</v>
      </c>
      <c r="H18" s="247">
        <v>5.6</v>
      </c>
      <c r="I18" s="246">
        <v>4.4000000000000004</v>
      </c>
      <c r="J18" s="247">
        <v>7.62</v>
      </c>
      <c r="K18" s="246">
        <v>0.56999999999999995</v>
      </c>
      <c r="L18" s="247">
        <v>3.3759999999999999</v>
      </c>
      <c r="M18" s="298"/>
      <c r="N18" s="247">
        <v>1.2</v>
      </c>
      <c r="O18" s="246">
        <v>0.98</v>
      </c>
      <c r="P18" s="247">
        <v>0.88</v>
      </c>
      <c r="Q18" s="246">
        <v>6.9</v>
      </c>
      <c r="R18" s="246">
        <v>7.05</v>
      </c>
      <c r="S18" s="247">
        <v>18.899999999999999</v>
      </c>
      <c r="T18" s="247">
        <v>19.899999999999999</v>
      </c>
      <c r="U18" s="309">
        <v>14</v>
      </c>
    </row>
    <row r="19" spans="1:21" s="125" customFormat="1" ht="16.5" customHeight="1" x14ac:dyDescent="0.25">
      <c r="A19" s="308" t="s">
        <v>211</v>
      </c>
      <c r="B19" s="236">
        <v>41256</v>
      </c>
      <c r="C19" s="31" t="s">
        <v>210</v>
      </c>
      <c r="D19" s="246">
        <v>10.83</v>
      </c>
      <c r="E19" s="246">
        <v>14.99</v>
      </c>
      <c r="F19" s="151">
        <f t="shared" ref="F19:F34" si="2">SUM(H19,J19,K19)</f>
        <v>22.3</v>
      </c>
      <c r="G19" s="129">
        <f t="shared" ref="G19:G34" si="3">SUM(I19:K19)</f>
        <v>21.3</v>
      </c>
      <c r="H19" s="247">
        <v>12</v>
      </c>
      <c r="I19" s="246">
        <v>11</v>
      </c>
      <c r="J19" s="247">
        <v>9.61</v>
      </c>
      <c r="K19" s="246">
        <v>0.69</v>
      </c>
      <c r="L19" s="247">
        <v>8.6780000000000008</v>
      </c>
      <c r="M19" s="298"/>
      <c r="N19" s="247">
        <v>2.4</v>
      </c>
      <c r="O19" s="246">
        <v>2.6</v>
      </c>
      <c r="P19" s="247">
        <v>2.2999999999999998</v>
      </c>
      <c r="Q19" s="246">
        <v>6.96</v>
      </c>
      <c r="R19" s="246">
        <v>7.07</v>
      </c>
      <c r="S19" s="247">
        <v>20.2</v>
      </c>
      <c r="T19" s="247">
        <v>20.5</v>
      </c>
      <c r="U19" s="309">
        <v>11</v>
      </c>
    </row>
    <row r="20" spans="1:21" s="125" customFormat="1" ht="16.5" customHeight="1" x14ac:dyDescent="0.25">
      <c r="A20" s="308" t="s">
        <v>211</v>
      </c>
      <c r="B20" s="236">
        <v>41269</v>
      </c>
      <c r="C20" s="31" t="s">
        <v>212</v>
      </c>
      <c r="D20" s="246">
        <v>26.81</v>
      </c>
      <c r="E20" s="246">
        <v>38.9</v>
      </c>
      <c r="F20" s="151">
        <f t="shared" si="2"/>
        <v>11.850000000000001</v>
      </c>
      <c r="G20" s="129">
        <f t="shared" si="3"/>
        <v>11.15</v>
      </c>
      <c r="H20" s="247">
        <v>7.9</v>
      </c>
      <c r="I20" s="246">
        <v>7.2</v>
      </c>
      <c r="J20" s="247">
        <v>3.31</v>
      </c>
      <c r="K20" s="246">
        <v>0.64</v>
      </c>
      <c r="L20" s="247">
        <v>5.6360000000000001</v>
      </c>
      <c r="M20" s="298"/>
      <c r="N20" s="247">
        <v>1.2</v>
      </c>
      <c r="O20" s="246">
        <v>0.94</v>
      </c>
      <c r="P20" s="247">
        <v>0.94</v>
      </c>
      <c r="Q20" s="246">
        <v>6.84</v>
      </c>
      <c r="R20" s="246">
        <v>7.21</v>
      </c>
      <c r="S20" s="247">
        <v>16.5</v>
      </c>
      <c r="T20" s="247">
        <v>18.100000000000001</v>
      </c>
      <c r="U20" s="309">
        <v>12</v>
      </c>
    </row>
    <row r="21" spans="1:21" s="125" customFormat="1" ht="16.5" customHeight="1" x14ac:dyDescent="0.25">
      <c r="A21" s="308" t="s">
        <v>213</v>
      </c>
      <c r="B21" s="236">
        <v>41282</v>
      </c>
      <c r="C21" s="31" t="s">
        <v>210</v>
      </c>
      <c r="D21" s="246">
        <v>11.07</v>
      </c>
      <c r="E21" s="246">
        <v>15.46</v>
      </c>
      <c r="F21" s="151">
        <f t="shared" si="2"/>
        <v>19.89</v>
      </c>
      <c r="G21" s="129">
        <f t="shared" si="3"/>
        <v>18.89</v>
      </c>
      <c r="H21" s="247">
        <v>15</v>
      </c>
      <c r="I21" s="246">
        <v>14</v>
      </c>
      <c r="J21" s="247">
        <v>4.13</v>
      </c>
      <c r="K21" s="246">
        <v>0.76</v>
      </c>
      <c r="L21" s="247">
        <v>13.9</v>
      </c>
      <c r="M21" s="298"/>
      <c r="N21" s="247">
        <v>2.6</v>
      </c>
      <c r="O21" s="246">
        <v>2.5</v>
      </c>
      <c r="P21" s="247">
        <v>2</v>
      </c>
      <c r="Q21" s="246">
        <v>7.03</v>
      </c>
      <c r="R21" s="246">
        <v>7.12</v>
      </c>
      <c r="S21" s="247">
        <v>18.3</v>
      </c>
      <c r="T21" s="247">
        <v>18.600000000000001</v>
      </c>
      <c r="U21" s="309">
        <v>10</v>
      </c>
    </row>
    <row r="22" spans="1:21" s="125" customFormat="1" ht="16.5" customHeight="1" x14ac:dyDescent="0.25">
      <c r="A22" s="308" t="s">
        <v>213</v>
      </c>
      <c r="B22" s="236">
        <v>41303</v>
      </c>
      <c r="C22" s="31" t="s">
        <v>210</v>
      </c>
      <c r="D22" s="246">
        <v>9.9</v>
      </c>
      <c r="E22" s="246">
        <v>15.07</v>
      </c>
      <c r="F22" s="151">
        <f t="shared" si="2"/>
        <v>24.48</v>
      </c>
      <c r="G22" s="129">
        <f t="shared" si="3"/>
        <v>23.48</v>
      </c>
      <c r="H22" s="247">
        <v>18</v>
      </c>
      <c r="I22" s="246">
        <v>17</v>
      </c>
      <c r="J22" s="247">
        <v>5.41</v>
      </c>
      <c r="K22" s="246">
        <v>1.07</v>
      </c>
      <c r="L22" s="247">
        <v>13.26</v>
      </c>
      <c r="M22" s="298"/>
      <c r="N22" s="247">
        <v>3.4</v>
      </c>
      <c r="O22" s="246">
        <v>2.9</v>
      </c>
      <c r="P22" s="247">
        <v>2.4</v>
      </c>
      <c r="Q22" s="246">
        <v>7.06</v>
      </c>
      <c r="R22" s="246">
        <v>7.14</v>
      </c>
      <c r="S22" s="247">
        <v>18</v>
      </c>
      <c r="T22" s="247">
        <v>18.399999999999999</v>
      </c>
      <c r="U22" s="309">
        <v>17</v>
      </c>
    </row>
    <row r="23" spans="1:21" s="125" customFormat="1" ht="16.5" customHeight="1" x14ac:dyDescent="0.25">
      <c r="A23" s="308" t="s">
        <v>213</v>
      </c>
      <c r="B23" s="236">
        <v>41312</v>
      </c>
      <c r="C23" s="31" t="s">
        <v>210</v>
      </c>
      <c r="D23" s="246">
        <v>9.23</v>
      </c>
      <c r="E23" s="246">
        <v>14.2</v>
      </c>
      <c r="F23" s="151">
        <f t="shared" si="2"/>
        <v>25.13</v>
      </c>
      <c r="G23" s="129">
        <f t="shared" si="3"/>
        <v>26.13</v>
      </c>
      <c r="H23" s="247">
        <v>16</v>
      </c>
      <c r="I23" s="246">
        <v>17</v>
      </c>
      <c r="J23" s="247">
        <v>8.07</v>
      </c>
      <c r="K23" s="246">
        <v>1.06</v>
      </c>
      <c r="L23" s="247">
        <v>15.46</v>
      </c>
      <c r="M23" s="298"/>
      <c r="N23" s="247">
        <v>3.3</v>
      </c>
      <c r="O23" s="246">
        <v>2.8</v>
      </c>
      <c r="P23" s="247">
        <v>2.6</v>
      </c>
      <c r="Q23" s="246">
        <v>7.22</v>
      </c>
      <c r="R23" s="246">
        <v>7.3</v>
      </c>
      <c r="S23" s="247">
        <v>18.100000000000001</v>
      </c>
      <c r="T23" s="247">
        <v>18.8</v>
      </c>
      <c r="U23" s="309">
        <v>16</v>
      </c>
    </row>
    <row r="24" spans="1:21" s="125" customFormat="1" ht="16.5" customHeight="1" x14ac:dyDescent="0.25">
      <c r="A24" s="308" t="s">
        <v>213</v>
      </c>
      <c r="B24" s="236">
        <v>41324</v>
      </c>
      <c r="C24" s="31" t="s">
        <v>210</v>
      </c>
      <c r="D24" s="246">
        <v>9.7200000000000006</v>
      </c>
      <c r="E24" s="246">
        <v>14.99</v>
      </c>
      <c r="F24" s="151">
        <f t="shared" si="2"/>
        <v>22.57</v>
      </c>
      <c r="G24" s="129">
        <f t="shared" si="3"/>
        <v>21.57</v>
      </c>
      <c r="H24" s="247">
        <v>14</v>
      </c>
      <c r="I24" s="246">
        <v>13</v>
      </c>
      <c r="J24" s="247">
        <v>7.39</v>
      </c>
      <c r="K24" s="246">
        <v>1.18</v>
      </c>
      <c r="L24" s="247">
        <v>12.1</v>
      </c>
      <c r="M24" s="298"/>
      <c r="N24" s="247">
        <v>3.4</v>
      </c>
      <c r="O24" s="246">
        <v>3.2</v>
      </c>
      <c r="P24" s="247">
        <v>3.2</v>
      </c>
      <c r="Q24" s="246">
        <v>7.2</v>
      </c>
      <c r="R24" s="246">
        <v>7.3</v>
      </c>
      <c r="S24" s="247">
        <v>18.399999999999999</v>
      </c>
      <c r="T24" s="247">
        <v>18.899999999999999</v>
      </c>
      <c r="U24" s="309">
        <v>13</v>
      </c>
    </row>
    <row r="25" spans="1:21" s="125" customFormat="1" ht="16.5" customHeight="1" x14ac:dyDescent="0.25">
      <c r="A25" s="308" t="s">
        <v>213</v>
      </c>
      <c r="B25" s="236">
        <v>41339</v>
      </c>
      <c r="C25" s="31" t="s">
        <v>210</v>
      </c>
      <c r="D25" s="246">
        <v>9.15</v>
      </c>
      <c r="E25" s="246">
        <v>14.2</v>
      </c>
      <c r="F25" s="151">
        <f t="shared" si="2"/>
        <v>21.61</v>
      </c>
      <c r="G25" s="129">
        <f t="shared" si="3"/>
        <v>22.61</v>
      </c>
      <c r="H25" s="247">
        <v>11</v>
      </c>
      <c r="I25" s="246">
        <v>12</v>
      </c>
      <c r="J25" s="247">
        <v>9.36</v>
      </c>
      <c r="K25" s="246">
        <v>1.25</v>
      </c>
      <c r="L25" s="247">
        <v>10.4</v>
      </c>
      <c r="M25" s="298"/>
      <c r="N25" s="247">
        <v>3.6</v>
      </c>
      <c r="O25" s="246">
        <v>3.4</v>
      </c>
      <c r="P25" s="247">
        <v>2.9</v>
      </c>
      <c r="Q25" s="246">
        <v>7.1</v>
      </c>
      <c r="R25" s="246">
        <v>7.2</v>
      </c>
      <c r="S25" s="247">
        <v>18.8</v>
      </c>
      <c r="T25" s="247">
        <v>19.399999999999999</v>
      </c>
      <c r="U25" s="309">
        <v>12</v>
      </c>
    </row>
    <row r="26" spans="1:21" s="125" customFormat="1" ht="16.5" customHeight="1" x14ac:dyDescent="0.25">
      <c r="A26" s="308" t="s">
        <v>213</v>
      </c>
      <c r="B26" s="236">
        <v>41351</v>
      </c>
      <c r="C26" s="31" t="s">
        <v>210</v>
      </c>
      <c r="D26" s="246">
        <v>9.86</v>
      </c>
      <c r="E26" s="246">
        <v>15.4</v>
      </c>
      <c r="F26" s="151">
        <f t="shared" si="2"/>
        <v>23.5</v>
      </c>
      <c r="G26" s="129">
        <f t="shared" si="3"/>
        <v>22.5</v>
      </c>
      <c r="H26" s="247">
        <v>13</v>
      </c>
      <c r="I26" s="246">
        <v>12</v>
      </c>
      <c r="J26" s="247">
        <v>9.2799999999999994</v>
      </c>
      <c r="K26" s="246">
        <v>1.22</v>
      </c>
      <c r="L26" s="247">
        <v>10.1</v>
      </c>
      <c r="M26" s="298"/>
      <c r="N26" s="247">
        <v>3.9</v>
      </c>
      <c r="O26" s="246">
        <v>3.6</v>
      </c>
      <c r="P26" s="247">
        <v>3.3</v>
      </c>
      <c r="Q26" s="246">
        <v>7.1</v>
      </c>
      <c r="R26" s="246">
        <v>7.2</v>
      </c>
      <c r="S26" s="247">
        <v>19.899999999999999</v>
      </c>
      <c r="T26" s="247">
        <v>20.5</v>
      </c>
      <c r="U26" s="309">
        <v>11</v>
      </c>
    </row>
    <row r="27" spans="1:21" s="125" customFormat="1" ht="16.5" customHeight="1" x14ac:dyDescent="0.25">
      <c r="A27" s="308" t="s">
        <v>215</v>
      </c>
      <c r="B27" s="236">
        <v>41366</v>
      </c>
      <c r="C27" s="31" t="s">
        <v>210</v>
      </c>
      <c r="D27" s="246">
        <v>9.6199999999999992</v>
      </c>
      <c r="E27" s="246">
        <v>14.05</v>
      </c>
      <c r="F27" s="151">
        <f t="shared" si="2"/>
        <v>24.069999999999997</v>
      </c>
      <c r="G27" s="129">
        <f t="shared" si="3"/>
        <v>24.37</v>
      </c>
      <c r="H27" s="247">
        <v>9.6</v>
      </c>
      <c r="I27" s="246">
        <v>9.9</v>
      </c>
      <c r="J27" s="247">
        <v>13.45</v>
      </c>
      <c r="K27" s="246">
        <v>1.02</v>
      </c>
      <c r="L27" s="247">
        <v>7.8959999999999999</v>
      </c>
      <c r="M27" s="298"/>
      <c r="N27" s="247">
        <v>3.3</v>
      </c>
      <c r="O27" s="246">
        <v>2.7</v>
      </c>
      <c r="P27" s="247">
        <v>2.7</v>
      </c>
      <c r="Q27" s="246">
        <v>7.06</v>
      </c>
      <c r="R27" s="246">
        <v>7.14</v>
      </c>
      <c r="S27" s="247">
        <v>19.239999999999998</v>
      </c>
      <c r="T27" s="247">
        <v>21.87</v>
      </c>
      <c r="U27" s="309">
        <v>9</v>
      </c>
    </row>
    <row r="28" spans="1:21" s="125" customFormat="1" ht="16.5" customHeight="1" x14ac:dyDescent="0.25">
      <c r="A28" s="308" t="s">
        <v>215</v>
      </c>
      <c r="B28" s="236">
        <v>41381</v>
      </c>
      <c r="C28" s="31" t="s">
        <v>210</v>
      </c>
      <c r="D28" s="246">
        <v>8.98</v>
      </c>
      <c r="E28" s="246">
        <v>13.63</v>
      </c>
      <c r="F28" s="151">
        <f t="shared" si="2"/>
        <v>27.33</v>
      </c>
      <c r="G28" s="129">
        <f t="shared" si="3"/>
        <v>26.029999999999998</v>
      </c>
      <c r="H28" s="247">
        <v>9.8000000000000007</v>
      </c>
      <c r="I28" s="246">
        <v>8.5</v>
      </c>
      <c r="J28" s="247">
        <v>16.47</v>
      </c>
      <c r="K28" s="246">
        <v>1.06</v>
      </c>
      <c r="L28" s="247">
        <v>10.3</v>
      </c>
      <c r="M28" s="298"/>
      <c r="N28" s="247">
        <v>3.6</v>
      </c>
      <c r="O28" s="246">
        <v>3.4</v>
      </c>
      <c r="P28" s="247">
        <v>3.1</v>
      </c>
      <c r="Q28" s="246">
        <v>7.05</v>
      </c>
      <c r="R28" s="246">
        <v>7.16</v>
      </c>
      <c r="S28" s="247">
        <v>20.54</v>
      </c>
      <c r="T28" s="247">
        <v>21.54</v>
      </c>
      <c r="U28" s="309">
        <v>8</v>
      </c>
    </row>
    <row r="29" spans="1:21" s="125" customFormat="1" ht="16.5" customHeight="1" x14ac:dyDescent="0.25">
      <c r="A29" s="308" t="s">
        <v>215</v>
      </c>
      <c r="B29" s="236">
        <v>41401</v>
      </c>
      <c r="C29" s="31" t="s">
        <v>210</v>
      </c>
      <c r="D29" s="246">
        <v>8.85</v>
      </c>
      <c r="E29" s="246">
        <v>13.35</v>
      </c>
      <c r="F29" s="151">
        <f t="shared" si="2"/>
        <v>21.45</v>
      </c>
      <c r="G29" s="129">
        <f t="shared" si="3"/>
        <v>19.25</v>
      </c>
      <c r="H29" s="247">
        <v>11</v>
      </c>
      <c r="I29" s="246">
        <v>8.8000000000000007</v>
      </c>
      <c r="J29" s="247">
        <v>9.5</v>
      </c>
      <c r="K29" s="246">
        <v>0.95</v>
      </c>
      <c r="L29" s="247">
        <v>7.49</v>
      </c>
      <c r="M29" s="298"/>
      <c r="N29" s="247">
        <v>3.5</v>
      </c>
      <c r="O29" s="246">
        <v>3.1</v>
      </c>
      <c r="P29" s="247">
        <v>3</v>
      </c>
      <c r="Q29" s="246">
        <v>7</v>
      </c>
      <c r="R29" s="246">
        <v>7.09</v>
      </c>
      <c r="S29" s="247">
        <v>19.57</v>
      </c>
      <c r="T29" s="247">
        <v>25.11</v>
      </c>
      <c r="U29" s="309">
        <v>8</v>
      </c>
    </row>
    <row r="30" spans="1:21" s="125" customFormat="1" ht="16.5" customHeight="1" x14ac:dyDescent="0.25">
      <c r="A30" s="308" t="s">
        <v>215</v>
      </c>
      <c r="B30" s="236">
        <v>41416</v>
      </c>
      <c r="C30" s="31" t="s">
        <v>210</v>
      </c>
      <c r="D30" s="246">
        <v>8.74</v>
      </c>
      <c r="E30" s="246">
        <v>13.75</v>
      </c>
      <c r="F30" s="151">
        <f t="shared" si="2"/>
        <v>20.74</v>
      </c>
      <c r="G30" s="129">
        <f t="shared" si="3"/>
        <v>20.74</v>
      </c>
      <c r="H30" s="247">
        <v>11</v>
      </c>
      <c r="I30" s="246">
        <v>11</v>
      </c>
      <c r="J30" s="247">
        <v>8.91</v>
      </c>
      <c r="K30" s="246">
        <v>0.83</v>
      </c>
      <c r="L30" s="247">
        <v>9.14</v>
      </c>
      <c r="M30" s="298"/>
      <c r="N30" s="247">
        <v>3.7</v>
      </c>
      <c r="O30" s="246">
        <v>3.4</v>
      </c>
      <c r="P30" s="247">
        <v>3.4</v>
      </c>
      <c r="Q30" s="246">
        <v>6.98</v>
      </c>
      <c r="R30" s="246">
        <v>7.06</v>
      </c>
      <c r="S30" s="247">
        <v>22.71</v>
      </c>
      <c r="T30" s="247">
        <v>24.07</v>
      </c>
      <c r="U30" s="309">
        <v>9</v>
      </c>
    </row>
    <row r="31" spans="1:21" s="125" customFormat="1" ht="16.5" customHeight="1" x14ac:dyDescent="0.25">
      <c r="A31" s="308" t="s">
        <v>215</v>
      </c>
      <c r="B31" s="236">
        <v>41431</v>
      </c>
      <c r="C31" s="31" t="s">
        <v>210</v>
      </c>
      <c r="D31" s="246">
        <v>8.66</v>
      </c>
      <c r="E31" s="246">
        <v>13.41</v>
      </c>
      <c r="F31" s="151">
        <f t="shared" si="2"/>
        <v>29.080000000000002</v>
      </c>
      <c r="G31" s="129">
        <f t="shared" si="3"/>
        <v>28.080000000000002</v>
      </c>
      <c r="H31" s="247">
        <v>17</v>
      </c>
      <c r="I31" s="246">
        <v>16</v>
      </c>
      <c r="J31" s="247">
        <v>11.32</v>
      </c>
      <c r="K31" s="246">
        <v>0.76</v>
      </c>
      <c r="L31" s="247">
        <v>13.95</v>
      </c>
      <c r="M31" s="298"/>
      <c r="N31" s="247">
        <v>3.9</v>
      </c>
      <c r="O31" s="246">
        <v>3.4</v>
      </c>
      <c r="P31" s="247">
        <v>3.3</v>
      </c>
      <c r="Q31" s="246">
        <v>7.19</v>
      </c>
      <c r="R31" s="246">
        <v>7.3</v>
      </c>
      <c r="S31" s="247">
        <v>23.38</v>
      </c>
      <c r="T31" s="247">
        <v>24.24</v>
      </c>
      <c r="U31" s="309">
        <v>12</v>
      </c>
    </row>
    <row r="32" spans="1:21" s="125" customFormat="1" ht="16.5" customHeight="1" x14ac:dyDescent="0.25">
      <c r="A32" s="308" t="s">
        <v>215</v>
      </c>
      <c r="B32" s="236">
        <v>41443</v>
      </c>
      <c r="C32" s="31" t="s">
        <v>210</v>
      </c>
      <c r="D32" s="246">
        <v>8.6</v>
      </c>
      <c r="E32" s="246">
        <v>13.19</v>
      </c>
      <c r="F32" s="151">
        <f t="shared" si="2"/>
        <v>27.650000000000002</v>
      </c>
      <c r="G32" s="129">
        <f t="shared" si="3"/>
        <v>26.650000000000002</v>
      </c>
      <c r="H32" s="247">
        <v>19</v>
      </c>
      <c r="I32" s="246">
        <v>18</v>
      </c>
      <c r="J32" s="247">
        <v>7.99</v>
      </c>
      <c r="K32" s="246">
        <v>0.66</v>
      </c>
      <c r="L32" s="247">
        <v>16.649999999999999</v>
      </c>
      <c r="M32" s="298"/>
      <c r="N32" s="247">
        <v>3.8</v>
      </c>
      <c r="O32" s="246">
        <v>3.5</v>
      </c>
      <c r="P32" s="247">
        <v>3.3</v>
      </c>
      <c r="Q32" s="246">
        <v>7.02</v>
      </c>
      <c r="R32" s="246">
        <v>7.14</v>
      </c>
      <c r="S32" s="247">
        <v>23.04</v>
      </c>
      <c r="T32" s="247">
        <v>25.11</v>
      </c>
      <c r="U32" s="309">
        <v>14</v>
      </c>
    </row>
    <row r="33" spans="1:21" s="125" customFormat="1" ht="16.5" customHeight="1" x14ac:dyDescent="0.25">
      <c r="A33" s="308" t="s">
        <v>216</v>
      </c>
      <c r="B33" s="236">
        <v>41465</v>
      </c>
      <c r="C33" s="31" t="s">
        <v>210</v>
      </c>
      <c r="D33" s="246">
        <v>8.73</v>
      </c>
      <c r="E33" s="246">
        <v>12.34</v>
      </c>
      <c r="F33" s="151">
        <f t="shared" si="2"/>
        <v>27.22</v>
      </c>
      <c r="G33" s="129">
        <f t="shared" si="3"/>
        <v>25.22</v>
      </c>
      <c r="H33" s="247">
        <v>18</v>
      </c>
      <c r="I33" s="246">
        <v>16</v>
      </c>
      <c r="J33" s="247">
        <v>8.11</v>
      </c>
      <c r="K33" s="246">
        <v>1.1100000000000001</v>
      </c>
      <c r="L33" s="247">
        <v>13.4</v>
      </c>
      <c r="M33" s="298"/>
      <c r="N33" s="247">
        <v>4</v>
      </c>
      <c r="O33" s="246">
        <v>3.5</v>
      </c>
      <c r="P33" s="247">
        <v>3.1</v>
      </c>
      <c r="Q33" s="246">
        <v>6.94</v>
      </c>
      <c r="R33" s="246">
        <v>7.03</v>
      </c>
      <c r="S33" s="247">
        <v>25.28</v>
      </c>
      <c r="T33" s="247">
        <v>26.16</v>
      </c>
      <c r="U33" s="309">
        <v>13</v>
      </c>
    </row>
    <row r="34" spans="1:21" s="125" customFormat="1" ht="16.5" customHeight="1" x14ac:dyDescent="0.25">
      <c r="A34" s="308" t="s">
        <v>216</v>
      </c>
      <c r="B34" s="236">
        <v>41477</v>
      </c>
      <c r="C34" s="31" t="s">
        <v>210</v>
      </c>
      <c r="D34" s="246">
        <v>9.34</v>
      </c>
      <c r="E34" s="246">
        <v>14.49</v>
      </c>
      <c r="F34" s="151">
        <f t="shared" si="2"/>
        <v>26.61</v>
      </c>
      <c r="G34" s="129">
        <f t="shared" si="3"/>
        <v>26.61</v>
      </c>
      <c r="H34" s="247">
        <v>18</v>
      </c>
      <c r="I34" s="246">
        <v>18</v>
      </c>
      <c r="J34" s="247">
        <v>7.32</v>
      </c>
      <c r="K34" s="246">
        <v>1.29</v>
      </c>
      <c r="L34" s="247">
        <v>15</v>
      </c>
      <c r="M34" s="298"/>
      <c r="N34" s="247">
        <v>3.6</v>
      </c>
      <c r="O34" s="246">
        <v>4.2</v>
      </c>
      <c r="P34" s="247">
        <v>3.2</v>
      </c>
      <c r="Q34" s="246">
        <v>6.97</v>
      </c>
      <c r="R34" s="246">
        <v>7.08</v>
      </c>
      <c r="S34" s="247">
        <v>23.04</v>
      </c>
      <c r="T34" s="247">
        <v>25.63</v>
      </c>
      <c r="U34" s="309">
        <v>9</v>
      </c>
    </row>
    <row r="35" spans="1:21" s="125" customFormat="1" ht="16.5" customHeight="1" x14ac:dyDescent="0.25">
      <c r="A35" s="308" t="s">
        <v>216</v>
      </c>
      <c r="B35" s="236">
        <v>41492</v>
      </c>
      <c r="C35" s="31" t="s">
        <v>210</v>
      </c>
      <c r="D35" s="246">
        <v>8.68</v>
      </c>
      <c r="E35" s="246">
        <v>12.69</v>
      </c>
      <c r="F35" s="151">
        <f t="shared" ref="F35:F66" si="4">SUM(H35,J35,K35)</f>
        <v>29.94</v>
      </c>
      <c r="G35" s="129">
        <f t="shared" ref="G35:G66" si="5">SUM(I35:K35)</f>
        <v>27.94</v>
      </c>
      <c r="H35" s="247">
        <v>20</v>
      </c>
      <c r="I35" s="246">
        <v>18</v>
      </c>
      <c r="J35" s="247">
        <v>9.0500000000000007</v>
      </c>
      <c r="K35" s="246">
        <v>0.89</v>
      </c>
      <c r="L35" s="247">
        <v>15.45</v>
      </c>
      <c r="M35" s="298"/>
      <c r="N35" s="247">
        <v>3.7</v>
      </c>
      <c r="O35" s="246">
        <v>3.1</v>
      </c>
      <c r="P35" s="247">
        <v>3.2</v>
      </c>
      <c r="Q35" s="246">
        <v>6.82</v>
      </c>
      <c r="R35" s="246">
        <v>7.16</v>
      </c>
      <c r="S35" s="247">
        <v>20.05</v>
      </c>
      <c r="T35" s="247">
        <v>25.81</v>
      </c>
      <c r="U35" s="309">
        <v>12</v>
      </c>
    </row>
    <row r="36" spans="1:21" s="125" customFormat="1" ht="16.5" customHeight="1" x14ac:dyDescent="0.25">
      <c r="A36" s="308" t="s">
        <v>216</v>
      </c>
      <c r="B36" s="236">
        <v>41508</v>
      </c>
      <c r="C36" s="31" t="s">
        <v>210</v>
      </c>
      <c r="D36" s="246">
        <v>8.6199999999999992</v>
      </c>
      <c r="E36" s="246">
        <v>13.74</v>
      </c>
      <c r="F36" s="151">
        <f t="shared" si="4"/>
        <v>32.74</v>
      </c>
      <c r="G36" s="129">
        <f t="shared" si="5"/>
        <v>28.740000000000002</v>
      </c>
      <c r="H36" s="247">
        <v>19</v>
      </c>
      <c r="I36" s="246">
        <v>15</v>
      </c>
      <c r="J36" s="247">
        <v>12.88</v>
      </c>
      <c r="K36" s="246">
        <v>0.86</v>
      </c>
      <c r="L36" s="247">
        <v>14.3</v>
      </c>
      <c r="M36" s="298"/>
      <c r="N36" s="247">
        <v>3.7</v>
      </c>
      <c r="O36" s="246">
        <v>3.2</v>
      </c>
      <c r="P36" s="247">
        <v>3.1</v>
      </c>
      <c r="Q36" s="246">
        <v>7.19</v>
      </c>
      <c r="R36" s="246">
        <v>7.34</v>
      </c>
      <c r="S36" s="247">
        <v>21.87</v>
      </c>
      <c r="T36" s="247">
        <v>26.16</v>
      </c>
      <c r="U36" s="309">
        <v>14</v>
      </c>
    </row>
    <row r="37" spans="1:21" s="125" customFormat="1" ht="16.5" customHeight="1" x14ac:dyDescent="0.25">
      <c r="A37" s="308" t="s">
        <v>216</v>
      </c>
      <c r="B37" s="236">
        <v>41527</v>
      </c>
      <c r="C37" s="31" t="s">
        <v>210</v>
      </c>
      <c r="D37" s="246">
        <v>8.82</v>
      </c>
      <c r="E37" s="246">
        <v>13.56</v>
      </c>
      <c r="F37" s="151">
        <f t="shared" si="4"/>
        <v>22.569999999999997</v>
      </c>
      <c r="G37" s="129">
        <f t="shared" si="5"/>
        <v>20.569999999999997</v>
      </c>
      <c r="H37" s="247">
        <v>18</v>
      </c>
      <c r="I37" s="246">
        <v>16</v>
      </c>
      <c r="J37" s="247">
        <v>3.83</v>
      </c>
      <c r="K37" s="246">
        <v>0.74</v>
      </c>
      <c r="L37" s="247">
        <v>13.8</v>
      </c>
      <c r="M37" s="298"/>
      <c r="N37" s="247">
        <v>3.8</v>
      </c>
      <c r="O37" s="246">
        <v>3.2</v>
      </c>
      <c r="P37" s="247">
        <v>2.6</v>
      </c>
      <c r="Q37" s="246">
        <v>7.06</v>
      </c>
      <c r="R37" s="246">
        <v>7.15</v>
      </c>
      <c r="S37" s="247">
        <v>20.05</v>
      </c>
      <c r="T37" s="247">
        <v>26.86</v>
      </c>
      <c r="U37" s="309">
        <v>10</v>
      </c>
    </row>
    <row r="38" spans="1:21" s="125" customFormat="1" ht="16.5" customHeight="1" x14ac:dyDescent="0.25">
      <c r="A38" s="308" t="s">
        <v>216</v>
      </c>
      <c r="B38" s="236">
        <v>41535</v>
      </c>
      <c r="C38" s="31" t="s">
        <v>210</v>
      </c>
      <c r="D38" s="246">
        <v>8.48</v>
      </c>
      <c r="E38" s="246">
        <v>12.89</v>
      </c>
      <c r="F38" s="151">
        <f t="shared" si="4"/>
        <v>25.82</v>
      </c>
      <c r="G38" s="129">
        <f t="shared" si="5"/>
        <v>22.82</v>
      </c>
      <c r="H38" s="247">
        <v>17</v>
      </c>
      <c r="I38" s="246">
        <v>14</v>
      </c>
      <c r="J38" s="247">
        <v>7.94</v>
      </c>
      <c r="K38" s="246">
        <v>0.88</v>
      </c>
      <c r="L38" s="247">
        <v>12.2</v>
      </c>
      <c r="M38" s="298"/>
      <c r="N38" s="247">
        <v>4.2</v>
      </c>
      <c r="O38" s="246">
        <v>3.6</v>
      </c>
      <c r="P38" s="247">
        <v>3.2</v>
      </c>
      <c r="Q38" s="246">
        <v>7.01</v>
      </c>
      <c r="R38" s="246">
        <v>7.15</v>
      </c>
      <c r="S38" s="247">
        <v>25.46</v>
      </c>
      <c r="T38" s="247">
        <v>26.16</v>
      </c>
      <c r="U38" s="309">
        <v>12</v>
      </c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676" priority="811">
      <formula>ISTEXT($D67)</formula>
    </cfRule>
    <cfRule type="expression" dxfId="675" priority="812">
      <formula>NOT(ISBLANK($D67))</formula>
    </cfRule>
  </conditionalFormatting>
  <conditionalFormatting sqref="E67">
    <cfRule type="expression" dxfId="674" priority="809">
      <formula>ISTEXT($E67)</formula>
    </cfRule>
    <cfRule type="expression" dxfId="673" priority="810">
      <formula>NOT(ISBLANK($E67))</formula>
    </cfRule>
  </conditionalFormatting>
  <conditionalFormatting sqref="G67">
    <cfRule type="expression" dxfId="672" priority="807">
      <formula>ISTEXT($G67)</formula>
    </cfRule>
    <cfRule type="expression" dxfId="671" priority="808">
      <formula>NOT(ISBLANK($G67))</formula>
    </cfRule>
  </conditionalFormatting>
  <conditionalFormatting sqref="I67">
    <cfRule type="expression" dxfId="670" priority="805">
      <formula>ISTEXT($I67)</formula>
    </cfRule>
    <cfRule type="expression" dxfId="669" priority="806">
      <formula>NOT(ISBLANK($I67))</formula>
    </cfRule>
  </conditionalFormatting>
  <conditionalFormatting sqref="H67">
    <cfRule type="expression" dxfId="668" priority="803">
      <formula>ISTEXT($H67)</formula>
    </cfRule>
    <cfRule type="expression" dxfId="667" priority="804">
      <formula>NOT(ISBLANK($H67))</formula>
    </cfRule>
  </conditionalFormatting>
  <conditionalFormatting sqref="J67">
    <cfRule type="expression" dxfId="666" priority="801">
      <formula>ISTEXT($J67)</formula>
    </cfRule>
    <cfRule type="expression" dxfId="665" priority="802">
      <formula>NOT(ISBLANK($J67))</formula>
    </cfRule>
  </conditionalFormatting>
  <conditionalFormatting sqref="K67">
    <cfRule type="expression" dxfId="664" priority="799">
      <formula>ISTEXT($K67)</formula>
    </cfRule>
    <cfRule type="expression" dxfId="663" priority="800">
      <formula>NOT(ISBLANK($K67))</formula>
    </cfRule>
  </conditionalFormatting>
  <conditionalFormatting sqref="L67">
    <cfRule type="expression" dxfId="662" priority="797">
      <formula>ISTEXT($L67)</formula>
    </cfRule>
    <cfRule type="expression" dxfId="661" priority="798">
      <formula>NOT(ISBLANK($L67))</formula>
    </cfRule>
  </conditionalFormatting>
  <conditionalFormatting sqref="M67">
    <cfRule type="expression" dxfId="660" priority="795">
      <formula>ISTEXT($M67)</formula>
    </cfRule>
    <cfRule type="expression" dxfId="659" priority="796">
      <formula>NOT(ISBLANK($M67))</formula>
    </cfRule>
  </conditionalFormatting>
  <conditionalFormatting sqref="N67">
    <cfRule type="expression" dxfId="658" priority="793">
      <formula>ISTEXT($N67)</formula>
    </cfRule>
    <cfRule type="expression" dxfId="657" priority="794">
      <formula>NOT(ISBLANK($N67))</formula>
    </cfRule>
  </conditionalFormatting>
  <conditionalFormatting sqref="O67">
    <cfRule type="expression" dxfId="656" priority="791">
      <formula>ISTEXT($O67)</formula>
    </cfRule>
    <cfRule type="expression" dxfId="655" priority="792">
      <formula>NOT(ISBLANK($O67))</formula>
    </cfRule>
  </conditionalFormatting>
  <conditionalFormatting sqref="P67">
    <cfRule type="expression" dxfId="654" priority="789">
      <formula>ISTEXT($P67)</formula>
    </cfRule>
    <cfRule type="expression" dxfId="653" priority="790">
      <formula>NOT(ISBLANK($P67))</formula>
    </cfRule>
  </conditionalFormatting>
  <conditionalFormatting sqref="Q67">
    <cfRule type="expression" dxfId="652" priority="787">
      <formula>ISTEXT($Q67)</formula>
    </cfRule>
    <cfRule type="expression" dxfId="651" priority="788">
      <formula>NOT(ISBLANK($Q67))</formula>
    </cfRule>
  </conditionalFormatting>
  <conditionalFormatting sqref="R67">
    <cfRule type="expression" dxfId="650" priority="785">
      <formula>ISTEXT($R67)</formula>
    </cfRule>
    <cfRule type="expression" dxfId="649" priority="786">
      <formula>NOT(ISBLANK($R67))</formula>
    </cfRule>
  </conditionalFormatting>
  <conditionalFormatting sqref="S67">
    <cfRule type="expression" dxfId="648" priority="781">
      <formula>ISTEXT($S67)</formula>
    </cfRule>
    <cfRule type="expression" dxfId="647" priority="782">
      <formula>NOT(ISBLANK($S67))</formula>
    </cfRule>
  </conditionalFormatting>
  <conditionalFormatting sqref="T67">
    <cfRule type="expression" dxfId="646" priority="779">
      <formula>ISTEXT($T67)</formula>
    </cfRule>
    <cfRule type="expression" dxfId="645" priority="780">
      <formula>NOT(ISBLANK($T67))</formula>
    </cfRule>
  </conditionalFormatting>
  <conditionalFormatting sqref="F67">
    <cfRule type="expression" dxfId="644" priority="774">
      <formula>OR(ISBLANK($H67),AND(ISBLANK($J67),ISBLANK($K67)))</formula>
    </cfRule>
  </conditionalFormatting>
  <conditionalFormatting sqref="D7:E66 H7:T66">
    <cfRule type="expression" dxfId="643" priority="411">
      <formula>NOT(ISBLANK($B7))</formula>
    </cfRule>
  </conditionalFormatting>
  <conditionalFormatting sqref="D7:D66">
    <cfRule type="expression" dxfId="642" priority="409">
      <formula>ISTEXT($D7)</formula>
    </cfRule>
    <cfRule type="expression" dxfId="641" priority="410">
      <formula>NOT(ISBLANK($D7))</formula>
    </cfRule>
  </conditionalFormatting>
  <conditionalFormatting sqref="E7:E66">
    <cfRule type="expression" dxfId="640" priority="407">
      <formula>ISTEXT($E7)</formula>
    </cfRule>
    <cfRule type="expression" dxfId="639" priority="408">
      <formula>NOT(ISBLANK($E7))</formula>
    </cfRule>
  </conditionalFormatting>
  <conditionalFormatting sqref="I7:I66">
    <cfRule type="expression" dxfId="638" priority="405">
      <formula>ISTEXT($I7)</formula>
    </cfRule>
    <cfRule type="expression" dxfId="637" priority="406">
      <formula>NOT(ISBLANK($I7))</formula>
    </cfRule>
  </conditionalFormatting>
  <conditionalFormatting sqref="H7:H66">
    <cfRule type="expression" dxfId="636" priority="403">
      <formula>ISTEXT($H7)</formula>
    </cfRule>
    <cfRule type="expression" dxfId="635" priority="404">
      <formula>NOT(ISBLANK($H7))</formula>
    </cfRule>
  </conditionalFormatting>
  <conditionalFormatting sqref="J7:J66">
    <cfRule type="expression" dxfId="634" priority="401">
      <formula>ISTEXT($J7)</formula>
    </cfRule>
    <cfRule type="expression" dxfId="633" priority="402">
      <formula>NOT(ISBLANK($J7))</formula>
    </cfRule>
  </conditionalFormatting>
  <conditionalFormatting sqref="K7:K66">
    <cfRule type="expression" dxfId="632" priority="399">
      <formula>ISTEXT($K7)</formula>
    </cfRule>
    <cfRule type="expression" dxfId="631" priority="400">
      <formula>NOT(ISBLANK($K7))</formula>
    </cfRule>
  </conditionalFormatting>
  <conditionalFormatting sqref="L7:L66">
    <cfRule type="expression" dxfId="630" priority="397">
      <formula>ISTEXT($L7)</formula>
    </cfRule>
    <cfRule type="expression" dxfId="629" priority="398">
      <formula>NOT(ISBLANK($L7))</formula>
    </cfRule>
  </conditionalFormatting>
  <conditionalFormatting sqref="M7:M66">
    <cfRule type="expression" dxfId="628" priority="395">
      <formula>ISTEXT($M7)</formula>
    </cfRule>
    <cfRule type="expression" dxfId="627" priority="396">
      <formula>NOT(ISBLANK($M7))</formula>
    </cfRule>
  </conditionalFormatting>
  <conditionalFormatting sqref="N7:N66">
    <cfRule type="expression" dxfId="626" priority="393">
      <formula>ISTEXT($N7)</formula>
    </cfRule>
    <cfRule type="expression" dxfId="625" priority="394">
      <formula>NOT(ISBLANK($N7))</formula>
    </cfRule>
  </conditionalFormatting>
  <conditionalFormatting sqref="O7:O66">
    <cfRule type="expression" dxfId="624" priority="391">
      <formula>ISTEXT($O7)</formula>
    </cfRule>
    <cfRule type="expression" dxfId="623" priority="392">
      <formula>NOT(ISBLANK($O7))</formula>
    </cfRule>
  </conditionalFormatting>
  <conditionalFormatting sqref="P7:P66">
    <cfRule type="expression" dxfId="622" priority="389">
      <formula>ISTEXT($P7)</formula>
    </cfRule>
    <cfRule type="expression" dxfId="621" priority="390">
      <formula>NOT(ISBLANK($P7))</formula>
    </cfRule>
  </conditionalFormatting>
  <conditionalFormatting sqref="Q7:Q66">
    <cfRule type="expression" dxfId="620" priority="387">
      <formula>ISTEXT($Q7)</formula>
    </cfRule>
    <cfRule type="expression" dxfId="619" priority="388">
      <formula>NOT(ISBLANK($Q7))</formula>
    </cfRule>
  </conditionalFormatting>
  <conditionalFormatting sqref="R7:R66">
    <cfRule type="expression" dxfId="618" priority="385">
      <formula>ISTEXT($R7)</formula>
    </cfRule>
    <cfRule type="expression" dxfId="617" priority="386">
      <formula>NOT(ISBLANK($R7))</formula>
    </cfRule>
  </conditionalFormatting>
  <conditionalFormatting sqref="S7:S66">
    <cfRule type="expression" dxfId="616" priority="381">
      <formula>ISTEXT($S7)</formula>
    </cfRule>
    <cfRule type="expression" dxfId="615" priority="382">
      <formula>NOT(ISBLANK($S7))</formula>
    </cfRule>
  </conditionalFormatting>
  <conditionalFormatting sqref="T7:T66">
    <cfRule type="expression" dxfId="614" priority="379">
      <formula>ISTEXT($T7)</formula>
    </cfRule>
    <cfRule type="expression" dxfId="613" priority="380">
      <formula>NOT(ISBLANK($T7))</formula>
    </cfRule>
  </conditionalFormatting>
  <conditionalFormatting sqref="C7:C66">
    <cfRule type="containsText" dxfId="612" priority="376" operator="containsText" text="Y">
      <formula>NOT(ISERROR(SEARCH("Y",C7)))</formula>
    </cfRule>
  </conditionalFormatting>
  <conditionalFormatting sqref="F19:F66">
    <cfRule type="expression" dxfId="611" priority="100">
      <formula>OR(ISBLANK($H19),AND(ISBLANK($J19),ISBLANK($K19)))</formula>
    </cfRule>
  </conditionalFormatting>
  <conditionalFormatting sqref="G19:G66">
    <cfRule type="expression" dxfId="610" priority="99">
      <formula>OR(ISBLANK($I19),AND(ISBLANK($J19),ISBLANK($K19)))</formula>
    </cfRule>
  </conditionalFormatting>
  <conditionalFormatting sqref="F35:F46">
    <cfRule type="expression" dxfId="609" priority="46">
      <formula>OR(ISBLANK($H35),AND(ISBLANK($J35),ISBLANK($K35)))</formula>
    </cfRule>
  </conditionalFormatting>
  <conditionalFormatting sqref="G35:G46">
    <cfRule type="expression" dxfId="608" priority="45">
      <formula>OR(ISBLANK($I35),AND(ISBLANK($J35),ISBLANK($K35)))</formula>
    </cfRule>
  </conditionalFormatting>
  <conditionalFormatting sqref="F7:F18">
    <cfRule type="expression" dxfId="607" priority="2">
      <formula>OR(ISBLANK($H7),AND(ISBLANK($J7),ISBLANK($K7)))</formula>
    </cfRule>
  </conditionalFormatting>
  <conditionalFormatting sqref="G7:G18">
    <cfRule type="expression" dxfId="606" priority="1">
      <formula>OR(ISBLANK($I7),AND(ISBLANK($J7),ISBLANK($K7)))</formula>
    </cfRule>
  </conditionalFormatting>
  <conditionalFormatting sqref="U7:U66">
    <cfRule type="expression" dxfId="605" priority="818">
      <formula>ISTEXT($U7)</formula>
    </cfRule>
    <cfRule type="expression" dxfId="604" priority="819">
      <formula>NOT(ISBLANK($U7))</formula>
    </cfRule>
    <cfRule type="expression" dxfId="603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7" zoomScaleNormal="100" workbookViewId="0">
      <selection activeCell="H6" sqref="H6"/>
    </sheetView>
  </sheetViews>
  <sheetFormatPr defaultRowHeight="15" x14ac:dyDescent="0.25"/>
  <cols>
    <col min="1" max="1" width="16" style="9" customWidth="1"/>
    <col min="2" max="2" width="12.71093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L1" s="46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Vallejo Sanitation &amp; Flood Control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Daniel Tafolla, Environmental Services Director, (707) 644-8949, dtafolla@vsfcd.com</v>
      </c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56" t="s">
        <v>13</v>
      </c>
      <c r="E5" s="357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9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6" t="s">
        <v>214</v>
      </c>
      <c r="Q6" s="320"/>
    </row>
    <row r="7" spans="1:17" ht="15" customHeight="1" x14ac:dyDescent="0.25">
      <c r="A7" s="299" t="str">
        <f>'Eff Conc.'!A7</f>
        <v>Q3 2012</v>
      </c>
      <c r="B7" s="88">
        <f>'Eff Conc.'!B7</f>
        <v>41101</v>
      </c>
      <c r="C7" s="130" t="str">
        <f>'Eff Conc.'!C7</f>
        <v>N</v>
      </c>
      <c r="D7" s="248">
        <f>'Eff Conc.'!D7</f>
        <v>8.9499999999999993</v>
      </c>
      <c r="E7" s="248">
        <f>'Eff Conc.'!E7</f>
        <v>13.3</v>
      </c>
      <c r="F7" s="283">
        <f>IF(OR('Eff Conc.'!F7=0,'Eff Conc.'!F7=""), " ", 'Eff Conc.'!$D7*'Eff Conc.'!F7*3.78)</f>
        <v>779.17191029999992</v>
      </c>
      <c r="G7" s="283">
        <f>IF(OR('Eff Conc.'!G7=0,'Eff Conc.'!G7=""), " ", 'Eff Conc.'!$D7*'Eff Conc.'!G7*3.78)</f>
        <v>711.50991029999989</v>
      </c>
      <c r="H7" s="283">
        <f>IF('Eff Conc.'!H7="", " ", 'Eff Conc.'!$D7*'Eff Conc.'!H7*3.78)</f>
        <v>372.14099999999996</v>
      </c>
      <c r="I7" s="283">
        <f>IF('Eff Conc.'!I7="", " ", 'Eff Conc.'!$D7*'Eff Conc.'!I7*3.78)</f>
        <v>304.47899999999998</v>
      </c>
      <c r="J7" s="283">
        <f>IF('Eff Conc.'!J7="", " ", 'Eff Conc.'!$D7*'Eff Conc.'!J7*3.78)</f>
        <v>377.55395999999996</v>
      </c>
      <c r="K7" s="283">
        <f>IF('Eff Conc.'!K7="", " ", 'Eff Conc.'!$D7*'Eff Conc.'!K7*3.78)</f>
        <v>29.476950299999995</v>
      </c>
      <c r="L7" s="283">
        <f>IF('Eff Conc.'!L7="", " ", 'Eff Conc.'!$D7*'Eff Conc.'!L7*3.78)</f>
        <v>220.88259899999997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159.00569999999999</v>
      </c>
      <c r="O7" s="283">
        <f>IF('Eff Conc.'!O7="", " ", 'Eff Conc.'!$D7*'Eff Conc.'!O7*3.78)</f>
        <v>121.79159999999999</v>
      </c>
      <c r="P7" s="283">
        <f>IF('Eff Conc.'!P7="", " ", 'Eff Conc.'!$D7*'Eff Conc.'!P7*3.78)</f>
        <v>98.109899999999982</v>
      </c>
      <c r="Q7" s="300">
        <f>IF('Eff Conc.'!U7="", " ", 'Eff Conc.'!$D7*'Eff Conc.'!U7*3.78)</f>
        <v>405.97199999999992</v>
      </c>
    </row>
    <row r="8" spans="1:17" x14ac:dyDescent="0.25">
      <c r="A8" s="299" t="str">
        <f>'Eff Conc.'!A8</f>
        <v>Q3 2012</v>
      </c>
      <c r="B8" s="88">
        <f>'Eff Conc.'!B8</f>
        <v>41113</v>
      </c>
      <c r="C8" s="130" t="str">
        <f>'Eff Conc.'!C8</f>
        <v>N</v>
      </c>
      <c r="D8" s="248">
        <f>'Eff Conc.'!D8</f>
        <v>9.61</v>
      </c>
      <c r="E8" s="248">
        <f>'Eff Conc.'!E8</f>
        <v>14.9</v>
      </c>
      <c r="F8" s="283">
        <f>IF(OR('Eff Conc.'!F8=0,'Eff Conc.'!F8=""), " ", 'Eff Conc.'!$D8*'Eff Conc.'!F8*3.78)</f>
        <v>872.21878379999987</v>
      </c>
      <c r="G8" s="283">
        <f>IF(OR('Eff Conc.'!G8=0,'Eff Conc.'!G8=""), " ", 'Eff Conc.'!$D8*'Eff Conc.'!G8*3.78)</f>
        <v>799.56718379999984</v>
      </c>
      <c r="H8" s="283">
        <f>IF('Eff Conc.'!H8="", " ", 'Eff Conc.'!$D8*'Eff Conc.'!H8*3.78)</f>
        <v>544.88699999999983</v>
      </c>
      <c r="I8" s="283">
        <f>IF('Eff Conc.'!I8="", " ", 'Eff Conc.'!$D8*'Eff Conc.'!I8*3.78)</f>
        <v>472.23539999999997</v>
      </c>
      <c r="J8" s="283">
        <f>IF('Eff Conc.'!J8="", " ", 'Eff Conc.'!$D8*'Eff Conc.'!J8*3.78)</f>
        <v>306.95300999999989</v>
      </c>
      <c r="K8" s="283">
        <f>IF('Eff Conc.'!K8="", " ", 'Eff Conc.'!$D8*'Eff Conc.'!K8*3.78)</f>
        <v>20.378773799999998</v>
      </c>
      <c r="L8" s="283">
        <f>IF('Eff Conc.'!L8="", " ", 'Eff Conc.'!$D8*'Eff Conc.'!L8*3.78)</f>
        <v>382.14741599999991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116.24255999999998</v>
      </c>
      <c r="O8" s="283">
        <f>IF('Eff Conc.'!O8="", " ", 'Eff Conc.'!$D8*'Eff Conc.'!O8*3.78)</f>
        <v>105.34481999999998</v>
      </c>
      <c r="P8" s="283">
        <f>IF('Eff Conc.'!P8="", " ", 'Eff Conc.'!$D8*'Eff Conc.'!P8*3.78)</f>
        <v>94.44708</v>
      </c>
      <c r="Q8" s="300">
        <f>IF('Eff Conc.'!U8="", " ", 'Eff Conc.'!$D8*'Eff Conc.'!U8*3.78)</f>
        <v>508.56119999999993</v>
      </c>
    </row>
    <row r="9" spans="1:17" x14ac:dyDescent="0.25">
      <c r="A9" s="299" t="str">
        <f>'Eff Conc.'!A9</f>
        <v>Q3 2012</v>
      </c>
      <c r="B9" s="88">
        <f>'Eff Conc.'!B9</f>
        <v>41128</v>
      </c>
      <c r="C9" s="130" t="str">
        <f>'Eff Conc.'!C9</f>
        <v>N</v>
      </c>
      <c r="D9" s="248">
        <f>'Eff Conc.'!D9</f>
        <v>9.34</v>
      </c>
      <c r="E9" s="248">
        <f>'Eff Conc.'!E9</f>
        <v>13.9</v>
      </c>
      <c r="F9" s="283">
        <f>IF(OR('Eff Conc.'!F9=0,'Eff Conc.'!F9=""), " ", 'Eff Conc.'!$D9*'Eff Conc.'!F9*3.78)</f>
        <v>930.64507200000003</v>
      </c>
      <c r="G9" s="283">
        <f>IF(OR('Eff Conc.'!G9=0,'Eff Conc.'!G9=""), " ", 'Eff Conc.'!$D9*'Eff Conc.'!G9*3.78)</f>
        <v>824.7294720000001</v>
      </c>
      <c r="H9" s="283">
        <f>IF('Eff Conc.'!H9="", " ", 'Eff Conc.'!$D9*'Eff Conc.'!H9*3.78)</f>
        <v>564.88319999999999</v>
      </c>
      <c r="I9" s="283">
        <f>IF('Eff Conc.'!I9="", " ", 'Eff Conc.'!$D9*'Eff Conc.'!I9*3.78)</f>
        <v>458.9676</v>
      </c>
      <c r="J9" s="283">
        <f>IF('Eff Conc.'!J9="", " ", 'Eff Conc.'!$D9*'Eff Conc.'!J9*3.78)</f>
        <v>339.98907600000001</v>
      </c>
      <c r="K9" s="283">
        <f>IF('Eff Conc.'!K9="", " ", 'Eff Conc.'!$D9*'Eff Conc.'!K9*3.78)</f>
        <v>25.772796</v>
      </c>
      <c r="L9" s="283">
        <f>IF('Eff Conc.'!L9="", " ", 'Eff Conc.'!$D9*'Eff Conc.'!L9*3.78)</f>
        <v>410.95252799999997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148.28183999999999</v>
      </c>
      <c r="O9" s="283">
        <f>IF('Eff Conc.'!O9="", " ", 'Eff Conc.'!$D9*'Eff Conc.'!O9*3.78)</f>
        <v>127.09872</v>
      </c>
      <c r="P9" s="283">
        <f>IF('Eff Conc.'!P9="", " ", 'Eff Conc.'!$D9*'Eff Conc.'!P9*3.78)</f>
        <v>105.9156</v>
      </c>
      <c r="Q9" s="300">
        <f>IF('Eff Conc.'!U9="", " ", 'Eff Conc.'!$D9*'Eff Conc.'!U9*3.78)</f>
        <v>564.88319999999999</v>
      </c>
    </row>
    <row r="10" spans="1:17" ht="15" customHeight="1" x14ac:dyDescent="0.25">
      <c r="A10" s="299" t="str">
        <f>'Eff Conc.'!A10</f>
        <v>Q3 2012</v>
      </c>
      <c r="B10" s="88">
        <f>'Eff Conc.'!B10</f>
        <v>41137</v>
      </c>
      <c r="C10" s="130" t="str">
        <f>'Eff Conc.'!C10</f>
        <v>N</v>
      </c>
      <c r="D10" s="248">
        <f>'Eff Conc.'!D10</f>
        <v>9.19</v>
      </c>
      <c r="E10" s="248">
        <f>'Eff Conc.'!E10</f>
        <v>13.3</v>
      </c>
      <c r="F10" s="283">
        <f>IF(OR('Eff Conc.'!F10=0,'Eff Conc.'!F10=""), " ", 'Eff Conc.'!$D10*'Eff Conc.'!F10*3.78)</f>
        <v>878.87645999999995</v>
      </c>
      <c r="G10" s="283">
        <f>IF(OR('Eff Conc.'!G10=0,'Eff Conc.'!G10=""), " ", 'Eff Conc.'!$D10*'Eff Conc.'!G10*3.78)</f>
        <v>844.13825999999995</v>
      </c>
      <c r="H10" s="283">
        <f>IF('Eff Conc.'!H10="", " ", 'Eff Conc.'!$D10*'Eff Conc.'!H10*3.78)</f>
        <v>486.33479999999997</v>
      </c>
      <c r="I10" s="283">
        <f>IF('Eff Conc.'!I10="", " ", 'Eff Conc.'!$D10*'Eff Conc.'!I10*3.78)</f>
        <v>451.59659999999997</v>
      </c>
      <c r="J10" s="283">
        <f>IF('Eff Conc.'!J10="", " ", 'Eff Conc.'!$D10*'Eff Conc.'!J10*3.78)</f>
        <v>361.624662</v>
      </c>
      <c r="K10" s="283">
        <f>IF('Eff Conc.'!K10="", " ", 'Eff Conc.'!$D10*'Eff Conc.'!K10*3.78)</f>
        <v>30.916998</v>
      </c>
      <c r="L10" s="283">
        <f>IF('Eff Conc.'!L10="", " ", 'Eff Conc.'!$D10*'Eff Conc.'!L10*3.78)</f>
        <v>393.58380599999998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132.00515999999999</v>
      </c>
      <c r="O10" s="283">
        <f>IF('Eff Conc.'!O10="", " ", 'Eff Conc.'!$D10*'Eff Conc.'!O10*3.78)</f>
        <v>128.53134</v>
      </c>
      <c r="P10" s="283">
        <f>IF('Eff Conc.'!P10="", " ", 'Eff Conc.'!$D10*'Eff Conc.'!P10*3.78)</f>
        <v>114.63605999999999</v>
      </c>
      <c r="Q10" s="300">
        <f>IF('Eff Conc.'!U10="", " ", 'Eff Conc.'!$D10*'Eff Conc.'!U10*3.78)</f>
        <v>312.64379999999994</v>
      </c>
    </row>
    <row r="11" spans="1:17" x14ac:dyDescent="0.25">
      <c r="A11" s="299" t="str">
        <f>'Eff Conc.'!A11</f>
        <v>Q3 2012</v>
      </c>
      <c r="B11" s="88">
        <f>'Eff Conc.'!B11</f>
        <v>41163</v>
      </c>
      <c r="C11" s="130" t="str">
        <f>'Eff Conc.'!C11</f>
        <v>N</v>
      </c>
      <c r="D11" s="248">
        <f>'Eff Conc.'!D11</f>
        <v>8.83</v>
      </c>
      <c r="E11" s="248">
        <f>'Eff Conc.'!E11</f>
        <v>13.64</v>
      </c>
      <c r="F11" s="283">
        <f>IF(OR('Eff Conc.'!F11=0,'Eff Conc.'!F11=""), " ", 'Eff Conc.'!$D11*'Eff Conc.'!F11*3.78)</f>
        <v>678.22876799999995</v>
      </c>
      <c r="G11" s="283">
        <f>IF(OR('Eff Conc.'!G11=0,'Eff Conc.'!G11=""), " ", 'Eff Conc.'!$D11*'Eff Conc.'!G11*3.78)</f>
        <v>611.47396800000001</v>
      </c>
      <c r="H11" s="283">
        <f>IF('Eff Conc.'!H11="", " ", 'Eff Conc.'!$D11*'Eff Conc.'!H11*3.78)</f>
        <v>500.66099999999994</v>
      </c>
      <c r="I11" s="283">
        <f>IF('Eff Conc.'!I11="", " ", 'Eff Conc.'!$D11*'Eff Conc.'!I11*3.78)</f>
        <v>433.90620000000001</v>
      </c>
      <c r="J11" s="283">
        <f>IF('Eff Conc.'!J11="", " ", 'Eff Conc.'!$D11*'Eff Conc.'!J11*3.78)</f>
        <v>145.525464</v>
      </c>
      <c r="K11" s="283">
        <f>IF('Eff Conc.'!K11="", " ", 'Eff Conc.'!$D11*'Eff Conc.'!K11*3.78)</f>
        <v>32.042303999999994</v>
      </c>
      <c r="L11" s="283">
        <f>IF('Eff Conc.'!L11="", " ", 'Eff Conc.'!$D11*'Eff Conc.'!L11*3.78)</f>
        <v>416.54995200000002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123.49637999999999</v>
      </c>
      <c r="O11" s="283">
        <f>IF('Eff Conc.'!O11="", " ", 'Eff Conc.'!$D11*'Eff Conc.'!O11*3.78)</f>
        <v>116.82089999999999</v>
      </c>
      <c r="P11" s="283">
        <f>IF('Eff Conc.'!P11="", " ", 'Eff Conc.'!$D11*'Eff Conc.'!P11*3.78)</f>
        <v>130.17185999999998</v>
      </c>
      <c r="Q11" s="300">
        <f>IF('Eff Conc.'!U11="", " ", 'Eff Conc.'!$D11*'Eff Conc.'!U11*3.78)</f>
        <v>333.77399999999994</v>
      </c>
    </row>
    <row r="12" spans="1:17" s="17" customFormat="1" x14ac:dyDescent="0.25">
      <c r="A12" s="299" t="str">
        <f>'Eff Conc.'!A12</f>
        <v>Q3 2012</v>
      </c>
      <c r="B12" s="88">
        <f>'Eff Conc.'!B12</f>
        <v>41178</v>
      </c>
      <c r="C12" s="130" t="str">
        <f>'Eff Conc.'!C12</f>
        <v>N</v>
      </c>
      <c r="D12" s="248">
        <f>'Eff Conc.'!D12</f>
        <v>8.58</v>
      </c>
      <c r="E12" s="248">
        <f>'Eff Conc.'!E12</f>
        <v>14.04</v>
      </c>
      <c r="F12" s="283">
        <f>IF(OR('Eff Conc.'!F12=0,'Eff Conc.'!F12=""), " ", 'Eff Conc.'!$D12*'Eff Conc.'!F12*3.78)</f>
        <v>656.10745199999997</v>
      </c>
      <c r="G12" s="283">
        <f>IF(OR('Eff Conc.'!G12=0,'Eff Conc.'!G12=""), " ", 'Eff Conc.'!$D12*'Eff Conc.'!G12*3.78)</f>
        <v>623.67505200000005</v>
      </c>
      <c r="H12" s="283">
        <f>IF('Eff Conc.'!H12="", " ", 'Eff Conc.'!$D12*'Eff Conc.'!H12*3.78)</f>
        <v>454.05360000000002</v>
      </c>
      <c r="I12" s="283">
        <f>IF('Eff Conc.'!I12="", " ", 'Eff Conc.'!$D12*'Eff Conc.'!I12*3.78)</f>
        <v>421.62119999999999</v>
      </c>
      <c r="J12" s="283">
        <f>IF('Eff Conc.'!J12="", " ", 'Eff Conc.'!$D12*'Eff Conc.'!J12*3.78)</f>
        <v>170.27009999999999</v>
      </c>
      <c r="K12" s="283">
        <f>IF('Eff Conc.'!K12="", " ", 'Eff Conc.'!$D12*'Eff Conc.'!K12*3.78)</f>
        <v>31.783752</v>
      </c>
      <c r="L12" s="283">
        <f>IF('Eff Conc.'!L12="", " ", 'Eff Conc.'!$D12*'Eff Conc.'!L12*3.78)</f>
        <v>354.81045599999999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126.48635999999998</v>
      </c>
      <c r="O12" s="283">
        <f>IF('Eff Conc.'!O12="", " ", 'Eff Conc.'!$D12*'Eff Conc.'!O12*3.78)</f>
        <v>119.99988</v>
      </c>
      <c r="P12" s="283">
        <f>IF('Eff Conc.'!P12="", " ", 'Eff Conc.'!$D12*'Eff Conc.'!P12*3.78)</f>
        <v>110.27015999999999</v>
      </c>
      <c r="Q12" s="300">
        <f>IF('Eff Conc.'!U12="", " ", 'Eff Conc.'!$D12*'Eff Conc.'!U12*3.78)</f>
        <v>324.32399999999996</v>
      </c>
    </row>
    <row r="13" spans="1:17" x14ac:dyDescent="0.25">
      <c r="A13" s="299" t="str">
        <f>'Eff Conc.'!A13</f>
        <v>Q4 2012</v>
      </c>
      <c r="B13" s="88">
        <f>'Eff Conc.'!B13</f>
        <v>41186</v>
      </c>
      <c r="C13" s="130" t="str">
        <f>'Eff Conc.'!C13</f>
        <v>N</v>
      </c>
      <c r="D13" s="248">
        <f>'Eff Conc.'!D13</f>
        <v>8.5500000000000007</v>
      </c>
      <c r="E13" s="248">
        <f>'Eff Conc.'!E13</f>
        <v>13.75</v>
      </c>
      <c r="F13" s="283">
        <f>IF(OR('Eff Conc.'!F13=0,'Eff Conc.'!F13=""), " ", 'Eff Conc.'!$D13*'Eff Conc.'!F13*3.78)</f>
        <v>586.58984999999996</v>
      </c>
      <c r="G13" s="283">
        <f>IF(OR('Eff Conc.'!G13=0,'Eff Conc.'!G13=""), " ", 'Eff Conc.'!$D13*'Eff Conc.'!G13*3.78)</f>
        <v>586.58984999999996</v>
      </c>
      <c r="H13" s="283">
        <f>IF('Eff Conc.'!H13="", " ", 'Eff Conc.'!$D13*'Eff Conc.'!H13*3.78)</f>
        <v>355.50900000000001</v>
      </c>
      <c r="I13" s="283">
        <f>IF('Eff Conc.'!I13="", " ", 'Eff Conc.'!$D13*'Eff Conc.'!I13*3.78)</f>
        <v>355.50900000000001</v>
      </c>
      <c r="J13" s="283">
        <f>IF('Eff Conc.'!J13="", " ", 'Eff Conc.'!$D13*'Eff Conc.'!J13*3.78)</f>
        <v>199.08504000000002</v>
      </c>
      <c r="K13" s="283">
        <f>IF('Eff Conc.'!K13="", " ", 'Eff Conc.'!$D13*'Eff Conc.'!K13*3.78)</f>
        <v>31.995810000000002</v>
      </c>
      <c r="L13" s="283">
        <f>IF('Eff Conc.'!L13="", " ", 'Eff Conc.'!$D13*'Eff Conc.'!L13*3.78)</f>
        <v>329.65379999999999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132.50789999999998</v>
      </c>
      <c r="O13" s="283">
        <f>IF('Eff Conc.'!O13="", " ", 'Eff Conc.'!$D13*'Eff Conc.'!O13*3.78)</f>
        <v>126.04409999999999</v>
      </c>
      <c r="P13" s="283">
        <f>IF('Eff Conc.'!P13="", " ", 'Eff Conc.'!$D13*'Eff Conc.'!P13*3.78)</f>
        <v>119.58030000000001</v>
      </c>
      <c r="Q13" s="300">
        <f>IF('Eff Conc.'!U13="", " ", 'Eff Conc.'!$D13*'Eff Conc.'!U13*3.78)</f>
        <v>258.55200000000002</v>
      </c>
    </row>
    <row r="14" spans="1:17" x14ac:dyDescent="0.25">
      <c r="A14" s="299" t="str">
        <f>'Eff Conc.'!A14</f>
        <v>Q4 2012</v>
      </c>
      <c r="B14" s="88">
        <f>'Eff Conc.'!B14</f>
        <v>41205</v>
      </c>
      <c r="C14" s="130" t="str">
        <f>'Eff Conc.'!C14</f>
        <v>N</v>
      </c>
      <c r="D14" s="248">
        <f>'Eff Conc.'!D14</f>
        <v>11.64</v>
      </c>
      <c r="E14" s="248">
        <f>'Eff Conc.'!E14</f>
        <v>24.33</v>
      </c>
      <c r="F14" s="283">
        <f>IF(OR('Eff Conc.'!F14=0,'Eff Conc.'!F14=""), " ", 'Eff Conc.'!$D14*'Eff Conc.'!F14*3.78)</f>
        <v>708.82711199999994</v>
      </c>
      <c r="G14" s="283">
        <f>IF(OR('Eff Conc.'!G14=0,'Eff Conc.'!G14=""), " ", 'Eff Conc.'!$D14*'Eff Conc.'!G14*3.78)</f>
        <v>664.82791199999997</v>
      </c>
      <c r="H14" s="283">
        <f>IF('Eff Conc.'!H14="", " ", 'Eff Conc.'!$D14*'Eff Conc.'!H14*3.78)</f>
        <v>527.99040000000002</v>
      </c>
      <c r="I14" s="283">
        <f>IF('Eff Conc.'!I14="", " ", 'Eff Conc.'!$D14*'Eff Conc.'!I14*3.78)</f>
        <v>483.99120000000005</v>
      </c>
      <c r="J14" s="283">
        <f>IF('Eff Conc.'!J14="", " ", 'Eff Conc.'!$D14*'Eff Conc.'!J14*3.78)</f>
        <v>150.03727200000003</v>
      </c>
      <c r="K14" s="283">
        <f>IF('Eff Conc.'!K14="", " ", 'Eff Conc.'!$D14*'Eff Conc.'!K14*3.78)</f>
        <v>30.799439999999997</v>
      </c>
      <c r="L14" s="283">
        <f>IF('Eff Conc.'!L14="", " ", 'Eff Conc.'!$D14*'Eff Conc.'!L14*3.78)</f>
        <v>418.87238399999995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114.39792</v>
      </c>
      <c r="O14" s="283">
        <f>IF('Eff Conc.'!O14="", " ", 'Eff Conc.'!$D14*'Eff Conc.'!O14*3.78)</f>
        <v>109.998</v>
      </c>
      <c r="P14" s="283">
        <f>IF('Eff Conc.'!P14="", " ", 'Eff Conc.'!$D14*'Eff Conc.'!P14*3.78)</f>
        <v>101.19815999999999</v>
      </c>
      <c r="Q14" s="300">
        <f>IF('Eff Conc.'!U14="", " ", 'Eff Conc.'!$D14*'Eff Conc.'!U14*3.78)</f>
        <v>439.99200000000002</v>
      </c>
    </row>
    <row r="15" spans="1:17" ht="15" customHeight="1" x14ac:dyDescent="0.25">
      <c r="A15" s="299" t="str">
        <f>'Eff Conc.'!A15</f>
        <v>Q4 2012</v>
      </c>
      <c r="B15" s="88">
        <f>'Eff Conc.'!B15</f>
        <v>41220</v>
      </c>
      <c r="C15" s="130" t="str">
        <f>'Eff Conc.'!C15</f>
        <v>N</v>
      </c>
      <c r="D15" s="248">
        <f>'Eff Conc.'!D15</f>
        <v>8.89</v>
      </c>
      <c r="E15" s="248">
        <f>'Eff Conc.'!E15</f>
        <v>13.19</v>
      </c>
      <c r="F15" s="283">
        <f>IF(OR('Eff Conc.'!F15=0,'Eff Conc.'!F15=""), " ", 'Eff Conc.'!$D15*'Eff Conc.'!F15*3.78)</f>
        <v>589.75371000000007</v>
      </c>
      <c r="G15" s="283">
        <f>IF(OR('Eff Conc.'!G15=0,'Eff Conc.'!G15=""), " ", 'Eff Conc.'!$D15*'Eff Conc.'!G15*3.78)</f>
        <v>589.75371000000007</v>
      </c>
      <c r="H15" s="283">
        <f>IF('Eff Conc.'!H15="", " ", 'Eff Conc.'!$D15*'Eff Conc.'!H15*3.78)</f>
        <v>436.8546</v>
      </c>
      <c r="I15" s="283">
        <f>IF('Eff Conc.'!I15="", " ", 'Eff Conc.'!$D15*'Eff Conc.'!I15*3.78)</f>
        <v>436.8546</v>
      </c>
      <c r="J15" s="283">
        <f>IF('Eff Conc.'!J15="", " ", 'Eff Conc.'!$D15*'Eff Conc.'!J15*3.78)</f>
        <v>125.67970800000001</v>
      </c>
      <c r="K15" s="283">
        <f>IF('Eff Conc.'!K15="", " ", 'Eff Conc.'!$D15*'Eff Conc.'!K15*3.78)</f>
        <v>27.219402000000002</v>
      </c>
      <c r="L15" s="283">
        <f>IF('Eff Conc.'!L15="", " ", 'Eff Conc.'!$D15*'Eff Conc.'!L15*3.78)</f>
        <v>387.79246799999999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117.6147</v>
      </c>
      <c r="O15" s="283">
        <f>IF('Eff Conc.'!O15="", " ", 'Eff Conc.'!$D15*'Eff Conc.'!O15*3.78)</f>
        <v>110.89385999999999</v>
      </c>
      <c r="P15" s="283">
        <f>IF('Eff Conc.'!P15="", " ", 'Eff Conc.'!$D15*'Eff Conc.'!P15*3.78)</f>
        <v>124.33553999999999</v>
      </c>
      <c r="Q15" s="300">
        <f>IF('Eff Conc.'!U15="", " ", 'Eff Conc.'!$D15*'Eff Conc.'!U15*3.78)</f>
        <v>336.04200000000003</v>
      </c>
    </row>
    <row r="16" spans="1:17" x14ac:dyDescent="0.25">
      <c r="A16" s="299" t="str">
        <f>'Eff Conc.'!A16</f>
        <v>Q4 2012</v>
      </c>
      <c r="B16" s="88">
        <f>'Eff Conc.'!B16</f>
        <v>41232</v>
      </c>
      <c r="C16" s="130" t="str">
        <f>'Eff Conc.'!C16</f>
        <v>N</v>
      </c>
      <c r="D16" s="248">
        <f>'Eff Conc.'!D16</f>
        <v>12.67</v>
      </c>
      <c r="E16" s="248">
        <f>'Eff Conc.'!E16</f>
        <v>16.760000000000002</v>
      </c>
      <c r="F16" s="283">
        <f>IF(OR('Eff Conc.'!F16=0,'Eff Conc.'!F16=""), " ", 'Eff Conc.'!$D16*'Eff Conc.'!F16*3.78)</f>
        <v>834.2890920000001</v>
      </c>
      <c r="G16" s="283">
        <f>IF(OR('Eff Conc.'!G16=0,'Eff Conc.'!G16=""), " ", 'Eff Conc.'!$D16*'Eff Conc.'!G16*3.78)</f>
        <v>834.2890920000001</v>
      </c>
      <c r="H16" s="283">
        <f>IF('Eff Conc.'!H16="", " ", 'Eff Conc.'!$D16*'Eff Conc.'!H16*3.78)</f>
        <v>526.81859999999995</v>
      </c>
      <c r="I16" s="283">
        <f>IF('Eff Conc.'!I16="", " ", 'Eff Conc.'!$D16*'Eff Conc.'!I16*3.78)</f>
        <v>526.81859999999995</v>
      </c>
      <c r="J16" s="283">
        <f>IF('Eff Conc.'!J16="", " ", 'Eff Conc.'!$D16*'Eff Conc.'!J16*3.78)</f>
        <v>269.15641199999999</v>
      </c>
      <c r="K16" s="283">
        <f>IF('Eff Conc.'!K16="", " ", 'Eff Conc.'!$D16*'Eff Conc.'!K16*3.78)</f>
        <v>38.314080000000004</v>
      </c>
      <c r="L16" s="283">
        <f>IF('Eff Conc.'!L16="", " ", 'Eff Conc.'!$D16*'Eff Conc.'!L16*3.78)</f>
        <v>432.66174840000002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134.09927999999999</v>
      </c>
      <c r="O16" s="283">
        <f>IF('Eff Conc.'!O16="", " ", 'Eff Conc.'!$D16*'Eff Conc.'!O16*3.78)</f>
        <v>129.31002000000001</v>
      </c>
      <c r="P16" s="283">
        <f>IF('Eff Conc.'!P16="", " ", 'Eff Conc.'!$D16*'Eff Conc.'!P16*3.78)</f>
        <v>119.7315</v>
      </c>
      <c r="Q16" s="300">
        <f>IF('Eff Conc.'!U16="", " ", 'Eff Conc.'!$D16*'Eff Conc.'!U16*3.78)</f>
        <v>526.81859999999995</v>
      </c>
    </row>
    <row r="17" spans="1:17" x14ac:dyDescent="0.25">
      <c r="A17" s="299" t="str">
        <f>'Eff Conc.'!A17</f>
        <v>Q4 2012</v>
      </c>
      <c r="B17" s="88">
        <f>'Eff Conc.'!B17</f>
        <v>41243</v>
      </c>
      <c r="C17" s="130" t="str">
        <f>'Eff Conc.'!C17</f>
        <v>Y</v>
      </c>
      <c r="D17" s="248">
        <f>'Eff Conc.'!D17</f>
        <v>16.28</v>
      </c>
      <c r="E17" s="248">
        <f>'Eff Conc.'!E17</f>
        <v>30.65</v>
      </c>
      <c r="F17" s="283">
        <f>IF(OR('Eff Conc.'!F17=0,'Eff Conc.'!F17=""), " ", 'Eff Conc.'!$D17*'Eff Conc.'!F17*3.78)</f>
        <v>1203.691104</v>
      </c>
      <c r="G17" s="283">
        <f>IF(OR('Eff Conc.'!G17=0,'Eff Conc.'!G17=""), " ", 'Eff Conc.'!$D17*'Eff Conc.'!G17*3.78)</f>
        <v>1209.8449439999999</v>
      </c>
      <c r="H17" s="283">
        <f>IF('Eff Conc.'!H17="", " ", 'Eff Conc.'!$D17*'Eff Conc.'!H17*3.78)</f>
        <v>609.23016000000007</v>
      </c>
      <c r="I17" s="283">
        <f>IF('Eff Conc.'!I17="", " ", 'Eff Conc.'!$D17*'Eff Conc.'!I17*3.78)</f>
        <v>615.38400000000001</v>
      </c>
      <c r="J17" s="283">
        <f>IF('Eff Conc.'!J17="", " ", 'Eff Conc.'!$D17*'Eff Conc.'!J17*3.78)</f>
        <v>554.46098400000005</v>
      </c>
      <c r="K17" s="283">
        <f>IF('Eff Conc.'!K17="", " ", 'Eff Conc.'!$D17*'Eff Conc.'!K17*3.78)</f>
        <v>39.999960000000002</v>
      </c>
      <c r="L17" s="283">
        <f>IF('Eff Conc.'!L17="", " ", 'Eff Conc.'!$D17*'Eff Conc.'!L17*3.78)</f>
        <v>562.33789919999992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239.99976000000001</v>
      </c>
      <c r="O17" s="283">
        <f>IF('Eff Conc.'!O17="", " ", 'Eff Conc.'!$D17*'Eff Conc.'!O17*3.78)</f>
        <v>166.15368000000001</v>
      </c>
      <c r="P17" s="283">
        <f>IF('Eff Conc.'!P17="", " ", 'Eff Conc.'!$D17*'Eff Conc.'!P17*3.78)</f>
        <v>141.53832</v>
      </c>
      <c r="Q17" s="300">
        <f>IF('Eff Conc.'!U17="", " ", 'Eff Conc.'!$D17*'Eff Conc.'!U17*3.78)</f>
        <v>676.92240000000004</v>
      </c>
    </row>
    <row r="18" spans="1:17" x14ac:dyDescent="0.25">
      <c r="A18" s="299" t="str">
        <f>'Eff Conc.'!A18</f>
        <v>Q4 2012</v>
      </c>
      <c r="B18" s="88">
        <f>'Eff Conc.'!B18</f>
        <v>41247</v>
      </c>
      <c r="C18" s="130" t="str">
        <f>'Eff Conc.'!C18</f>
        <v>N</v>
      </c>
      <c r="D18" s="248">
        <f>'Eff Conc.'!D18</f>
        <v>19.38</v>
      </c>
      <c r="E18" s="248">
        <f>'Eff Conc.'!E18</f>
        <v>29.43</v>
      </c>
      <c r="F18" s="283">
        <f>IF(OR('Eff Conc.'!F18=0,'Eff Conc.'!F18=""), " ", 'Eff Conc.'!$D18*'Eff Conc.'!F18*3.78)</f>
        <v>1010.2057559999997</v>
      </c>
      <c r="G18" s="283">
        <f>IF(OR('Eff Conc.'!G18=0,'Eff Conc.'!G18=""), " ", 'Eff Conc.'!$D18*'Eff Conc.'!G18*3.78)</f>
        <v>922.29807599999992</v>
      </c>
      <c r="H18" s="283">
        <f>IF('Eff Conc.'!H18="", " ", 'Eff Conc.'!$D18*'Eff Conc.'!H18*3.78)</f>
        <v>410.23583999999994</v>
      </c>
      <c r="I18" s="283">
        <f>IF('Eff Conc.'!I18="", " ", 'Eff Conc.'!$D18*'Eff Conc.'!I18*3.78)</f>
        <v>322.32816000000003</v>
      </c>
      <c r="J18" s="283">
        <f>IF('Eff Conc.'!J18="", " ", 'Eff Conc.'!$D18*'Eff Conc.'!J18*3.78)</f>
        <v>558.21376799999996</v>
      </c>
      <c r="K18" s="283">
        <f>IF('Eff Conc.'!K18="", " ", 'Eff Conc.'!$D18*'Eff Conc.'!K18*3.78)</f>
        <v>41.756147999999989</v>
      </c>
      <c r="L18" s="283">
        <f>IF('Eff Conc.'!L18="", " ", 'Eff Conc.'!$D18*'Eff Conc.'!L18*3.78)</f>
        <v>247.31360639999997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87.907679999999985</v>
      </c>
      <c r="O18" s="283">
        <f>IF('Eff Conc.'!O18="", " ", 'Eff Conc.'!$D18*'Eff Conc.'!O18*3.78)</f>
        <v>71.791271999999992</v>
      </c>
      <c r="P18" s="283">
        <f>IF('Eff Conc.'!P18="", " ", 'Eff Conc.'!$D18*'Eff Conc.'!P18*3.78)</f>
        <v>64.465631999999985</v>
      </c>
      <c r="Q18" s="300">
        <f>IF('Eff Conc.'!U18="", " ", 'Eff Conc.'!$D18*'Eff Conc.'!U18*3.78)</f>
        <v>1025.5896</v>
      </c>
    </row>
    <row r="19" spans="1:17" x14ac:dyDescent="0.25">
      <c r="A19" s="299" t="str">
        <f>'Eff Conc.'!A19</f>
        <v>Q4 2012</v>
      </c>
      <c r="B19" s="88">
        <f>'Eff Conc.'!B19</f>
        <v>41256</v>
      </c>
      <c r="C19" s="130" t="str">
        <f>'Eff Conc.'!C19</f>
        <v>N</v>
      </c>
      <c r="D19" s="248">
        <f>'Eff Conc.'!D19</f>
        <v>10.83</v>
      </c>
      <c r="E19" s="248">
        <f>'Eff Conc.'!E19</f>
        <v>14.99</v>
      </c>
      <c r="F19" s="283">
        <f>IF(OR('Eff Conc.'!F19=0,'Eff Conc.'!F19=""), " ", 'Eff Conc.'!$D19*'Eff Conc.'!F19*3.78)</f>
        <v>912.90402000000006</v>
      </c>
      <c r="G19" s="283">
        <f>IF(OR('Eff Conc.'!G19=0,'Eff Conc.'!G19=""), " ", 'Eff Conc.'!$D19*'Eff Conc.'!G19*3.78)</f>
        <v>871.96661999999992</v>
      </c>
      <c r="H19" s="283">
        <f>IF('Eff Conc.'!H19="", " ", 'Eff Conc.'!$D19*'Eff Conc.'!H19*3.78)</f>
        <v>491.24880000000002</v>
      </c>
      <c r="I19" s="283">
        <f>IF('Eff Conc.'!I19="", " ", 'Eff Conc.'!$D19*'Eff Conc.'!I19*3.78)</f>
        <v>450.31139999999994</v>
      </c>
      <c r="J19" s="283">
        <f>IF('Eff Conc.'!J19="", " ", 'Eff Conc.'!$D19*'Eff Conc.'!J19*3.78)</f>
        <v>393.40841399999994</v>
      </c>
      <c r="K19" s="283">
        <f>IF('Eff Conc.'!K19="", " ", 'Eff Conc.'!$D19*'Eff Conc.'!K19*3.78)</f>
        <v>28.246805999999996</v>
      </c>
      <c r="L19" s="283">
        <f>IF('Eff Conc.'!L19="", " ", 'Eff Conc.'!$D19*'Eff Conc.'!L19*3.78)</f>
        <v>355.25475720000003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98.249759999999995</v>
      </c>
      <c r="O19" s="283">
        <f>IF('Eff Conc.'!O19="", " ", 'Eff Conc.'!$D19*'Eff Conc.'!O19*3.78)</f>
        <v>106.43724</v>
      </c>
      <c r="P19" s="283">
        <f>IF('Eff Conc.'!P19="", " ", 'Eff Conc.'!$D19*'Eff Conc.'!P19*3.78)</f>
        <v>94.156019999999998</v>
      </c>
      <c r="Q19" s="300">
        <f>IF('Eff Conc.'!U19="", " ", 'Eff Conc.'!$D19*'Eff Conc.'!U19*3.78)</f>
        <v>450.31139999999994</v>
      </c>
    </row>
    <row r="20" spans="1:17" x14ac:dyDescent="0.25">
      <c r="A20" s="299" t="str">
        <f>'Eff Conc.'!A20</f>
        <v>Q4 2012</v>
      </c>
      <c r="B20" s="88">
        <f>'Eff Conc.'!B20</f>
        <v>41269</v>
      </c>
      <c r="C20" s="130" t="str">
        <f>'Eff Conc.'!C20</f>
        <v>Y</v>
      </c>
      <c r="D20" s="248">
        <f>'Eff Conc.'!D20</f>
        <v>26.81</v>
      </c>
      <c r="E20" s="248">
        <f>'Eff Conc.'!E20</f>
        <v>38.9</v>
      </c>
      <c r="F20" s="283">
        <f>IF(OR('Eff Conc.'!F20=0,'Eff Conc.'!F20=""), " ", 'Eff Conc.'!$D20*'Eff Conc.'!F20*3.78)</f>
        <v>1200.9003299999999</v>
      </c>
      <c r="G20" s="283">
        <f>IF(OR('Eff Conc.'!G20=0,'Eff Conc.'!G20=""), " ", 'Eff Conc.'!$D20*'Eff Conc.'!G20*3.78)</f>
        <v>1129.9610699999998</v>
      </c>
      <c r="H20" s="283">
        <f>IF('Eff Conc.'!H20="", " ", 'Eff Conc.'!$D20*'Eff Conc.'!H20*3.78)</f>
        <v>800.60022000000004</v>
      </c>
      <c r="I20" s="283">
        <f>IF('Eff Conc.'!I20="", " ", 'Eff Conc.'!$D20*'Eff Conc.'!I20*3.78)</f>
        <v>729.66095999999993</v>
      </c>
      <c r="J20" s="283">
        <f>IF('Eff Conc.'!J20="", " ", 'Eff Conc.'!$D20*'Eff Conc.'!J20*3.78)</f>
        <v>335.44135799999998</v>
      </c>
      <c r="K20" s="283">
        <f>IF('Eff Conc.'!K20="", " ", 'Eff Conc.'!$D20*'Eff Conc.'!K20*3.78)</f>
        <v>64.858751999999996</v>
      </c>
      <c r="L20" s="283">
        <f>IF('Eff Conc.'!L20="", " ", 'Eff Conc.'!$D20*'Eff Conc.'!L20*3.78)</f>
        <v>571.16238479999993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121.61015999999998</v>
      </c>
      <c r="O20" s="283">
        <f>IF('Eff Conc.'!O20="", " ", 'Eff Conc.'!$D20*'Eff Conc.'!O20*3.78)</f>
        <v>95.261291999999983</v>
      </c>
      <c r="P20" s="283">
        <f>IF('Eff Conc.'!P20="", " ", 'Eff Conc.'!$D20*'Eff Conc.'!P20*3.78)</f>
        <v>95.261291999999983</v>
      </c>
      <c r="Q20" s="300">
        <f>IF('Eff Conc.'!U20="", " ", 'Eff Conc.'!$D20*'Eff Conc.'!U20*3.78)</f>
        <v>1216.1015999999997</v>
      </c>
    </row>
    <row r="21" spans="1:17" ht="15" customHeight="1" x14ac:dyDescent="0.25">
      <c r="A21" s="299" t="str">
        <f>'Eff Conc.'!A21</f>
        <v>Q1 2013</v>
      </c>
      <c r="B21" s="88">
        <f>'Eff Conc.'!B21</f>
        <v>41282</v>
      </c>
      <c r="C21" s="130" t="str">
        <f>'Eff Conc.'!C21</f>
        <v>N</v>
      </c>
      <c r="D21" s="248">
        <f>'Eff Conc.'!D21</f>
        <v>11.07</v>
      </c>
      <c r="E21" s="248">
        <f>'Eff Conc.'!E21</f>
        <v>15.46</v>
      </c>
      <c r="F21" s="283">
        <f>IF(OR('Eff Conc.'!F21=0,'Eff Conc.'!F21=""), " ", 'Eff Conc.'!$D21*'Eff Conc.'!F21*3.78)</f>
        <v>832.28909399999998</v>
      </c>
      <c r="G21" s="283">
        <f>IF(OR('Eff Conc.'!G21=0,'Eff Conc.'!G21=""), " ", 'Eff Conc.'!$D21*'Eff Conc.'!G21*3.78)</f>
        <v>790.44449399999996</v>
      </c>
      <c r="H21" s="283">
        <f>IF('Eff Conc.'!H21="", " ", 'Eff Conc.'!$D21*'Eff Conc.'!H21*3.78)</f>
        <v>627.66899999999998</v>
      </c>
      <c r="I21" s="283">
        <f>IF('Eff Conc.'!I21="", " ", 'Eff Conc.'!$D21*'Eff Conc.'!I21*3.78)</f>
        <v>585.82440000000008</v>
      </c>
      <c r="J21" s="283">
        <f>IF('Eff Conc.'!J21="", " ", 'Eff Conc.'!$D21*'Eff Conc.'!J21*3.78)</f>
        <v>172.818198</v>
      </c>
      <c r="K21" s="283">
        <f>IF('Eff Conc.'!K21="", " ", 'Eff Conc.'!$D21*'Eff Conc.'!K21*3.78)</f>
        <v>31.801895999999999</v>
      </c>
      <c r="L21" s="283">
        <f>IF('Eff Conc.'!L21="", " ", 'Eff Conc.'!$D21*'Eff Conc.'!L21*3.78)</f>
        <v>581.63994000000002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108.79595999999999</v>
      </c>
      <c r="O21" s="283">
        <f>IF('Eff Conc.'!O21="", " ", 'Eff Conc.'!$D21*'Eff Conc.'!O21*3.78)</f>
        <v>104.61149999999999</v>
      </c>
      <c r="P21" s="283">
        <f>IF('Eff Conc.'!P21="", " ", 'Eff Conc.'!$D21*'Eff Conc.'!P21*3.78)</f>
        <v>83.6892</v>
      </c>
      <c r="Q21" s="300">
        <f>IF('Eff Conc.'!U21="", " ", 'Eff Conc.'!$D21*'Eff Conc.'!U21*3.78)</f>
        <v>418.44599999999997</v>
      </c>
    </row>
    <row r="22" spans="1:17" x14ac:dyDescent="0.25">
      <c r="A22" s="299" t="str">
        <f>'Eff Conc.'!A22</f>
        <v>Q1 2013</v>
      </c>
      <c r="B22" s="88">
        <f>'Eff Conc.'!B22</f>
        <v>41303</v>
      </c>
      <c r="C22" s="130" t="str">
        <f>'Eff Conc.'!C22</f>
        <v>N</v>
      </c>
      <c r="D22" s="248">
        <f>'Eff Conc.'!D22</f>
        <v>9.9</v>
      </c>
      <c r="E22" s="248">
        <f>'Eff Conc.'!E22</f>
        <v>15.07</v>
      </c>
      <c r="F22" s="283">
        <f>IF(OR('Eff Conc.'!F22=0,'Eff Conc.'!F22=""), " ", 'Eff Conc.'!$D22*'Eff Conc.'!F22*3.78)</f>
        <v>916.09055999999998</v>
      </c>
      <c r="G22" s="283">
        <f>IF(OR('Eff Conc.'!G22=0,'Eff Conc.'!G22=""), " ", 'Eff Conc.'!$D22*'Eff Conc.'!G22*3.78)</f>
        <v>878.66856000000007</v>
      </c>
      <c r="H22" s="283">
        <f>IF('Eff Conc.'!H22="", " ", 'Eff Conc.'!$D22*'Eff Conc.'!H22*3.78)</f>
        <v>673.596</v>
      </c>
      <c r="I22" s="283">
        <f>IF('Eff Conc.'!I22="", " ", 'Eff Conc.'!$D22*'Eff Conc.'!I22*3.78)</f>
        <v>636.17399999999998</v>
      </c>
      <c r="J22" s="283">
        <f>IF('Eff Conc.'!J22="", " ", 'Eff Conc.'!$D22*'Eff Conc.'!J22*3.78)</f>
        <v>202.45302000000001</v>
      </c>
      <c r="K22" s="283">
        <f>IF('Eff Conc.'!K22="", " ", 'Eff Conc.'!$D22*'Eff Conc.'!K22*3.78)</f>
        <v>40.041540000000005</v>
      </c>
      <c r="L22" s="283">
        <f>IF('Eff Conc.'!L22="", " ", 'Eff Conc.'!$D22*'Eff Conc.'!L22*3.78)</f>
        <v>496.21571999999998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127.23480000000001</v>
      </c>
      <c r="O22" s="283">
        <f>IF('Eff Conc.'!O22="", " ", 'Eff Conc.'!$D22*'Eff Conc.'!O22*3.78)</f>
        <v>108.52379999999999</v>
      </c>
      <c r="P22" s="283">
        <f>IF('Eff Conc.'!P22="", " ", 'Eff Conc.'!$D22*'Eff Conc.'!P22*3.78)</f>
        <v>89.812799999999996</v>
      </c>
      <c r="Q22" s="300">
        <f>IF('Eff Conc.'!U22="", " ", 'Eff Conc.'!$D22*'Eff Conc.'!U22*3.78)</f>
        <v>636.17399999999998</v>
      </c>
    </row>
    <row r="23" spans="1:17" x14ac:dyDescent="0.25">
      <c r="A23" s="299" t="str">
        <f>'Eff Conc.'!A23</f>
        <v>Q1 2013</v>
      </c>
      <c r="B23" s="88">
        <f>'Eff Conc.'!B23</f>
        <v>41312</v>
      </c>
      <c r="C23" s="130" t="str">
        <f>'Eff Conc.'!C23</f>
        <v>N</v>
      </c>
      <c r="D23" s="248">
        <f>'Eff Conc.'!D23</f>
        <v>9.23</v>
      </c>
      <c r="E23" s="248">
        <f>'Eff Conc.'!E23</f>
        <v>14.2</v>
      </c>
      <c r="F23" s="283">
        <f>IF(OR('Eff Conc.'!F23=0,'Eff Conc.'!F23=""), " ", 'Eff Conc.'!$D23*'Eff Conc.'!F23*3.78)</f>
        <v>876.770622</v>
      </c>
      <c r="G23" s="283">
        <f>IF(OR('Eff Conc.'!G23=0,'Eff Conc.'!G23=""), " ", 'Eff Conc.'!$D23*'Eff Conc.'!G23*3.78)</f>
        <v>911.66002199999991</v>
      </c>
      <c r="H23" s="283">
        <f>IF('Eff Conc.'!H23="", " ", 'Eff Conc.'!$D23*'Eff Conc.'!H23*3.78)</f>
        <v>558.23040000000003</v>
      </c>
      <c r="I23" s="283">
        <f>IF('Eff Conc.'!I23="", " ", 'Eff Conc.'!$D23*'Eff Conc.'!I23*3.78)</f>
        <v>593.11979999999994</v>
      </c>
      <c r="J23" s="283">
        <f>IF('Eff Conc.'!J23="", " ", 'Eff Conc.'!$D23*'Eff Conc.'!J23*3.78)</f>
        <v>281.557458</v>
      </c>
      <c r="K23" s="283">
        <f>IF('Eff Conc.'!K23="", " ", 'Eff Conc.'!$D23*'Eff Conc.'!K23*3.78)</f>
        <v>36.982764000000003</v>
      </c>
      <c r="L23" s="283">
        <f>IF('Eff Conc.'!L23="", " ", 'Eff Conc.'!$D23*'Eff Conc.'!L23*3.78)</f>
        <v>539.39012400000001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115.13502</v>
      </c>
      <c r="O23" s="283">
        <f>IF('Eff Conc.'!O23="", " ", 'Eff Conc.'!$D23*'Eff Conc.'!O23*3.78)</f>
        <v>97.69032</v>
      </c>
      <c r="P23" s="283">
        <f>IF('Eff Conc.'!P23="", " ", 'Eff Conc.'!$D23*'Eff Conc.'!P23*3.78)</f>
        <v>90.712440000000001</v>
      </c>
      <c r="Q23" s="300">
        <f>IF('Eff Conc.'!U23="", " ", 'Eff Conc.'!$D23*'Eff Conc.'!U23*3.78)</f>
        <v>558.23040000000003</v>
      </c>
    </row>
    <row r="24" spans="1:17" x14ac:dyDescent="0.25">
      <c r="A24" s="299" t="str">
        <f>'Eff Conc.'!A24</f>
        <v>Q1 2013</v>
      </c>
      <c r="B24" s="88">
        <f>'Eff Conc.'!B24</f>
        <v>41324</v>
      </c>
      <c r="C24" s="130" t="str">
        <f>'Eff Conc.'!C24</f>
        <v>N</v>
      </c>
      <c r="D24" s="248">
        <f>'Eff Conc.'!D24</f>
        <v>9.7200000000000006</v>
      </c>
      <c r="E24" s="248">
        <f>'Eff Conc.'!E24</f>
        <v>14.99</v>
      </c>
      <c r="F24" s="283">
        <f>IF(OR('Eff Conc.'!F24=0,'Eff Conc.'!F24=""), " ", 'Eff Conc.'!$D24*'Eff Conc.'!F24*3.78)</f>
        <v>829.25791200000003</v>
      </c>
      <c r="G24" s="283">
        <f>IF(OR('Eff Conc.'!G24=0,'Eff Conc.'!G24=""), " ", 'Eff Conc.'!$D24*'Eff Conc.'!G24*3.78)</f>
        <v>792.51631199999997</v>
      </c>
      <c r="H24" s="283">
        <f>IF('Eff Conc.'!H24="", " ", 'Eff Conc.'!$D24*'Eff Conc.'!H24*3.78)</f>
        <v>514.38240000000008</v>
      </c>
      <c r="I24" s="283">
        <f>IF('Eff Conc.'!I24="", " ", 'Eff Conc.'!$D24*'Eff Conc.'!I24*3.78)</f>
        <v>477.64080000000001</v>
      </c>
      <c r="J24" s="283">
        <f>IF('Eff Conc.'!J24="", " ", 'Eff Conc.'!$D24*'Eff Conc.'!J24*3.78)</f>
        <v>271.52042399999999</v>
      </c>
      <c r="K24" s="283">
        <f>IF('Eff Conc.'!K24="", " ", 'Eff Conc.'!$D24*'Eff Conc.'!K24*3.78)</f>
        <v>43.355087999999995</v>
      </c>
      <c r="L24" s="283">
        <f>IF('Eff Conc.'!L24="", " ", 'Eff Conc.'!$D24*'Eff Conc.'!L24*3.78)</f>
        <v>444.57336000000004</v>
      </c>
      <c r="M24" s="283" t="str">
        <f>IF('Eff Conc.'!M24="", " ", 'Eff Conc.'!$D24*'Eff Conc.'!M24*3.78)</f>
        <v xml:space="preserve"> </v>
      </c>
      <c r="N24" s="283">
        <f>IF('Eff Conc.'!N24="", " ", 'Eff Conc.'!$D24*'Eff Conc.'!N24*3.78)</f>
        <v>124.92144</v>
      </c>
      <c r="O24" s="283">
        <f>IF('Eff Conc.'!O24="", " ", 'Eff Conc.'!$D24*'Eff Conc.'!O24*3.78)</f>
        <v>117.57312</v>
      </c>
      <c r="P24" s="283">
        <f>IF('Eff Conc.'!P24="", " ", 'Eff Conc.'!$D24*'Eff Conc.'!P24*3.78)</f>
        <v>117.57312</v>
      </c>
      <c r="Q24" s="300">
        <f>IF('Eff Conc.'!U24="", " ", 'Eff Conc.'!$D24*'Eff Conc.'!U24*3.78)</f>
        <v>477.64080000000001</v>
      </c>
    </row>
    <row r="25" spans="1:17" x14ac:dyDescent="0.25">
      <c r="A25" s="299" t="str">
        <f>'Eff Conc.'!A25</f>
        <v>Q1 2013</v>
      </c>
      <c r="B25" s="88">
        <f>'Eff Conc.'!B25</f>
        <v>41339</v>
      </c>
      <c r="C25" s="130" t="str">
        <f>'Eff Conc.'!C25</f>
        <v>N</v>
      </c>
      <c r="D25" s="248">
        <f>'Eff Conc.'!D25</f>
        <v>9.15</v>
      </c>
      <c r="E25" s="248">
        <f>'Eff Conc.'!E25</f>
        <v>14.2</v>
      </c>
      <c r="F25" s="283">
        <f>IF(OR('Eff Conc.'!F25=0,'Eff Conc.'!F25=""), " ", 'Eff Conc.'!$D25*'Eff Conc.'!F25*3.78)</f>
        <v>747.42507000000001</v>
      </c>
      <c r="G25" s="283">
        <f>IF(OR('Eff Conc.'!G25=0,'Eff Conc.'!G25=""), " ", 'Eff Conc.'!$D25*'Eff Conc.'!G25*3.78)</f>
        <v>782.01206999999999</v>
      </c>
      <c r="H25" s="283">
        <f>IF('Eff Conc.'!H25="", " ", 'Eff Conc.'!$D25*'Eff Conc.'!H25*3.78)</f>
        <v>380.45699999999999</v>
      </c>
      <c r="I25" s="283">
        <f>IF('Eff Conc.'!I25="", " ", 'Eff Conc.'!$D25*'Eff Conc.'!I25*3.78)</f>
        <v>415.04400000000004</v>
      </c>
      <c r="J25" s="283">
        <f>IF('Eff Conc.'!J25="", " ", 'Eff Conc.'!$D25*'Eff Conc.'!J25*3.78)</f>
        <v>323.73431999999997</v>
      </c>
      <c r="K25" s="283">
        <f>IF('Eff Conc.'!K25="", " ", 'Eff Conc.'!$D25*'Eff Conc.'!K25*3.78)</f>
        <v>43.233750000000001</v>
      </c>
      <c r="L25" s="283">
        <f>IF('Eff Conc.'!L25="", " ", 'Eff Conc.'!$D25*'Eff Conc.'!L25*3.78)</f>
        <v>359.70480000000003</v>
      </c>
      <c r="M25" s="283" t="str">
        <f>IF('Eff Conc.'!M25="", " ", 'Eff Conc.'!$D25*'Eff Conc.'!M25*3.78)</f>
        <v xml:space="preserve"> </v>
      </c>
      <c r="N25" s="283">
        <f>IF('Eff Conc.'!N25="", " ", 'Eff Conc.'!$D25*'Eff Conc.'!N25*3.78)</f>
        <v>124.51320000000001</v>
      </c>
      <c r="O25" s="283">
        <f>IF('Eff Conc.'!O25="", " ", 'Eff Conc.'!$D25*'Eff Conc.'!O25*3.78)</f>
        <v>117.5958</v>
      </c>
      <c r="P25" s="283">
        <f>IF('Eff Conc.'!P25="", " ", 'Eff Conc.'!$D25*'Eff Conc.'!P25*3.78)</f>
        <v>100.3023</v>
      </c>
      <c r="Q25" s="300">
        <f>IF('Eff Conc.'!U25="", " ", 'Eff Conc.'!$D25*'Eff Conc.'!U25*3.78)</f>
        <v>415.04400000000004</v>
      </c>
    </row>
    <row r="26" spans="1:17" x14ac:dyDescent="0.25">
      <c r="A26" s="299" t="str">
        <f>'Eff Conc.'!A26</f>
        <v>Q1 2013</v>
      </c>
      <c r="B26" s="88">
        <f>'Eff Conc.'!B26</f>
        <v>41351</v>
      </c>
      <c r="C26" s="130" t="str">
        <f>'Eff Conc.'!C26</f>
        <v>N</v>
      </c>
      <c r="D26" s="248">
        <f>'Eff Conc.'!D26</f>
        <v>9.86</v>
      </c>
      <c r="E26" s="248">
        <f>'Eff Conc.'!E26</f>
        <v>15.4</v>
      </c>
      <c r="F26" s="283">
        <f>IF(OR('Eff Conc.'!F26=0,'Eff Conc.'!F26=""), " ", 'Eff Conc.'!$D26*'Eff Conc.'!F26*3.78)</f>
        <v>875.86379999999986</v>
      </c>
      <c r="G26" s="283">
        <f>IF(OR('Eff Conc.'!G26=0,'Eff Conc.'!G26=""), " ", 'Eff Conc.'!$D26*'Eff Conc.'!G26*3.78)</f>
        <v>838.59299999999996</v>
      </c>
      <c r="H26" s="283">
        <f>IF('Eff Conc.'!H26="", " ", 'Eff Conc.'!$D26*'Eff Conc.'!H26*3.78)</f>
        <v>484.5204</v>
      </c>
      <c r="I26" s="283">
        <f>IF('Eff Conc.'!I26="", " ", 'Eff Conc.'!$D26*'Eff Conc.'!I26*3.78)</f>
        <v>447.24959999999993</v>
      </c>
      <c r="J26" s="283">
        <f>IF('Eff Conc.'!J26="", " ", 'Eff Conc.'!$D26*'Eff Conc.'!J26*3.78)</f>
        <v>345.87302399999993</v>
      </c>
      <c r="K26" s="283">
        <f>IF('Eff Conc.'!K26="", " ", 'Eff Conc.'!$D26*'Eff Conc.'!K26*3.78)</f>
        <v>45.470375999999995</v>
      </c>
      <c r="L26" s="283">
        <f>IF('Eff Conc.'!L26="", " ", 'Eff Conc.'!$D26*'Eff Conc.'!L26*3.78)</f>
        <v>376.43507999999991</v>
      </c>
      <c r="M26" s="283" t="str">
        <f>IF('Eff Conc.'!M26="", " ", 'Eff Conc.'!$D26*'Eff Conc.'!M26*3.78)</f>
        <v xml:space="preserve"> </v>
      </c>
      <c r="N26" s="283">
        <f>IF('Eff Conc.'!N26="", " ", 'Eff Conc.'!$D26*'Eff Conc.'!N26*3.78)</f>
        <v>145.35611999999998</v>
      </c>
      <c r="O26" s="283">
        <f>IF('Eff Conc.'!O26="", " ", 'Eff Conc.'!$D26*'Eff Conc.'!O26*3.78)</f>
        <v>134.17488</v>
      </c>
      <c r="P26" s="283">
        <f>IF('Eff Conc.'!P26="", " ", 'Eff Conc.'!$D26*'Eff Conc.'!P26*3.78)</f>
        <v>122.99363999999998</v>
      </c>
      <c r="Q26" s="300">
        <f>IF('Eff Conc.'!U26="", " ", 'Eff Conc.'!$D26*'Eff Conc.'!U26*3.78)</f>
        <v>409.97879999999998</v>
      </c>
    </row>
    <row r="27" spans="1:17" ht="15" customHeight="1" x14ac:dyDescent="0.25">
      <c r="A27" s="299" t="str">
        <f>'Eff Conc.'!A27</f>
        <v>Q2 2013</v>
      </c>
      <c r="B27" s="88">
        <f>'Eff Conc.'!B27</f>
        <v>41366</v>
      </c>
      <c r="C27" s="130" t="str">
        <f>'Eff Conc.'!C27</f>
        <v>N</v>
      </c>
      <c r="D27" s="248">
        <f>'Eff Conc.'!D27</f>
        <v>9.6199999999999992</v>
      </c>
      <c r="E27" s="248">
        <f>'Eff Conc.'!E27</f>
        <v>14.05</v>
      </c>
      <c r="F27" s="283">
        <f>IF(OR('Eff Conc.'!F27=0,'Eff Conc.'!F27=""), " ", 'Eff Conc.'!$D27*'Eff Conc.'!F27*3.78)</f>
        <v>875.27185199999974</v>
      </c>
      <c r="G27" s="283">
        <f>IF(OR('Eff Conc.'!G27=0,'Eff Conc.'!G27=""), " ", 'Eff Conc.'!$D27*'Eff Conc.'!G27*3.78)</f>
        <v>886.18093199999987</v>
      </c>
      <c r="H27" s="283">
        <f>IF('Eff Conc.'!H27="", " ", 'Eff Conc.'!$D27*'Eff Conc.'!H27*3.78)</f>
        <v>349.09055999999993</v>
      </c>
      <c r="I27" s="283">
        <f>IF('Eff Conc.'!I27="", " ", 'Eff Conc.'!$D27*'Eff Conc.'!I27*3.78)</f>
        <v>359.99964</v>
      </c>
      <c r="J27" s="283">
        <f>IF('Eff Conc.'!J27="", " ", 'Eff Conc.'!$D27*'Eff Conc.'!J27*3.78)</f>
        <v>489.09041999999988</v>
      </c>
      <c r="K27" s="283">
        <f>IF('Eff Conc.'!K27="", " ", 'Eff Conc.'!$D27*'Eff Conc.'!K27*3.78)</f>
        <v>37.090871999999997</v>
      </c>
      <c r="L27" s="283">
        <f>IF('Eff Conc.'!L27="", " ", 'Eff Conc.'!$D27*'Eff Conc.'!L27*3.78)</f>
        <v>287.12698559999995</v>
      </c>
      <c r="M27" s="283" t="str">
        <f>IF('Eff Conc.'!M27="", " ", 'Eff Conc.'!$D27*'Eff Conc.'!M27*3.78)</f>
        <v xml:space="preserve"> </v>
      </c>
      <c r="N27" s="283">
        <f>IF('Eff Conc.'!N27="", " ", 'Eff Conc.'!$D27*'Eff Conc.'!N27*3.78)</f>
        <v>119.99987999999998</v>
      </c>
      <c r="O27" s="283">
        <f>IF('Eff Conc.'!O27="", " ", 'Eff Conc.'!$D27*'Eff Conc.'!O27*3.78)</f>
        <v>98.181719999999999</v>
      </c>
      <c r="P27" s="283">
        <f>IF('Eff Conc.'!P27="", " ", 'Eff Conc.'!$D27*'Eff Conc.'!P27*3.78)</f>
        <v>98.181719999999999</v>
      </c>
      <c r="Q27" s="300">
        <f>IF('Eff Conc.'!U27="", " ", 'Eff Conc.'!$D27*'Eff Conc.'!U27*3.78)</f>
        <v>327.2724</v>
      </c>
    </row>
    <row r="28" spans="1:17" ht="15" customHeight="1" x14ac:dyDescent="0.25">
      <c r="A28" s="299" t="str">
        <f>'Eff Conc.'!A28</f>
        <v>Q2 2013</v>
      </c>
      <c r="B28" s="88">
        <f>'Eff Conc.'!B28</f>
        <v>41381</v>
      </c>
      <c r="C28" s="130" t="str">
        <f>'Eff Conc.'!C28</f>
        <v>N</v>
      </c>
      <c r="D28" s="248">
        <f>'Eff Conc.'!D28</f>
        <v>8.98</v>
      </c>
      <c r="E28" s="248">
        <f>'Eff Conc.'!E28</f>
        <v>13.63</v>
      </c>
      <c r="F28" s="283">
        <f>IF(OR('Eff Conc.'!F28=0,'Eff Conc.'!F28=""), " ", 'Eff Conc.'!$D28*'Eff Conc.'!F28*3.78)</f>
        <v>927.70045199999993</v>
      </c>
      <c r="G28" s="283">
        <f>IF(OR('Eff Conc.'!G28=0,'Eff Conc.'!G28=""), " ", 'Eff Conc.'!$D28*'Eff Conc.'!G28*3.78)</f>
        <v>883.57273199999986</v>
      </c>
      <c r="H28" s="283">
        <f>IF('Eff Conc.'!H28="", " ", 'Eff Conc.'!$D28*'Eff Conc.'!H28*3.78)</f>
        <v>332.65512000000001</v>
      </c>
      <c r="I28" s="283">
        <f>IF('Eff Conc.'!I28="", " ", 'Eff Conc.'!$D28*'Eff Conc.'!I28*3.78)</f>
        <v>288.5274</v>
      </c>
      <c r="J28" s="283">
        <f>IF('Eff Conc.'!J28="", " ", 'Eff Conc.'!$D28*'Eff Conc.'!J28*3.78)</f>
        <v>559.06426799999997</v>
      </c>
      <c r="K28" s="283">
        <f>IF('Eff Conc.'!K28="", " ", 'Eff Conc.'!$D28*'Eff Conc.'!K28*3.78)</f>
        <v>35.981064000000003</v>
      </c>
      <c r="L28" s="283">
        <f>IF('Eff Conc.'!L28="", " ", 'Eff Conc.'!$D28*'Eff Conc.'!L28*3.78)</f>
        <v>349.62732000000005</v>
      </c>
      <c r="M28" s="283" t="str">
        <f>IF('Eff Conc.'!M28="", " ", 'Eff Conc.'!$D28*'Eff Conc.'!M28*3.78)</f>
        <v xml:space="preserve"> </v>
      </c>
      <c r="N28" s="283">
        <f>IF('Eff Conc.'!N28="", " ", 'Eff Conc.'!$D28*'Eff Conc.'!N28*3.78)</f>
        <v>122.19984000000001</v>
      </c>
      <c r="O28" s="283">
        <f>IF('Eff Conc.'!O28="", " ", 'Eff Conc.'!$D28*'Eff Conc.'!O28*3.78)</f>
        <v>115.41095999999999</v>
      </c>
      <c r="P28" s="283">
        <f>IF('Eff Conc.'!P28="", " ", 'Eff Conc.'!$D28*'Eff Conc.'!P28*3.78)</f>
        <v>105.22763999999999</v>
      </c>
      <c r="Q28" s="300">
        <f>IF('Eff Conc.'!U28="", " ", 'Eff Conc.'!$D28*'Eff Conc.'!U28*3.78)</f>
        <v>271.55520000000001</v>
      </c>
    </row>
    <row r="29" spans="1:17" ht="15" customHeight="1" x14ac:dyDescent="0.25">
      <c r="A29" s="299" t="str">
        <f>'Eff Conc.'!A29</f>
        <v>Q2 2013</v>
      </c>
      <c r="B29" s="88">
        <f>'Eff Conc.'!B29</f>
        <v>41401</v>
      </c>
      <c r="C29" s="130" t="str">
        <f>'Eff Conc.'!C29</f>
        <v>N</v>
      </c>
      <c r="D29" s="248">
        <f>'Eff Conc.'!D29</f>
        <v>8.85</v>
      </c>
      <c r="E29" s="248">
        <f>'Eff Conc.'!E29</f>
        <v>13.35</v>
      </c>
      <c r="F29" s="283">
        <f>IF(OR('Eff Conc.'!F29=0,'Eff Conc.'!F29=""), " ", 'Eff Conc.'!$D29*'Eff Conc.'!F29*3.78)</f>
        <v>717.56684999999993</v>
      </c>
      <c r="G29" s="283">
        <f>IF(OR('Eff Conc.'!G29=0,'Eff Conc.'!G29=""), " ", 'Eff Conc.'!$D29*'Eff Conc.'!G29*3.78)</f>
        <v>643.97024999999985</v>
      </c>
      <c r="H29" s="283">
        <f>IF('Eff Conc.'!H29="", " ", 'Eff Conc.'!$D29*'Eff Conc.'!H29*3.78)</f>
        <v>367.98299999999995</v>
      </c>
      <c r="I29" s="283">
        <f>IF('Eff Conc.'!I29="", " ", 'Eff Conc.'!$D29*'Eff Conc.'!I29*3.78)</f>
        <v>294.38640000000004</v>
      </c>
      <c r="J29" s="283">
        <f>IF('Eff Conc.'!J29="", " ", 'Eff Conc.'!$D29*'Eff Conc.'!J29*3.78)</f>
        <v>317.80349999999999</v>
      </c>
      <c r="K29" s="283">
        <f>IF('Eff Conc.'!K29="", " ", 'Eff Conc.'!$D29*'Eff Conc.'!K29*3.78)</f>
        <v>31.780349999999995</v>
      </c>
      <c r="L29" s="283">
        <f>IF('Eff Conc.'!L29="", " ", 'Eff Conc.'!$D29*'Eff Conc.'!L29*3.78)</f>
        <v>250.56297000000001</v>
      </c>
      <c r="M29" s="283" t="str">
        <f>IF('Eff Conc.'!M29="", " ", 'Eff Conc.'!$D29*'Eff Conc.'!M29*3.78)</f>
        <v xml:space="preserve"> </v>
      </c>
      <c r="N29" s="283">
        <f>IF('Eff Conc.'!N29="", " ", 'Eff Conc.'!$D29*'Eff Conc.'!N29*3.78)</f>
        <v>117.08549999999998</v>
      </c>
      <c r="O29" s="283">
        <f>IF('Eff Conc.'!O29="", " ", 'Eff Conc.'!$D29*'Eff Conc.'!O29*3.78)</f>
        <v>103.70429999999999</v>
      </c>
      <c r="P29" s="283">
        <f>IF('Eff Conc.'!P29="", " ", 'Eff Conc.'!$D29*'Eff Conc.'!P29*3.78)</f>
        <v>100.35899999999998</v>
      </c>
      <c r="Q29" s="300">
        <f>IF('Eff Conc.'!U29="", " ", 'Eff Conc.'!$D29*'Eff Conc.'!U29*3.78)</f>
        <v>267.62399999999997</v>
      </c>
    </row>
    <row r="30" spans="1:17" ht="15" customHeight="1" x14ac:dyDescent="0.25">
      <c r="A30" s="299" t="str">
        <f>'Eff Conc.'!A30</f>
        <v>Q2 2013</v>
      </c>
      <c r="B30" s="88">
        <f>'Eff Conc.'!B30</f>
        <v>41416</v>
      </c>
      <c r="C30" s="130" t="str">
        <f>'Eff Conc.'!C30</f>
        <v>N</v>
      </c>
      <c r="D30" s="248">
        <f>'Eff Conc.'!D30</f>
        <v>8.74</v>
      </c>
      <c r="E30" s="248">
        <f>'Eff Conc.'!E30</f>
        <v>13.75</v>
      </c>
      <c r="F30" s="283">
        <f>IF(OR('Eff Conc.'!F30=0,'Eff Conc.'!F30=""), " ", 'Eff Conc.'!$D30*'Eff Conc.'!F30*3.78)</f>
        <v>685.19152799999995</v>
      </c>
      <c r="G30" s="283">
        <f>IF(OR('Eff Conc.'!G30=0,'Eff Conc.'!G30=""), " ", 'Eff Conc.'!$D30*'Eff Conc.'!G30*3.78)</f>
        <v>685.19152799999995</v>
      </c>
      <c r="H30" s="283">
        <f>IF('Eff Conc.'!H30="", " ", 'Eff Conc.'!$D30*'Eff Conc.'!H30*3.78)</f>
        <v>363.4092</v>
      </c>
      <c r="I30" s="283">
        <f>IF('Eff Conc.'!I30="", " ", 'Eff Conc.'!$D30*'Eff Conc.'!I30*3.78)</f>
        <v>363.4092</v>
      </c>
      <c r="J30" s="283">
        <f>IF('Eff Conc.'!J30="", " ", 'Eff Conc.'!$D30*'Eff Conc.'!J30*3.78)</f>
        <v>294.36145199999999</v>
      </c>
      <c r="K30" s="283">
        <f>IF('Eff Conc.'!K30="", " ", 'Eff Conc.'!$D30*'Eff Conc.'!K30*3.78)</f>
        <v>27.420876</v>
      </c>
      <c r="L30" s="283">
        <f>IF('Eff Conc.'!L30="", " ", 'Eff Conc.'!$D30*'Eff Conc.'!L30*3.78)</f>
        <v>301.96000800000002</v>
      </c>
      <c r="M30" s="283" t="str">
        <f>IF('Eff Conc.'!M30="", " ", 'Eff Conc.'!$D30*'Eff Conc.'!M30*3.78)</f>
        <v xml:space="preserve"> </v>
      </c>
      <c r="N30" s="283">
        <f>IF('Eff Conc.'!N30="", " ", 'Eff Conc.'!$D30*'Eff Conc.'!N30*3.78)</f>
        <v>122.23764</v>
      </c>
      <c r="O30" s="283">
        <f>IF('Eff Conc.'!O30="", " ", 'Eff Conc.'!$D30*'Eff Conc.'!O30*3.78)</f>
        <v>112.32648</v>
      </c>
      <c r="P30" s="283">
        <f>IF('Eff Conc.'!P30="", " ", 'Eff Conc.'!$D30*'Eff Conc.'!P30*3.78)</f>
        <v>112.32648</v>
      </c>
      <c r="Q30" s="300">
        <f>IF('Eff Conc.'!U30="", " ", 'Eff Conc.'!$D30*'Eff Conc.'!U30*3.78)</f>
        <v>297.33479999999997</v>
      </c>
    </row>
    <row r="31" spans="1:17" ht="15" customHeight="1" x14ac:dyDescent="0.25">
      <c r="A31" s="299" t="str">
        <f>'Eff Conc.'!A31</f>
        <v>Q2 2013</v>
      </c>
      <c r="B31" s="88">
        <f>'Eff Conc.'!B31</f>
        <v>41431</v>
      </c>
      <c r="C31" s="130" t="str">
        <f>'Eff Conc.'!C31</f>
        <v>N</v>
      </c>
      <c r="D31" s="248">
        <f>'Eff Conc.'!D31</f>
        <v>8.66</v>
      </c>
      <c r="E31" s="248">
        <f>'Eff Conc.'!E31</f>
        <v>13.41</v>
      </c>
      <c r="F31" s="283">
        <f>IF(OR('Eff Conc.'!F31=0,'Eff Conc.'!F31=""), " ", 'Eff Conc.'!$D31*'Eff Conc.'!F31*3.78)</f>
        <v>951.92798400000004</v>
      </c>
      <c r="G31" s="283">
        <f>IF(OR('Eff Conc.'!G31=0,'Eff Conc.'!G31=""), " ", 'Eff Conc.'!$D31*'Eff Conc.'!G31*3.78)</f>
        <v>919.19318400000009</v>
      </c>
      <c r="H31" s="283">
        <f>IF('Eff Conc.'!H31="", " ", 'Eff Conc.'!$D31*'Eff Conc.'!H31*3.78)</f>
        <v>556.49159999999995</v>
      </c>
      <c r="I31" s="283">
        <f>IF('Eff Conc.'!I31="", " ", 'Eff Conc.'!$D31*'Eff Conc.'!I31*3.78)</f>
        <v>523.7568</v>
      </c>
      <c r="J31" s="283">
        <f>IF('Eff Conc.'!J31="", " ", 'Eff Conc.'!$D31*'Eff Conc.'!J31*3.78)</f>
        <v>370.55793599999998</v>
      </c>
      <c r="K31" s="283">
        <f>IF('Eff Conc.'!K31="", " ", 'Eff Conc.'!$D31*'Eff Conc.'!K31*3.78)</f>
        <v>24.878447999999999</v>
      </c>
      <c r="L31" s="283">
        <f>IF('Eff Conc.'!L31="", " ", 'Eff Conc.'!$D31*'Eff Conc.'!L31*3.78)</f>
        <v>456.65046000000001</v>
      </c>
      <c r="M31" s="283" t="str">
        <f>IF('Eff Conc.'!M31="", " ", 'Eff Conc.'!$D31*'Eff Conc.'!M31*3.78)</f>
        <v xml:space="preserve"> </v>
      </c>
      <c r="N31" s="283">
        <f>IF('Eff Conc.'!N31="", " ", 'Eff Conc.'!$D31*'Eff Conc.'!N31*3.78)</f>
        <v>127.66571999999999</v>
      </c>
      <c r="O31" s="283">
        <f>IF('Eff Conc.'!O31="", " ", 'Eff Conc.'!$D31*'Eff Conc.'!O31*3.78)</f>
        <v>111.29831999999999</v>
      </c>
      <c r="P31" s="283">
        <f>IF('Eff Conc.'!P31="", " ", 'Eff Conc.'!$D31*'Eff Conc.'!P31*3.78)</f>
        <v>108.02484</v>
      </c>
      <c r="Q31" s="300">
        <f>IF('Eff Conc.'!U31="", " ", 'Eff Conc.'!$D31*'Eff Conc.'!U31*3.78)</f>
        <v>392.81759999999997</v>
      </c>
    </row>
    <row r="32" spans="1:17" ht="15" customHeight="1" x14ac:dyDescent="0.25">
      <c r="A32" s="299" t="str">
        <f>'Eff Conc.'!A32</f>
        <v>Q2 2013</v>
      </c>
      <c r="B32" s="88">
        <f>'Eff Conc.'!B32</f>
        <v>41443</v>
      </c>
      <c r="C32" s="130" t="str">
        <f>'Eff Conc.'!C32</f>
        <v>N</v>
      </c>
      <c r="D32" s="248">
        <f>'Eff Conc.'!D32</f>
        <v>8.6</v>
      </c>
      <c r="E32" s="248">
        <f>'Eff Conc.'!E32</f>
        <v>13.19</v>
      </c>
      <c r="F32" s="283">
        <f>IF(OR('Eff Conc.'!F32=0,'Eff Conc.'!F32=""), " ", 'Eff Conc.'!$D32*'Eff Conc.'!F32*3.78)</f>
        <v>898.84620000000007</v>
      </c>
      <c r="G32" s="283">
        <f>IF(OR('Eff Conc.'!G32=0,'Eff Conc.'!G32=""), " ", 'Eff Conc.'!$D32*'Eff Conc.'!G32*3.78)</f>
        <v>866.33819999999992</v>
      </c>
      <c r="H32" s="283">
        <f>IF('Eff Conc.'!H32="", " ", 'Eff Conc.'!$D32*'Eff Conc.'!H32*3.78)</f>
        <v>617.65200000000004</v>
      </c>
      <c r="I32" s="283">
        <f>IF('Eff Conc.'!I32="", " ", 'Eff Conc.'!$D32*'Eff Conc.'!I32*3.78)</f>
        <v>585.14399999999989</v>
      </c>
      <c r="J32" s="283">
        <f>IF('Eff Conc.'!J32="", " ", 'Eff Conc.'!$D32*'Eff Conc.'!J32*3.78)</f>
        <v>259.73892000000001</v>
      </c>
      <c r="K32" s="283">
        <f>IF('Eff Conc.'!K32="", " ", 'Eff Conc.'!$D32*'Eff Conc.'!K32*3.78)</f>
        <v>21.455279999999998</v>
      </c>
      <c r="L32" s="283">
        <f>IF('Eff Conc.'!L32="", " ", 'Eff Conc.'!$D32*'Eff Conc.'!L32*3.78)</f>
        <v>541.25819999999987</v>
      </c>
      <c r="M32" s="283" t="str">
        <f>IF('Eff Conc.'!M32="", " ", 'Eff Conc.'!$D32*'Eff Conc.'!M32*3.78)</f>
        <v xml:space="preserve"> </v>
      </c>
      <c r="N32" s="283">
        <f>IF('Eff Conc.'!N32="", " ", 'Eff Conc.'!$D32*'Eff Conc.'!N32*3.78)</f>
        <v>123.53039999999999</v>
      </c>
      <c r="O32" s="283">
        <f>IF('Eff Conc.'!O32="", " ", 'Eff Conc.'!$D32*'Eff Conc.'!O32*3.78)</f>
        <v>113.77799999999999</v>
      </c>
      <c r="P32" s="283">
        <f>IF('Eff Conc.'!P32="", " ", 'Eff Conc.'!$D32*'Eff Conc.'!P32*3.78)</f>
        <v>107.2764</v>
      </c>
      <c r="Q32" s="300">
        <f>IF('Eff Conc.'!U32="", " ", 'Eff Conc.'!$D32*'Eff Conc.'!U32*3.78)</f>
        <v>455.11199999999997</v>
      </c>
    </row>
    <row r="33" spans="1:17" ht="15" customHeight="1" x14ac:dyDescent="0.25">
      <c r="A33" s="299" t="str">
        <f>'Eff Conc.'!A33</f>
        <v>Q3 2013</v>
      </c>
      <c r="B33" s="88">
        <f>'Eff Conc.'!B33</f>
        <v>41465</v>
      </c>
      <c r="C33" s="130" t="str">
        <f>'Eff Conc.'!C33</f>
        <v>N</v>
      </c>
      <c r="D33" s="248">
        <f>'Eff Conc.'!D33</f>
        <v>8.73</v>
      </c>
      <c r="E33" s="248">
        <f>'Eff Conc.'!E33</f>
        <v>12.34</v>
      </c>
      <c r="F33" s="283">
        <f>IF(OR('Eff Conc.'!F33=0,'Eff Conc.'!F33=""), " ", 'Eff Conc.'!$D33*'Eff Conc.'!F33*3.78)</f>
        <v>898.24366799999996</v>
      </c>
      <c r="G33" s="283">
        <f>IF(OR('Eff Conc.'!G33=0,'Eff Conc.'!G33=""), " ", 'Eff Conc.'!$D33*'Eff Conc.'!G33*3.78)</f>
        <v>832.244868</v>
      </c>
      <c r="H33" s="283">
        <f>IF('Eff Conc.'!H33="", " ", 'Eff Conc.'!$D33*'Eff Conc.'!H33*3.78)</f>
        <v>593.98919999999998</v>
      </c>
      <c r="I33" s="283">
        <f>IF('Eff Conc.'!I33="", " ", 'Eff Conc.'!$D33*'Eff Conc.'!I33*3.78)</f>
        <v>527.99040000000002</v>
      </c>
      <c r="J33" s="283">
        <f>IF('Eff Conc.'!J33="", " ", 'Eff Conc.'!$D33*'Eff Conc.'!J33*3.78)</f>
        <v>267.62513399999995</v>
      </c>
      <c r="K33" s="283">
        <f>IF('Eff Conc.'!K33="", " ", 'Eff Conc.'!$D33*'Eff Conc.'!K33*3.78)</f>
        <v>36.629334</v>
      </c>
      <c r="L33" s="283">
        <f>IF('Eff Conc.'!L33="", " ", 'Eff Conc.'!$D33*'Eff Conc.'!L33*3.78)</f>
        <v>442.19196000000005</v>
      </c>
      <c r="M33" s="283" t="str">
        <f>IF('Eff Conc.'!M33="", " ", 'Eff Conc.'!$D33*'Eff Conc.'!M33*3.78)</f>
        <v xml:space="preserve"> </v>
      </c>
      <c r="N33" s="283">
        <f>IF('Eff Conc.'!N33="", " ", 'Eff Conc.'!$D33*'Eff Conc.'!N33*3.78)</f>
        <v>131.99760000000001</v>
      </c>
      <c r="O33" s="283">
        <f>IF('Eff Conc.'!O33="", " ", 'Eff Conc.'!$D33*'Eff Conc.'!O33*3.78)</f>
        <v>115.49789999999999</v>
      </c>
      <c r="P33" s="283">
        <f>IF('Eff Conc.'!P33="", " ", 'Eff Conc.'!$D33*'Eff Conc.'!P33*3.78)</f>
        <v>102.29814</v>
      </c>
      <c r="Q33" s="300">
        <f>IF('Eff Conc.'!U33="", " ", 'Eff Conc.'!$D33*'Eff Conc.'!U33*3.78)</f>
        <v>428.99220000000003</v>
      </c>
    </row>
    <row r="34" spans="1:17" ht="15" customHeight="1" x14ac:dyDescent="0.25">
      <c r="A34" s="299" t="str">
        <f>'Eff Conc.'!A34</f>
        <v>Q3 2013</v>
      </c>
      <c r="B34" s="88">
        <f>'Eff Conc.'!B34</f>
        <v>41477</v>
      </c>
      <c r="C34" s="130" t="str">
        <f>'Eff Conc.'!C34</f>
        <v>N</v>
      </c>
      <c r="D34" s="248">
        <f>'Eff Conc.'!D34</f>
        <v>9.34</v>
      </c>
      <c r="E34" s="248">
        <f>'Eff Conc.'!E34</f>
        <v>14.49</v>
      </c>
      <c r="F34" s="283">
        <f>IF(OR('Eff Conc.'!F34=0,'Eff Conc.'!F34=""), " ", 'Eff Conc.'!$D34*'Eff Conc.'!F34*3.78)</f>
        <v>939.47137199999997</v>
      </c>
      <c r="G34" s="283">
        <f>IF(OR('Eff Conc.'!G34=0,'Eff Conc.'!G34=""), " ", 'Eff Conc.'!$D34*'Eff Conc.'!G34*3.78)</f>
        <v>939.47137199999997</v>
      </c>
      <c r="H34" s="283">
        <f>IF('Eff Conc.'!H34="", " ", 'Eff Conc.'!$D34*'Eff Conc.'!H34*3.78)</f>
        <v>635.49360000000001</v>
      </c>
      <c r="I34" s="283">
        <f>IF('Eff Conc.'!I34="", " ", 'Eff Conc.'!$D34*'Eff Conc.'!I34*3.78)</f>
        <v>635.49360000000001</v>
      </c>
      <c r="J34" s="283">
        <f>IF('Eff Conc.'!J34="", " ", 'Eff Conc.'!$D34*'Eff Conc.'!J34*3.78)</f>
        <v>258.43406400000003</v>
      </c>
      <c r="K34" s="283">
        <f>IF('Eff Conc.'!K34="", " ", 'Eff Conc.'!$D34*'Eff Conc.'!K34*3.78)</f>
        <v>45.543708000000002</v>
      </c>
      <c r="L34" s="283">
        <f>IF('Eff Conc.'!L34="", " ", 'Eff Conc.'!$D34*'Eff Conc.'!L34*3.78)</f>
        <v>529.57799999999997</v>
      </c>
      <c r="M34" s="283" t="str">
        <f>IF('Eff Conc.'!M34="", " ", 'Eff Conc.'!$D34*'Eff Conc.'!M34*3.78)</f>
        <v xml:space="preserve"> </v>
      </c>
      <c r="N34" s="283">
        <f>IF('Eff Conc.'!N34="", " ", 'Eff Conc.'!$D34*'Eff Conc.'!N34*3.78)</f>
        <v>127.09872</v>
      </c>
      <c r="O34" s="283">
        <f>IF('Eff Conc.'!O34="", " ", 'Eff Conc.'!$D34*'Eff Conc.'!O34*3.78)</f>
        <v>148.28183999999999</v>
      </c>
      <c r="P34" s="283">
        <f>IF('Eff Conc.'!P34="", " ", 'Eff Conc.'!$D34*'Eff Conc.'!P34*3.78)</f>
        <v>112.97664</v>
      </c>
      <c r="Q34" s="300">
        <f>IF('Eff Conc.'!U34="", " ", 'Eff Conc.'!$D34*'Eff Conc.'!U34*3.78)</f>
        <v>317.74680000000001</v>
      </c>
    </row>
    <row r="35" spans="1:17" ht="15" customHeight="1" x14ac:dyDescent="0.25">
      <c r="A35" s="299" t="str">
        <f>'Eff Conc.'!A35</f>
        <v>Q3 2013</v>
      </c>
      <c r="B35" s="88">
        <f>'Eff Conc.'!B35</f>
        <v>41492</v>
      </c>
      <c r="C35" s="130" t="str">
        <f>'Eff Conc.'!C35</f>
        <v>N</v>
      </c>
      <c r="D35" s="248">
        <f>'Eff Conc.'!D35</f>
        <v>8.68</v>
      </c>
      <c r="E35" s="248">
        <f>'Eff Conc.'!E35</f>
        <v>12.69</v>
      </c>
      <c r="F35" s="283">
        <f>IF(OR('Eff Conc.'!F35=0,'Eff Conc.'!F35=""), " ", 'Eff Conc.'!$D35*'Eff Conc.'!F35*3.78)</f>
        <v>982.34337600000003</v>
      </c>
      <c r="G35" s="283">
        <f>IF(OR('Eff Conc.'!G35=0,'Eff Conc.'!G35=""), " ", 'Eff Conc.'!$D35*'Eff Conc.'!G35*3.78)</f>
        <v>916.722576</v>
      </c>
      <c r="H35" s="283">
        <f>IF('Eff Conc.'!H35="", " ", 'Eff Conc.'!$D35*'Eff Conc.'!H35*3.78)</f>
        <v>656.20799999999997</v>
      </c>
      <c r="I35" s="283">
        <f>IF('Eff Conc.'!I35="", " ", 'Eff Conc.'!$D35*'Eff Conc.'!I35*3.78)</f>
        <v>590.58720000000005</v>
      </c>
      <c r="J35" s="283">
        <f>IF('Eff Conc.'!J35="", " ", 'Eff Conc.'!$D35*'Eff Conc.'!J35*3.78)</f>
        <v>296.93412000000001</v>
      </c>
      <c r="K35" s="283">
        <f>IF('Eff Conc.'!K35="", " ", 'Eff Conc.'!$D35*'Eff Conc.'!K35*3.78)</f>
        <v>29.201255999999997</v>
      </c>
      <c r="L35" s="283">
        <f>IF('Eff Conc.'!L35="", " ", 'Eff Conc.'!$D35*'Eff Conc.'!L35*3.78)</f>
        <v>506.92067999999995</v>
      </c>
      <c r="M35" s="283" t="str">
        <f>IF('Eff Conc.'!M35="", " ", 'Eff Conc.'!$D35*'Eff Conc.'!M35*3.78)</f>
        <v xml:space="preserve"> </v>
      </c>
      <c r="N35" s="283">
        <f>IF('Eff Conc.'!N35="", " ", 'Eff Conc.'!$D35*'Eff Conc.'!N35*3.78)</f>
        <v>121.39847999999999</v>
      </c>
      <c r="O35" s="283">
        <f>IF('Eff Conc.'!O35="", " ", 'Eff Conc.'!$D35*'Eff Conc.'!O35*3.78)</f>
        <v>101.71223999999999</v>
      </c>
      <c r="P35" s="283">
        <f>IF('Eff Conc.'!P35="", " ", 'Eff Conc.'!$D35*'Eff Conc.'!P35*3.78)</f>
        <v>104.99328</v>
      </c>
      <c r="Q35" s="300">
        <f>IF('Eff Conc.'!U35="", " ", 'Eff Conc.'!$D35*'Eff Conc.'!U35*3.78)</f>
        <v>393.72479999999996</v>
      </c>
    </row>
    <row r="36" spans="1:17" ht="15" customHeight="1" x14ac:dyDescent="0.25">
      <c r="A36" s="299" t="str">
        <f>'Eff Conc.'!A36</f>
        <v>Q3 2013</v>
      </c>
      <c r="B36" s="88">
        <f>'Eff Conc.'!B36</f>
        <v>41508</v>
      </c>
      <c r="C36" s="130" t="str">
        <f>'Eff Conc.'!C36</f>
        <v>N</v>
      </c>
      <c r="D36" s="248">
        <f>'Eff Conc.'!D36</f>
        <v>8.6199999999999992</v>
      </c>
      <c r="E36" s="248">
        <f>'Eff Conc.'!E36</f>
        <v>13.74</v>
      </c>
      <c r="F36" s="283">
        <f>IF(OR('Eff Conc.'!F36=0,'Eff Conc.'!F36=""), " ", 'Eff Conc.'!$D36*'Eff Conc.'!F36*3.78)</f>
        <v>1066.7870639999999</v>
      </c>
      <c r="G36" s="283">
        <f>IF(OR('Eff Conc.'!G36=0,'Eff Conc.'!G36=""), " ", 'Eff Conc.'!$D36*'Eff Conc.'!G36*3.78)</f>
        <v>936.45266399999991</v>
      </c>
      <c r="H36" s="283">
        <f>IF('Eff Conc.'!H36="", " ", 'Eff Conc.'!$D36*'Eff Conc.'!H36*3.78)</f>
        <v>619.08839999999987</v>
      </c>
      <c r="I36" s="283">
        <f>IF('Eff Conc.'!I36="", " ", 'Eff Conc.'!$D36*'Eff Conc.'!I36*3.78)</f>
        <v>488.75399999999991</v>
      </c>
      <c r="J36" s="283">
        <f>IF('Eff Conc.'!J36="", " ", 'Eff Conc.'!$D36*'Eff Conc.'!J36*3.78)</f>
        <v>419.67676799999998</v>
      </c>
      <c r="K36" s="283">
        <f>IF('Eff Conc.'!K36="", " ", 'Eff Conc.'!$D36*'Eff Conc.'!K36*3.78)</f>
        <v>28.021895999999995</v>
      </c>
      <c r="L36" s="283">
        <f>IF('Eff Conc.'!L36="", " ", 'Eff Conc.'!$D36*'Eff Conc.'!L36*3.78)</f>
        <v>465.94547999999992</v>
      </c>
      <c r="M36" s="283" t="str">
        <f>IF('Eff Conc.'!M36="", " ", 'Eff Conc.'!$D36*'Eff Conc.'!M36*3.78)</f>
        <v xml:space="preserve"> </v>
      </c>
      <c r="N36" s="283">
        <f>IF('Eff Conc.'!N36="", " ", 'Eff Conc.'!$D36*'Eff Conc.'!N36*3.78)</f>
        <v>120.55931999999999</v>
      </c>
      <c r="O36" s="283">
        <f>IF('Eff Conc.'!O36="", " ", 'Eff Conc.'!$D36*'Eff Conc.'!O36*3.78)</f>
        <v>104.26751999999999</v>
      </c>
      <c r="P36" s="283">
        <f>IF('Eff Conc.'!P36="", " ", 'Eff Conc.'!$D36*'Eff Conc.'!P36*3.78)</f>
        <v>101.00915999999998</v>
      </c>
      <c r="Q36" s="300">
        <f>IF('Eff Conc.'!U36="", " ", 'Eff Conc.'!$D36*'Eff Conc.'!U36*3.78)</f>
        <v>456.17039999999997</v>
      </c>
    </row>
    <row r="37" spans="1:17" ht="15" customHeight="1" x14ac:dyDescent="0.25">
      <c r="A37" s="299" t="str">
        <f>'Eff Conc.'!A37</f>
        <v>Q3 2013</v>
      </c>
      <c r="B37" s="88">
        <f>'Eff Conc.'!B37</f>
        <v>41527</v>
      </c>
      <c r="C37" s="130" t="str">
        <f>'Eff Conc.'!C37</f>
        <v>N</v>
      </c>
      <c r="D37" s="248">
        <f>'Eff Conc.'!D37</f>
        <v>8.82</v>
      </c>
      <c r="E37" s="248">
        <f>'Eff Conc.'!E37</f>
        <v>13.56</v>
      </c>
      <c r="F37" s="283">
        <f>IF(OR('Eff Conc.'!F37=0,'Eff Conc.'!F37=""), " ", 'Eff Conc.'!$D37*'Eff Conc.'!F37*3.78)</f>
        <v>752.4747719999998</v>
      </c>
      <c r="G37" s="283">
        <f>IF(OR('Eff Conc.'!G37=0,'Eff Conc.'!G37=""), " ", 'Eff Conc.'!$D37*'Eff Conc.'!G37*3.78)</f>
        <v>685.79557199999988</v>
      </c>
      <c r="H37" s="283">
        <f>IF('Eff Conc.'!H37="", " ", 'Eff Conc.'!$D37*'Eff Conc.'!H37*3.78)</f>
        <v>600.11279999999988</v>
      </c>
      <c r="I37" s="283">
        <f>IF('Eff Conc.'!I37="", " ", 'Eff Conc.'!$D37*'Eff Conc.'!I37*3.78)</f>
        <v>533.43359999999996</v>
      </c>
      <c r="J37" s="283">
        <f>IF('Eff Conc.'!J37="", " ", 'Eff Conc.'!$D37*'Eff Conc.'!J37*3.78)</f>
        <v>127.69066799999999</v>
      </c>
      <c r="K37" s="283">
        <f>IF('Eff Conc.'!K37="", " ", 'Eff Conc.'!$D37*'Eff Conc.'!K37*3.78)</f>
        <v>24.671303999999999</v>
      </c>
      <c r="L37" s="283">
        <f>IF('Eff Conc.'!L37="", " ", 'Eff Conc.'!$D37*'Eff Conc.'!L37*3.78)</f>
        <v>460.08647999999999</v>
      </c>
      <c r="M37" s="283" t="str">
        <f>IF('Eff Conc.'!M37="", " ", 'Eff Conc.'!$D37*'Eff Conc.'!M37*3.78)</f>
        <v xml:space="preserve"> </v>
      </c>
      <c r="N37" s="283">
        <f>IF('Eff Conc.'!N37="", " ", 'Eff Conc.'!$D37*'Eff Conc.'!N37*3.78)</f>
        <v>126.69047999999999</v>
      </c>
      <c r="O37" s="283">
        <f>IF('Eff Conc.'!O37="", " ", 'Eff Conc.'!$D37*'Eff Conc.'!O37*3.78)</f>
        <v>106.68672000000001</v>
      </c>
      <c r="P37" s="283">
        <f>IF('Eff Conc.'!P37="", " ", 'Eff Conc.'!$D37*'Eff Conc.'!P37*3.78)</f>
        <v>86.682960000000008</v>
      </c>
      <c r="Q37" s="300">
        <f>IF('Eff Conc.'!U37="", " ", 'Eff Conc.'!$D37*'Eff Conc.'!U37*3.78)</f>
        <v>333.39600000000002</v>
      </c>
    </row>
    <row r="38" spans="1:17" ht="15" customHeight="1" x14ac:dyDescent="0.25">
      <c r="A38" s="299" t="str">
        <f>'Eff Conc.'!A38</f>
        <v>Q3 2013</v>
      </c>
      <c r="B38" s="88">
        <f>'Eff Conc.'!B38</f>
        <v>41535</v>
      </c>
      <c r="C38" s="130" t="str">
        <f>'Eff Conc.'!C38</f>
        <v>N</v>
      </c>
      <c r="D38" s="248">
        <f>'Eff Conc.'!D38</f>
        <v>8.48</v>
      </c>
      <c r="E38" s="248">
        <f>'Eff Conc.'!E38</f>
        <v>12.89</v>
      </c>
      <c r="F38" s="283">
        <f>IF(OR('Eff Conc.'!F38=0,'Eff Conc.'!F38=""), " ", 'Eff Conc.'!$D38*'Eff Conc.'!F38*3.78)</f>
        <v>827.64460800000006</v>
      </c>
      <c r="G38" s="283">
        <f>IF(OR('Eff Conc.'!G38=0,'Eff Conc.'!G38=""), " ", 'Eff Conc.'!$D38*'Eff Conc.'!G38*3.78)</f>
        <v>731.4814080000001</v>
      </c>
      <c r="H38" s="283">
        <f>IF('Eff Conc.'!H38="", " ", 'Eff Conc.'!$D38*'Eff Conc.'!H38*3.78)</f>
        <v>544.9248</v>
      </c>
      <c r="I38" s="283">
        <f>IF('Eff Conc.'!I38="", " ", 'Eff Conc.'!$D38*'Eff Conc.'!I38*3.78)</f>
        <v>448.76159999999999</v>
      </c>
      <c r="J38" s="283">
        <f>IF('Eff Conc.'!J38="", " ", 'Eff Conc.'!$D38*'Eff Conc.'!J38*3.78)</f>
        <v>254.51193600000002</v>
      </c>
      <c r="K38" s="283">
        <f>IF('Eff Conc.'!K38="", " ", 'Eff Conc.'!$D38*'Eff Conc.'!K38*3.78)</f>
        <v>28.207872000000002</v>
      </c>
      <c r="L38" s="283">
        <f>IF('Eff Conc.'!L38="", " ", 'Eff Conc.'!$D38*'Eff Conc.'!L38*3.78)</f>
        <v>391.06367999999998</v>
      </c>
      <c r="M38" s="283" t="str">
        <f>IF('Eff Conc.'!M38="", " ", 'Eff Conc.'!$D38*'Eff Conc.'!M38*3.78)</f>
        <v xml:space="preserve"> </v>
      </c>
      <c r="N38" s="283">
        <f>IF('Eff Conc.'!N38="", " ", 'Eff Conc.'!$D38*'Eff Conc.'!N38*3.78)</f>
        <v>134.62848000000002</v>
      </c>
      <c r="O38" s="283">
        <f>IF('Eff Conc.'!O38="", " ", 'Eff Conc.'!$D38*'Eff Conc.'!O38*3.78)</f>
        <v>115.39584000000001</v>
      </c>
      <c r="P38" s="283">
        <f>IF('Eff Conc.'!P38="", " ", 'Eff Conc.'!$D38*'Eff Conc.'!P38*3.78)</f>
        <v>102.57408000000001</v>
      </c>
      <c r="Q38" s="300">
        <f>IF('Eff Conc.'!U38="", " ", 'Eff Conc.'!$D38*'Eff Conc.'!U38*3.78)</f>
        <v>384.65280000000001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Conc.'!$D39*'Eff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Conc.'!$D40*'Eff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Conc.'!$D41*'Eff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Conc.'!$D42*'Eff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Conc.'!$D43*'Eff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Conc.'!$D44*'Eff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Conc.'!$D45*'Eff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Conc.'!$D46*'Eff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Conc.'!$D47*'Eff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Conc.'!$D48*'Eff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Conc.'!$D49*'Eff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Conc.'!$D50*'Eff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Conc.'!$D51*'Eff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Conc.'!$D52*'Eff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Conc.'!$D53*'Eff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Conc.'!$D54*'Eff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Conc.'!$D55*'Eff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Conc.'!$D56*'Eff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Conc.'!$D57*'Eff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Conc.'!$D58*'Eff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Conc.'!$D59*'Eff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Conc.'!$D60*'Eff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Conc.'!$D61*'Eff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Conc.'!$D62*'Eff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Conc.'!$D63*'Eff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Conc.'!$D64*'Eff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Conc.'!$D65*'Eff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283" t="str">
        <f>IF('Eff Conc.'!P66="", " ", 'Eff Conc.'!$D66*'Eff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602" priority="4" operator="containsText" text="Y">
      <formula>NOT(ISERROR(SEARCH("Y",C7)))</formula>
    </cfRule>
  </conditionalFormatting>
  <conditionalFormatting sqref="A7:Q66">
    <cfRule type="containsBlanks" dxfId="601" priority="6">
      <formula>LEN(TRIM(A7))=0</formula>
    </cfRule>
  </conditionalFormatting>
  <conditionalFormatting sqref="F7:Q66">
    <cfRule type="cellIs" dxfId="600" priority="1" operator="equal">
      <formula>0</formula>
    </cfRule>
    <cfRule type="containsErrors" dxfId="599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43"/>
  <sheetViews>
    <sheetView topLeftCell="A4" zoomScaleNormal="100" workbookViewId="0">
      <selection activeCell="A33" sqref="A33:XFD33"/>
    </sheetView>
  </sheetViews>
  <sheetFormatPr defaultRowHeight="15" x14ac:dyDescent="0.25"/>
  <cols>
    <col min="1" max="1" width="17" style="113" customWidth="1"/>
    <col min="2" max="2" width="11.5703125" style="113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Vallejo Sanitation &amp; Flood Control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Daniel Tafolla, Environmental Services Director, (707) 644-8949, dtafolla@vsfcd.com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8" t="s">
        <v>4</v>
      </c>
      <c r="D5" s="359"/>
      <c r="E5" s="358" t="s">
        <v>1</v>
      </c>
      <c r="F5" s="359"/>
      <c r="G5" s="358" t="s">
        <v>2</v>
      </c>
      <c r="H5" s="359"/>
      <c r="I5" s="358" t="s">
        <v>3</v>
      </c>
      <c r="J5" s="359"/>
      <c r="K5" s="358" t="s">
        <v>8</v>
      </c>
      <c r="L5" s="359"/>
      <c r="M5" s="358" t="s">
        <v>17</v>
      </c>
      <c r="N5" s="359"/>
      <c r="O5" s="358" t="s">
        <v>9</v>
      </c>
      <c r="P5" s="359"/>
      <c r="Q5" s="358" t="s">
        <v>104</v>
      </c>
      <c r="R5" s="359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41101</v>
      </c>
      <c r="C7" s="147">
        <v>7.0000000000000007E-2</v>
      </c>
      <c r="D7" s="148">
        <v>0.1</v>
      </c>
      <c r="E7" s="244">
        <v>0.02</v>
      </c>
      <c r="F7" s="245">
        <v>0.1</v>
      </c>
      <c r="G7" s="147">
        <v>0.02</v>
      </c>
      <c r="H7" s="148">
        <v>0.06</v>
      </c>
      <c r="I7" s="244">
        <v>0.04</v>
      </c>
      <c r="J7" s="245">
        <v>0.06</v>
      </c>
      <c r="K7" s="147">
        <v>3.5000000000000003E-2</v>
      </c>
      <c r="L7" s="148">
        <v>0.05</v>
      </c>
      <c r="M7" s="244">
        <v>0.15</v>
      </c>
      <c r="N7" s="245">
        <v>0.2</v>
      </c>
      <c r="O7" s="69"/>
      <c r="P7" s="148">
        <v>2</v>
      </c>
      <c r="Q7" s="149"/>
      <c r="R7" s="150"/>
    </row>
    <row r="8" spans="1:19" x14ac:dyDescent="0.25">
      <c r="A8" s="158"/>
      <c r="B8" s="157"/>
      <c r="C8" s="147"/>
      <c r="D8" s="148"/>
      <c r="E8" s="244"/>
      <c r="F8" s="245"/>
      <c r="G8" s="147"/>
      <c r="H8" s="148"/>
      <c r="I8" s="244"/>
      <c r="J8" s="245"/>
      <c r="K8" s="147"/>
      <c r="L8" s="148"/>
      <c r="M8" s="244"/>
      <c r="N8" s="245"/>
      <c r="O8" s="69"/>
      <c r="P8" s="148"/>
      <c r="Q8" s="149"/>
      <c r="R8" s="150"/>
    </row>
    <row r="9" spans="1:19" x14ac:dyDescent="0.25">
      <c r="A9" s="158" t="str">
        <f>' Inf Conc'!A9</f>
        <v>Dry 2012</v>
      </c>
      <c r="B9" s="157">
        <f>'Inf Load'!B9</f>
        <v>41128</v>
      </c>
      <c r="C9" s="147">
        <v>7.0000000000000007E-2</v>
      </c>
      <c r="D9" s="148">
        <v>0.1</v>
      </c>
      <c r="E9" s="244">
        <v>0.02</v>
      </c>
      <c r="F9" s="245">
        <v>0.1</v>
      </c>
      <c r="G9" s="147">
        <v>0.02</v>
      </c>
      <c r="H9" s="148">
        <v>0.06</v>
      </c>
      <c r="I9" s="244">
        <v>0.04</v>
      </c>
      <c r="J9" s="245">
        <v>0.06</v>
      </c>
      <c r="K9" s="147">
        <v>0.15</v>
      </c>
      <c r="L9" s="148">
        <v>0.2</v>
      </c>
      <c r="M9" s="244"/>
      <c r="N9" s="245"/>
      <c r="O9" s="69"/>
      <c r="P9" s="148">
        <v>2</v>
      </c>
      <c r="Q9" s="149"/>
      <c r="R9" s="150"/>
    </row>
    <row r="10" spans="1:19" x14ac:dyDescent="0.25">
      <c r="A10" s="158"/>
      <c r="B10" s="157"/>
      <c r="C10" s="147"/>
      <c r="D10" s="148"/>
      <c r="E10" s="244"/>
      <c r="F10" s="245"/>
      <c r="G10" s="147"/>
      <c r="H10" s="148"/>
      <c r="I10" s="244"/>
      <c r="J10" s="245"/>
      <c r="K10" s="147"/>
      <c r="L10" s="148"/>
      <c r="M10" s="244"/>
      <c r="N10" s="245"/>
      <c r="O10" s="69"/>
      <c r="P10" s="148"/>
      <c r="Q10" s="149"/>
      <c r="R10" s="150"/>
    </row>
    <row r="11" spans="1:19" x14ac:dyDescent="0.25">
      <c r="A11" s="158" t="str">
        <f>' Inf Conc'!A11</f>
        <v>Dry 2012</v>
      </c>
      <c r="B11" s="157">
        <f>'Inf Load'!B11</f>
        <v>41163</v>
      </c>
      <c r="C11" s="147">
        <v>7.0000000000000007E-2</v>
      </c>
      <c r="D11" s="148">
        <v>0.1</v>
      </c>
      <c r="E11" s="244">
        <v>0.02</v>
      </c>
      <c r="F11" s="245">
        <v>0.1</v>
      </c>
      <c r="G11" s="147">
        <v>0.02</v>
      </c>
      <c r="H11" s="148">
        <v>0.06</v>
      </c>
      <c r="I11" s="244">
        <v>0.04</v>
      </c>
      <c r="J11" s="245">
        <v>0.06</v>
      </c>
      <c r="K11" s="147">
        <v>7.0000000000000007E-2</v>
      </c>
      <c r="L11" s="148">
        <v>0.1</v>
      </c>
      <c r="M11" s="244"/>
      <c r="N11" s="245"/>
      <c r="O11" s="69"/>
      <c r="P11" s="148">
        <v>2</v>
      </c>
      <c r="Q11" s="149"/>
      <c r="R11" s="150"/>
    </row>
    <row r="12" spans="1:19" x14ac:dyDescent="0.25">
      <c r="A12" s="158"/>
      <c r="B12" s="157"/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 t="str">
        <f>' Inf Conc'!A13</f>
        <v>Dry 2012</v>
      </c>
      <c r="B13" s="157">
        <f>'Inf Load'!B13</f>
        <v>41186</v>
      </c>
      <c r="C13" s="147">
        <v>7.0000000000000007E-2</v>
      </c>
      <c r="D13" s="148">
        <v>0.1</v>
      </c>
      <c r="E13" s="244">
        <v>0.02</v>
      </c>
      <c r="F13" s="245">
        <v>0.1</v>
      </c>
      <c r="G13" s="147">
        <v>0.02</v>
      </c>
      <c r="H13" s="148">
        <v>0.06</v>
      </c>
      <c r="I13" s="244">
        <v>0.04</v>
      </c>
      <c r="J13" s="245">
        <v>0.06</v>
      </c>
      <c r="K13" s="147">
        <v>7.0000000000000007E-2</v>
      </c>
      <c r="L13" s="148">
        <v>0.1</v>
      </c>
      <c r="M13" s="244"/>
      <c r="N13" s="245"/>
      <c r="O13" s="69"/>
      <c r="P13" s="148">
        <v>2</v>
      </c>
      <c r="Q13" s="149"/>
      <c r="R13" s="150"/>
    </row>
    <row r="14" spans="1:19" x14ac:dyDescent="0.25">
      <c r="A14" s="158"/>
      <c r="B14" s="157"/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 t="str">
        <f>' Inf Conc'!A15</f>
        <v>Wet 2012/3</v>
      </c>
      <c r="B15" s="157">
        <f>'Inf Load'!B15</f>
        <v>41220</v>
      </c>
      <c r="C15" s="147">
        <v>7.0000000000000007E-2</v>
      </c>
      <c r="D15" s="148">
        <v>0.1</v>
      </c>
      <c r="E15" s="244">
        <v>0.02</v>
      </c>
      <c r="F15" s="245">
        <v>0.1</v>
      </c>
      <c r="G15" s="147">
        <v>0.02</v>
      </c>
      <c r="H15" s="148">
        <v>0.06</v>
      </c>
      <c r="I15" s="244">
        <v>0.04</v>
      </c>
      <c r="J15" s="245">
        <v>0.06</v>
      </c>
      <c r="K15" s="147">
        <v>7.4999999999999997E-2</v>
      </c>
      <c r="L15" s="148">
        <v>0.1</v>
      </c>
      <c r="M15" s="244"/>
      <c r="N15" s="245"/>
      <c r="O15" s="69"/>
      <c r="P15" s="148">
        <v>2</v>
      </c>
      <c r="Q15" s="149"/>
      <c r="R15" s="150"/>
    </row>
    <row r="16" spans="1:19" x14ac:dyDescent="0.25">
      <c r="A16" s="158"/>
      <c r="B16" s="157"/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/>
      <c r="B17" s="157"/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 t="str">
        <f>' Inf Conc'!A18</f>
        <v>Wet 2012/3</v>
      </c>
      <c r="B18" s="157">
        <f>'Inf Load'!B18</f>
        <v>41247</v>
      </c>
      <c r="C18" s="147">
        <v>7.0000000000000007E-2</v>
      </c>
      <c r="D18" s="148">
        <v>0.1</v>
      </c>
      <c r="E18" s="149">
        <v>0.02</v>
      </c>
      <c r="F18" s="150">
        <v>0.1</v>
      </c>
      <c r="G18" s="147">
        <v>0.02</v>
      </c>
      <c r="H18" s="148">
        <v>0.06</v>
      </c>
      <c r="I18" s="149">
        <v>0.04</v>
      </c>
      <c r="J18" s="150">
        <v>0.06</v>
      </c>
      <c r="K18" s="147">
        <v>7.0000000000000001E-3</v>
      </c>
      <c r="L18" s="148">
        <v>0.01</v>
      </c>
      <c r="M18" s="149"/>
      <c r="N18" s="150"/>
      <c r="O18" s="69"/>
      <c r="P18" s="148">
        <v>2</v>
      </c>
      <c r="Q18" s="149"/>
      <c r="R18" s="150"/>
    </row>
    <row r="19" spans="1:18" x14ac:dyDescent="0.25">
      <c r="A19" s="158"/>
      <c r="B19" s="157"/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/>
      <c r="B20" s="157"/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 t="str">
        <f>' Inf Conc'!A21</f>
        <v>Wet 2012/3</v>
      </c>
      <c r="B21" s="157">
        <f>'Inf Load'!B21</f>
        <v>41282</v>
      </c>
      <c r="C21" s="147">
        <v>7.0000000000000007E-2</v>
      </c>
      <c r="D21" s="148">
        <v>0.1</v>
      </c>
      <c r="E21" s="149">
        <v>0.02</v>
      </c>
      <c r="F21" s="150">
        <v>0.1</v>
      </c>
      <c r="G21" s="147">
        <v>0.02</v>
      </c>
      <c r="H21" s="148">
        <v>0.06</v>
      </c>
      <c r="I21" s="149">
        <v>0.04</v>
      </c>
      <c r="J21" s="150">
        <v>0.06</v>
      </c>
      <c r="K21" s="147">
        <v>3.5000000000000003E-2</v>
      </c>
      <c r="L21" s="148">
        <v>0.05</v>
      </c>
      <c r="M21" s="149">
        <v>0.06</v>
      </c>
      <c r="N21" s="150">
        <v>0.1</v>
      </c>
      <c r="O21" s="147"/>
      <c r="P21" s="148">
        <v>2</v>
      </c>
      <c r="Q21" s="149"/>
      <c r="R21" s="150"/>
    </row>
    <row r="22" spans="1:18" x14ac:dyDescent="0.25">
      <c r="A22" s="158"/>
      <c r="B22" s="157"/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 t="str">
        <f>' Inf Conc'!A23</f>
        <v>Wet 2012/3</v>
      </c>
      <c r="B23" s="157">
        <f>'Inf Load'!B23</f>
        <v>41312</v>
      </c>
      <c r="C23" s="147">
        <v>7.0000000000000007E-2</v>
      </c>
      <c r="D23" s="148">
        <v>0.1</v>
      </c>
      <c r="E23" s="149">
        <v>0.02</v>
      </c>
      <c r="F23" s="150">
        <v>0.1</v>
      </c>
      <c r="G23" s="147">
        <v>0.02</v>
      </c>
      <c r="H23" s="148">
        <v>0.06</v>
      </c>
      <c r="I23" s="149">
        <v>0.04</v>
      </c>
      <c r="J23" s="150">
        <v>0.06</v>
      </c>
      <c r="K23" s="147">
        <v>7.0000000000000001E-3</v>
      </c>
      <c r="L23" s="148">
        <v>0.01</v>
      </c>
      <c r="M23" s="149"/>
      <c r="N23" s="150"/>
      <c r="O23" s="147"/>
      <c r="P23" s="148">
        <v>2</v>
      </c>
      <c r="Q23" s="149"/>
      <c r="R23" s="150"/>
    </row>
    <row r="24" spans="1:18" x14ac:dyDescent="0.25">
      <c r="A24" s="158"/>
      <c r="B24" s="157"/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 t="str">
        <f>' Inf Conc'!A25</f>
        <v>Wet 2012/3</v>
      </c>
      <c r="B25" s="157">
        <f>'Inf Load'!B25</f>
        <v>41339</v>
      </c>
      <c r="C25" s="147">
        <v>7.0000000000000007E-2</v>
      </c>
      <c r="D25" s="148">
        <v>0.1</v>
      </c>
      <c r="E25" s="149">
        <v>0.02</v>
      </c>
      <c r="F25" s="150">
        <v>0.1</v>
      </c>
      <c r="G25" s="147">
        <v>0.02</v>
      </c>
      <c r="H25" s="148">
        <v>0.06</v>
      </c>
      <c r="I25" s="149">
        <v>0.04</v>
      </c>
      <c r="J25" s="150">
        <v>0.06</v>
      </c>
      <c r="K25" s="147">
        <v>3.5000000000000003E-2</v>
      </c>
      <c r="L25" s="148">
        <v>0.05</v>
      </c>
      <c r="M25" s="149"/>
      <c r="N25" s="150"/>
      <c r="O25" s="147"/>
      <c r="P25" s="148">
        <v>2</v>
      </c>
      <c r="Q25" s="149"/>
      <c r="R25" s="150"/>
    </row>
    <row r="26" spans="1:18" x14ac:dyDescent="0.25">
      <c r="A26" s="158"/>
      <c r="B26" s="157"/>
      <c r="C26" s="336"/>
      <c r="D26" s="337"/>
      <c r="E26" s="338"/>
      <c r="F26" s="339"/>
      <c r="G26" s="336"/>
      <c r="H26" s="337"/>
      <c r="I26" s="338"/>
      <c r="J26" s="339"/>
      <c r="K26" s="336"/>
      <c r="L26" s="337"/>
      <c r="M26" s="338"/>
      <c r="N26" s="339"/>
      <c r="O26" s="336"/>
      <c r="P26" s="337"/>
      <c r="Q26" s="338"/>
      <c r="R26" s="339"/>
    </row>
    <row r="27" spans="1:18" x14ac:dyDescent="0.25">
      <c r="A27" s="158" t="str">
        <f>' Inf Conc'!A27</f>
        <v>Wet 2012/3</v>
      </c>
      <c r="B27" s="157">
        <v>41366</v>
      </c>
      <c r="C27" s="336">
        <v>7.0000000000000007E-2</v>
      </c>
      <c r="D27" s="337">
        <v>0.1</v>
      </c>
      <c r="E27" s="149">
        <v>0.02</v>
      </c>
      <c r="F27" s="150">
        <v>0.1</v>
      </c>
      <c r="G27" s="147">
        <v>0.02</v>
      </c>
      <c r="H27" s="148">
        <v>0.06</v>
      </c>
      <c r="I27" s="149">
        <v>0.04</v>
      </c>
      <c r="J27" s="150">
        <v>0.06</v>
      </c>
      <c r="K27" s="336">
        <v>7.4999999999999997E-2</v>
      </c>
      <c r="L27" s="337">
        <v>0.1</v>
      </c>
      <c r="M27" s="338"/>
      <c r="N27" s="339"/>
      <c r="O27" s="336"/>
      <c r="P27" s="337">
        <v>2</v>
      </c>
      <c r="Q27" s="338"/>
      <c r="R27" s="339"/>
    </row>
    <row r="28" spans="1:18" x14ac:dyDescent="0.25">
      <c r="A28" s="158"/>
      <c r="B28" s="157"/>
      <c r="C28" s="336"/>
      <c r="D28" s="337"/>
      <c r="E28" s="338"/>
      <c r="F28" s="339"/>
      <c r="G28" s="336"/>
      <c r="H28" s="337"/>
      <c r="I28" s="338"/>
      <c r="J28" s="339"/>
      <c r="K28" s="336"/>
      <c r="L28" s="337"/>
      <c r="M28" s="338"/>
      <c r="N28" s="339"/>
      <c r="O28" s="336"/>
      <c r="P28" s="337"/>
      <c r="Q28" s="338"/>
      <c r="R28" s="339"/>
    </row>
    <row r="29" spans="1:18" x14ac:dyDescent="0.25">
      <c r="A29" s="158" t="str">
        <f>' Inf Conc'!A29</f>
        <v>Dry 2013</v>
      </c>
      <c r="B29" s="157">
        <v>41401</v>
      </c>
      <c r="C29" s="336">
        <v>7.0000000000000007E-2</v>
      </c>
      <c r="D29" s="337">
        <v>0.1</v>
      </c>
      <c r="E29" s="149">
        <v>0.02</v>
      </c>
      <c r="F29" s="150">
        <v>0.1</v>
      </c>
      <c r="G29" s="147">
        <v>0.02</v>
      </c>
      <c r="H29" s="148">
        <v>0.06</v>
      </c>
      <c r="I29" s="149">
        <v>0.04</v>
      </c>
      <c r="J29" s="150">
        <v>0.06</v>
      </c>
      <c r="K29" s="336">
        <v>7.4999999999999997E-2</v>
      </c>
      <c r="L29" s="337">
        <v>0.1</v>
      </c>
      <c r="M29" s="338"/>
      <c r="N29" s="339"/>
      <c r="O29" s="336"/>
      <c r="P29" s="337">
        <v>2</v>
      </c>
      <c r="Q29" s="338"/>
      <c r="R29" s="339"/>
    </row>
    <row r="30" spans="1:18" x14ac:dyDescent="0.25">
      <c r="A30" s="158"/>
      <c r="B30" s="157"/>
      <c r="C30" s="336"/>
      <c r="D30" s="337"/>
      <c r="E30" s="338"/>
      <c r="F30" s="339"/>
      <c r="G30" s="336"/>
      <c r="H30" s="337"/>
      <c r="I30" s="338"/>
      <c r="J30" s="339"/>
      <c r="K30" s="336"/>
      <c r="L30" s="337"/>
      <c r="M30" s="338"/>
      <c r="N30" s="339"/>
      <c r="O30" s="336"/>
      <c r="P30" s="337"/>
      <c r="Q30" s="338"/>
      <c r="R30" s="339"/>
    </row>
    <row r="31" spans="1:18" x14ac:dyDescent="0.25">
      <c r="A31" s="158" t="str">
        <f>' Inf Conc'!A31</f>
        <v>Dry 2013</v>
      </c>
      <c r="B31" s="157">
        <v>41431</v>
      </c>
      <c r="C31" s="336">
        <v>0.14000000000000001</v>
      </c>
      <c r="D31" s="337">
        <v>0.2</v>
      </c>
      <c r="E31" s="149">
        <v>0.02</v>
      </c>
      <c r="F31" s="150">
        <v>0.1</v>
      </c>
      <c r="G31" s="147">
        <v>0.02</v>
      </c>
      <c r="H31" s="148">
        <v>0.06</v>
      </c>
      <c r="I31" s="149">
        <v>0.04</v>
      </c>
      <c r="J31" s="150">
        <v>0.06</v>
      </c>
      <c r="K31" s="336">
        <v>7.4999999999999997E-2</v>
      </c>
      <c r="L31" s="337">
        <v>0.1</v>
      </c>
      <c r="M31" s="338"/>
      <c r="N31" s="339"/>
      <c r="O31" s="336"/>
      <c r="P31" s="337">
        <v>2</v>
      </c>
      <c r="Q31" s="338"/>
      <c r="R31" s="339"/>
    </row>
    <row r="32" spans="1:18" x14ac:dyDescent="0.25">
      <c r="A32" s="158"/>
      <c r="B32" s="157"/>
      <c r="C32" s="336"/>
      <c r="D32" s="337"/>
      <c r="E32" s="338"/>
      <c r="F32" s="339"/>
      <c r="G32" s="336"/>
      <c r="H32" s="337"/>
      <c r="I32" s="338"/>
      <c r="J32" s="339"/>
      <c r="K32" s="336"/>
      <c r="L32" s="337"/>
      <c r="M32" s="338"/>
      <c r="N32" s="339"/>
      <c r="O32" s="336"/>
      <c r="P32" s="337"/>
      <c r="Q32" s="338"/>
      <c r="R32" s="339"/>
    </row>
    <row r="33" spans="1:18" x14ac:dyDescent="0.25">
      <c r="A33" s="158" t="str">
        <f>' Inf Conc'!A33</f>
        <v>Dry 2013</v>
      </c>
      <c r="B33" s="157">
        <v>41465</v>
      </c>
      <c r="C33" s="336">
        <v>7.0000000000000007E-2</v>
      </c>
      <c r="D33" s="337">
        <v>0.1</v>
      </c>
      <c r="E33" s="149">
        <v>0.02</v>
      </c>
      <c r="F33" s="150">
        <v>0.1</v>
      </c>
      <c r="G33" s="147">
        <v>0.02</v>
      </c>
      <c r="H33" s="148">
        <v>0.06</v>
      </c>
      <c r="I33" s="149">
        <v>0.04</v>
      </c>
      <c r="J33" s="150">
        <v>0.06</v>
      </c>
      <c r="K33" s="336">
        <v>3.5000000000000003E-2</v>
      </c>
      <c r="L33" s="337">
        <v>0.05</v>
      </c>
      <c r="M33" s="338">
        <v>0.06</v>
      </c>
      <c r="N33" s="339">
        <v>0.1</v>
      </c>
      <c r="O33" s="336"/>
      <c r="P33" s="337">
        <v>2</v>
      </c>
      <c r="Q33" s="338"/>
      <c r="R33" s="339"/>
    </row>
    <row r="34" spans="1:18" x14ac:dyDescent="0.25">
      <c r="A34" s="158"/>
      <c r="B34" s="157"/>
      <c r="C34" s="336"/>
      <c r="D34" s="337"/>
      <c r="E34" s="338"/>
      <c r="F34" s="339"/>
      <c r="G34" s="336"/>
      <c r="H34" s="337"/>
      <c r="I34" s="338"/>
      <c r="J34" s="339"/>
      <c r="K34" s="336"/>
      <c r="L34" s="337"/>
      <c r="M34" s="338"/>
      <c r="N34" s="339"/>
      <c r="O34" s="336"/>
      <c r="P34" s="337"/>
      <c r="Q34" s="338"/>
      <c r="R34" s="339"/>
    </row>
    <row r="35" spans="1:18" x14ac:dyDescent="0.25">
      <c r="A35" s="158" t="s">
        <v>204</v>
      </c>
      <c r="B35" s="157">
        <v>41492</v>
      </c>
      <c r="C35" s="336">
        <v>7.0000000000000007E-2</v>
      </c>
      <c r="D35" s="337">
        <v>0.1</v>
      </c>
      <c r="E35" s="338">
        <v>0.02</v>
      </c>
      <c r="F35" s="339">
        <v>0.1</v>
      </c>
      <c r="G35" s="336">
        <v>0.02</v>
      </c>
      <c r="H35" s="337">
        <v>0.06</v>
      </c>
      <c r="I35" s="338">
        <v>0.04</v>
      </c>
      <c r="J35" s="339">
        <v>0.06</v>
      </c>
      <c r="K35" s="336">
        <v>7.0000000000000007E-2</v>
      </c>
      <c r="L35" s="337">
        <v>0.1</v>
      </c>
      <c r="M35" s="338"/>
      <c r="N35" s="339"/>
      <c r="O35" s="336"/>
      <c r="P35" s="337">
        <v>2</v>
      </c>
      <c r="Q35" s="338"/>
      <c r="R35" s="339"/>
    </row>
    <row r="36" spans="1:18" x14ac:dyDescent="0.25">
      <c r="A36" s="158"/>
      <c r="B36" s="157"/>
      <c r="C36" s="336"/>
      <c r="D36" s="337"/>
      <c r="E36" s="338"/>
      <c r="F36" s="339"/>
      <c r="G36" s="336"/>
      <c r="H36" s="337"/>
      <c r="I36" s="338"/>
      <c r="J36" s="339"/>
      <c r="K36" s="336"/>
      <c r="L36" s="337"/>
      <c r="M36" s="338"/>
      <c r="N36" s="339"/>
      <c r="O36" s="336"/>
      <c r="P36" s="337"/>
      <c r="Q36" s="338"/>
      <c r="R36" s="339"/>
    </row>
    <row r="37" spans="1:18" x14ac:dyDescent="0.25">
      <c r="A37" s="158" t="s">
        <v>204</v>
      </c>
      <c r="B37" s="157">
        <v>41527</v>
      </c>
      <c r="C37" s="336">
        <v>7.0000000000000007E-2</v>
      </c>
      <c r="D37" s="337">
        <v>0.1</v>
      </c>
      <c r="E37" s="338">
        <v>0.02</v>
      </c>
      <c r="F37" s="339">
        <v>0.1</v>
      </c>
      <c r="G37" s="336">
        <v>0.02</v>
      </c>
      <c r="H37" s="337">
        <v>0.06</v>
      </c>
      <c r="I37" s="338">
        <v>0.04</v>
      </c>
      <c r="J37" s="339">
        <v>0.06</v>
      </c>
      <c r="K37" s="336">
        <v>7.0000000000000007E-2</v>
      </c>
      <c r="L37" s="337">
        <v>0.1</v>
      </c>
      <c r="M37" s="338"/>
      <c r="N37" s="339"/>
      <c r="O37" s="336"/>
      <c r="P37" s="337">
        <v>2</v>
      </c>
      <c r="Q37" s="338"/>
      <c r="R37" s="339"/>
    </row>
    <row r="38" spans="1:18" x14ac:dyDescent="0.25">
      <c r="A38" s="158"/>
      <c r="B38" s="157"/>
      <c r="C38" s="336"/>
      <c r="D38" s="337"/>
      <c r="E38" s="338"/>
      <c r="F38" s="339"/>
      <c r="G38" s="336"/>
      <c r="H38" s="337"/>
      <c r="I38" s="338"/>
      <c r="J38" s="339"/>
      <c r="K38" s="336"/>
      <c r="L38" s="337"/>
      <c r="M38" s="338"/>
      <c r="N38" s="339"/>
      <c r="O38" s="336"/>
      <c r="P38" s="337"/>
      <c r="Q38" s="338"/>
      <c r="R38" s="339"/>
    </row>
    <row r="39" spans="1:18" ht="15.75" thickBot="1" x14ac:dyDescent="0.3">
      <c r="A39" s="158" t="s">
        <v>204</v>
      </c>
      <c r="B39" s="157">
        <f>'Inf Load'!B94</f>
        <v>0</v>
      </c>
      <c r="C39" s="154"/>
      <c r="D39" s="155"/>
      <c r="E39" s="152"/>
      <c r="F39" s="153"/>
      <c r="G39" s="154"/>
      <c r="H39" s="155"/>
      <c r="I39" s="152"/>
      <c r="J39" s="153"/>
      <c r="K39" s="154"/>
      <c r="L39" s="155"/>
      <c r="M39" s="152"/>
      <c r="N39" s="153"/>
      <c r="O39" s="154"/>
      <c r="P39" s="155"/>
      <c r="Q39" s="152"/>
      <c r="R39" s="153"/>
    </row>
    <row r="41" spans="1:18" ht="15.75" thickBot="1" x14ac:dyDescent="0.3"/>
    <row r="42" spans="1:18" x14ac:dyDescent="0.25">
      <c r="A42" s="112" t="s">
        <v>95</v>
      </c>
      <c r="B42" s="18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2"/>
    </row>
    <row r="43" spans="1:18" ht="15.75" thickBot="1" x14ac:dyDescent="0.3">
      <c r="A43" s="74" t="s">
        <v>96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 E28 E30 E32 E34:E39">
    <cfRule type="expression" dxfId="598" priority="227">
      <formula>ISTEXT(E17)</formula>
    </cfRule>
  </conditionalFormatting>
  <conditionalFormatting sqref="F17:F26 F28 F30 F32 F34:F39">
    <cfRule type="expression" dxfId="597" priority="226">
      <formula>ISTEXT(F17)</formula>
    </cfRule>
  </conditionalFormatting>
  <conditionalFormatting sqref="G17:G26 G28 G30 G32 G34:G39">
    <cfRule type="expression" dxfId="596" priority="225">
      <formula>ISTEXT(G17)</formula>
    </cfRule>
  </conditionalFormatting>
  <conditionalFormatting sqref="H17:H26 H28 H30 H32 H34:H39">
    <cfRule type="expression" dxfId="595" priority="224">
      <formula>ISTEXT(H17)</formula>
    </cfRule>
  </conditionalFormatting>
  <conditionalFormatting sqref="K17:K39">
    <cfRule type="expression" dxfId="594" priority="223">
      <formula>ISTEXT(K17)</formula>
    </cfRule>
  </conditionalFormatting>
  <conditionalFormatting sqref="L17:L39">
    <cfRule type="expression" dxfId="593" priority="222">
      <formula>ISTEXT(L17)</formula>
    </cfRule>
  </conditionalFormatting>
  <conditionalFormatting sqref="M17:M39">
    <cfRule type="expression" dxfId="592" priority="221">
      <formula>ISTEXT(M17)</formula>
    </cfRule>
  </conditionalFormatting>
  <conditionalFormatting sqref="N17:N39">
    <cfRule type="expression" dxfId="591" priority="220">
      <formula>ISTEXT(N17)</formula>
    </cfRule>
  </conditionalFormatting>
  <conditionalFormatting sqref="O17:O39">
    <cfRule type="expression" dxfId="590" priority="219">
      <formula>ISTEXT(O17)</formula>
    </cfRule>
  </conditionalFormatting>
  <conditionalFormatting sqref="P17:P39">
    <cfRule type="expression" dxfId="589" priority="218">
      <formula>ISTEXT(P17)</formula>
    </cfRule>
  </conditionalFormatting>
  <conditionalFormatting sqref="Q17:Q39">
    <cfRule type="expression" dxfId="588" priority="217">
      <formula>ISTEXT(Q17)</formula>
    </cfRule>
  </conditionalFormatting>
  <conditionalFormatting sqref="R17:R39">
    <cfRule type="expression" dxfId="587" priority="216">
      <formula>ISTEXT(R17)</formula>
    </cfRule>
  </conditionalFormatting>
  <conditionalFormatting sqref="C19">
    <cfRule type="expression" dxfId="586" priority="215">
      <formula>ISTEXT(C19)</formula>
    </cfRule>
  </conditionalFormatting>
  <conditionalFormatting sqref="C18">
    <cfRule type="expression" dxfId="585" priority="229">
      <formula>ISTEXT(C18)</formula>
    </cfRule>
  </conditionalFormatting>
  <conditionalFormatting sqref="D17:D39">
    <cfRule type="expression" dxfId="584" priority="228">
      <formula>ISTEXT(D17)</formula>
    </cfRule>
  </conditionalFormatting>
  <conditionalFormatting sqref="D19">
    <cfRule type="expression" dxfId="583" priority="214">
      <formula>ISTEXT(D19)</formula>
    </cfRule>
  </conditionalFormatting>
  <conditionalFormatting sqref="E19">
    <cfRule type="expression" dxfId="582" priority="213">
      <formula>ISTEXT(E19)</formula>
    </cfRule>
  </conditionalFormatting>
  <conditionalFormatting sqref="F19">
    <cfRule type="expression" dxfId="581" priority="212">
      <formula>ISTEXT(F19)</formula>
    </cfRule>
  </conditionalFormatting>
  <conditionalFormatting sqref="G19">
    <cfRule type="expression" dxfId="580" priority="211">
      <formula>ISTEXT(G19)</formula>
    </cfRule>
  </conditionalFormatting>
  <conditionalFormatting sqref="H19">
    <cfRule type="expression" dxfId="579" priority="210">
      <formula>ISTEXT(H19)</formula>
    </cfRule>
  </conditionalFormatting>
  <conditionalFormatting sqref="K19">
    <cfRule type="expression" dxfId="578" priority="209">
      <formula>ISTEXT(K19)</formula>
    </cfRule>
  </conditionalFormatting>
  <conditionalFormatting sqref="L19">
    <cfRule type="expression" dxfId="577" priority="208">
      <formula>ISTEXT(L19)</formula>
    </cfRule>
  </conditionalFormatting>
  <conditionalFormatting sqref="M19">
    <cfRule type="expression" dxfId="576" priority="207">
      <formula>ISTEXT(M19)</formula>
    </cfRule>
  </conditionalFormatting>
  <conditionalFormatting sqref="N19">
    <cfRule type="expression" dxfId="575" priority="206">
      <formula>ISTEXT(N19)</formula>
    </cfRule>
  </conditionalFormatting>
  <conditionalFormatting sqref="O19">
    <cfRule type="expression" dxfId="574" priority="205">
      <formula>ISTEXT(O19)</formula>
    </cfRule>
  </conditionalFormatting>
  <conditionalFormatting sqref="P19">
    <cfRule type="expression" dxfId="573" priority="204">
      <formula>ISTEXT(P19)</formula>
    </cfRule>
  </conditionalFormatting>
  <conditionalFormatting sqref="Q19">
    <cfRule type="expression" dxfId="572" priority="203">
      <formula>ISTEXT(Q19)</formula>
    </cfRule>
  </conditionalFormatting>
  <conditionalFormatting sqref="R19">
    <cfRule type="expression" dxfId="571" priority="202">
      <formula>ISTEXT(R19)</formula>
    </cfRule>
  </conditionalFormatting>
  <conditionalFormatting sqref="C20">
    <cfRule type="expression" dxfId="570" priority="201">
      <formula>ISTEXT(C20)</formula>
    </cfRule>
  </conditionalFormatting>
  <conditionalFormatting sqref="D20">
    <cfRule type="expression" dxfId="569" priority="200">
      <formula>ISTEXT(D20)</formula>
    </cfRule>
  </conditionalFormatting>
  <conditionalFormatting sqref="E20">
    <cfRule type="expression" dxfId="568" priority="199">
      <formula>ISTEXT(E20)</formula>
    </cfRule>
  </conditionalFormatting>
  <conditionalFormatting sqref="F20">
    <cfRule type="expression" dxfId="567" priority="198">
      <formula>ISTEXT(F20)</formula>
    </cfRule>
  </conditionalFormatting>
  <conditionalFormatting sqref="G20">
    <cfRule type="expression" dxfId="566" priority="197">
      <formula>ISTEXT(G20)</formula>
    </cfRule>
  </conditionalFormatting>
  <conditionalFormatting sqref="H20">
    <cfRule type="expression" dxfId="565" priority="196">
      <formula>ISTEXT(H20)</formula>
    </cfRule>
  </conditionalFormatting>
  <conditionalFormatting sqref="K20">
    <cfRule type="expression" dxfId="564" priority="195">
      <formula>ISTEXT(K20)</formula>
    </cfRule>
  </conditionalFormatting>
  <conditionalFormatting sqref="L20">
    <cfRule type="expression" dxfId="563" priority="194">
      <formula>ISTEXT(L20)</formula>
    </cfRule>
  </conditionalFormatting>
  <conditionalFormatting sqref="M20">
    <cfRule type="expression" dxfId="562" priority="193">
      <formula>ISTEXT(M20)</formula>
    </cfRule>
  </conditionalFormatting>
  <conditionalFormatting sqref="N20">
    <cfRule type="expression" dxfId="561" priority="192">
      <formula>ISTEXT(N20)</formula>
    </cfRule>
  </conditionalFormatting>
  <conditionalFormatting sqref="O20">
    <cfRule type="expression" dxfId="560" priority="191">
      <formula>ISTEXT(O20)</formula>
    </cfRule>
  </conditionalFormatting>
  <conditionalFormatting sqref="P20">
    <cfRule type="expression" dxfId="559" priority="190">
      <formula>ISTEXT(P20)</formula>
    </cfRule>
  </conditionalFormatting>
  <conditionalFormatting sqref="Q20">
    <cfRule type="expression" dxfId="558" priority="189">
      <formula>ISTEXT(Q20)</formula>
    </cfRule>
  </conditionalFormatting>
  <conditionalFormatting sqref="R20">
    <cfRule type="expression" dxfId="557" priority="188">
      <formula>ISTEXT(R20)</formula>
    </cfRule>
  </conditionalFormatting>
  <conditionalFormatting sqref="C21:C39">
    <cfRule type="expression" dxfId="556" priority="187">
      <formula>ISTEXT(C21)</formula>
    </cfRule>
  </conditionalFormatting>
  <conditionalFormatting sqref="D21:D39">
    <cfRule type="expression" dxfId="555" priority="186">
      <formula>ISTEXT(D21)</formula>
    </cfRule>
  </conditionalFormatting>
  <conditionalFormatting sqref="E21:E26 E28 E30 E32 E34:E39">
    <cfRule type="expression" dxfId="554" priority="185">
      <formula>ISTEXT(E21)</formula>
    </cfRule>
  </conditionalFormatting>
  <conditionalFormatting sqref="F21:F26 F28 F30 F32 F34:F39">
    <cfRule type="expression" dxfId="553" priority="184">
      <formula>ISTEXT(F21)</formula>
    </cfRule>
  </conditionalFormatting>
  <conditionalFormatting sqref="G21:G26 G28 G30 G32 G34:G39">
    <cfRule type="expression" dxfId="552" priority="183">
      <formula>ISTEXT(G21)</formula>
    </cfRule>
  </conditionalFormatting>
  <conditionalFormatting sqref="H21:H26 H28 H30 H32 H34:H39">
    <cfRule type="expression" dxfId="551" priority="182">
      <formula>ISTEXT(H21)</formula>
    </cfRule>
  </conditionalFormatting>
  <conditionalFormatting sqref="K21:K39">
    <cfRule type="expression" dxfId="550" priority="181">
      <formula>ISTEXT(K21)</formula>
    </cfRule>
  </conditionalFormatting>
  <conditionalFormatting sqref="L21:L39">
    <cfRule type="expression" dxfId="549" priority="180">
      <formula>ISTEXT(L21)</formula>
    </cfRule>
  </conditionalFormatting>
  <conditionalFormatting sqref="M21:M39">
    <cfRule type="expression" dxfId="548" priority="179">
      <formula>ISTEXT(M21)</formula>
    </cfRule>
  </conditionalFormatting>
  <conditionalFormatting sqref="N21:N39">
    <cfRule type="expression" dxfId="547" priority="178">
      <formula>ISTEXT(N21)</formula>
    </cfRule>
  </conditionalFormatting>
  <conditionalFormatting sqref="O21:O39">
    <cfRule type="expression" dxfId="546" priority="177">
      <formula>ISTEXT(O21)</formula>
    </cfRule>
  </conditionalFormatting>
  <conditionalFormatting sqref="P21:P39">
    <cfRule type="expression" dxfId="545" priority="176">
      <formula>ISTEXT(P21)</formula>
    </cfRule>
  </conditionalFormatting>
  <conditionalFormatting sqref="Q21:Q39">
    <cfRule type="expression" dxfId="544" priority="175">
      <formula>ISTEXT(Q21)</formula>
    </cfRule>
  </conditionalFormatting>
  <conditionalFormatting sqref="R21:R39">
    <cfRule type="expression" dxfId="543" priority="174">
      <formula>ISTEXT(R21)</formula>
    </cfRule>
  </conditionalFormatting>
  <conditionalFormatting sqref="K7:K16">
    <cfRule type="expression" dxfId="542" priority="158">
      <formula>ISTEXT(K7)</formula>
    </cfRule>
  </conditionalFormatting>
  <conditionalFormatting sqref="L7:L16">
    <cfRule type="expression" dxfId="541" priority="157">
      <formula>ISTEXT(L7)</formula>
    </cfRule>
  </conditionalFormatting>
  <conditionalFormatting sqref="I17:I26 I28 I30 I32 I34:I39">
    <cfRule type="expression" dxfId="540" priority="171">
      <formula>ISTEXT(I17)</formula>
    </cfRule>
  </conditionalFormatting>
  <conditionalFormatting sqref="J17:J26 J28 J30 J32 J34:J39">
    <cfRule type="expression" dxfId="539" priority="170">
      <formula>ISTEXT(J17)</formula>
    </cfRule>
  </conditionalFormatting>
  <conditionalFormatting sqref="I19">
    <cfRule type="expression" dxfId="538" priority="169">
      <formula>ISTEXT(I19)</formula>
    </cfRule>
  </conditionalFormatting>
  <conditionalFormatting sqref="J19">
    <cfRule type="expression" dxfId="537" priority="168">
      <formula>ISTEXT(J19)</formula>
    </cfRule>
  </conditionalFormatting>
  <conditionalFormatting sqref="I20">
    <cfRule type="expression" dxfId="536" priority="167">
      <formula>ISTEXT(I20)</formula>
    </cfRule>
  </conditionalFormatting>
  <conditionalFormatting sqref="J20">
    <cfRule type="expression" dxfId="535" priority="166">
      <formula>ISTEXT(J20)</formula>
    </cfRule>
  </conditionalFormatting>
  <conditionalFormatting sqref="I21:I26 I28 I30 I32 I34:I39">
    <cfRule type="expression" dxfId="534" priority="165">
      <formula>ISTEXT(I21)</formula>
    </cfRule>
  </conditionalFormatting>
  <conditionalFormatting sqref="J21:J26 J28 J30 J32 J34:J39">
    <cfRule type="expression" dxfId="533" priority="164">
      <formula>ISTEXT(J21)</formula>
    </cfRule>
  </conditionalFormatting>
  <conditionalFormatting sqref="D7:D16">
    <cfRule type="expression" dxfId="532" priority="163">
      <formula>ISTEXT(D7)</formula>
    </cfRule>
  </conditionalFormatting>
  <conditionalFormatting sqref="E7:E16">
    <cfRule type="expression" dxfId="531" priority="162">
      <formula>ISTEXT(E7)</formula>
    </cfRule>
  </conditionalFormatting>
  <conditionalFormatting sqref="F7:F16">
    <cfRule type="expression" dxfId="530" priority="161">
      <formula>ISTEXT(F7)</formula>
    </cfRule>
  </conditionalFormatting>
  <conditionalFormatting sqref="G7:G16">
    <cfRule type="expression" dxfId="529" priority="160">
      <formula>ISTEXT(G7)</formula>
    </cfRule>
  </conditionalFormatting>
  <conditionalFormatting sqref="H7:H16">
    <cfRule type="expression" dxfId="528" priority="159">
      <formula>ISTEXT(H7)</formula>
    </cfRule>
  </conditionalFormatting>
  <conditionalFormatting sqref="M7:M16">
    <cfRule type="expression" dxfId="527" priority="156">
      <formula>ISTEXT(M7)</formula>
    </cfRule>
  </conditionalFormatting>
  <conditionalFormatting sqref="N7:N16">
    <cfRule type="expression" dxfId="526" priority="155">
      <formula>ISTEXT(N7)</formula>
    </cfRule>
  </conditionalFormatting>
  <conditionalFormatting sqref="O7:O16">
    <cfRule type="expression" dxfId="525" priority="154">
      <formula>ISTEXT(O7)</formula>
    </cfRule>
  </conditionalFormatting>
  <conditionalFormatting sqref="P7:P16">
    <cfRule type="expression" dxfId="524" priority="153">
      <formula>ISTEXT(P7)</formula>
    </cfRule>
  </conditionalFormatting>
  <conditionalFormatting sqref="Q7:Q16">
    <cfRule type="expression" dxfId="523" priority="152">
      <formula>ISTEXT(Q7)</formula>
    </cfRule>
  </conditionalFormatting>
  <conditionalFormatting sqref="R7:R16">
    <cfRule type="expression" dxfId="522" priority="151">
      <formula>ISTEXT(R7)</formula>
    </cfRule>
  </conditionalFormatting>
  <conditionalFormatting sqref="I7:I16">
    <cfRule type="expression" dxfId="521" priority="150">
      <formula>ISTEXT(I7)</formula>
    </cfRule>
  </conditionalFormatting>
  <conditionalFormatting sqref="J7:J16">
    <cfRule type="expression" dxfId="520" priority="149">
      <formula>ISTEXT(J7)</formula>
    </cfRule>
  </conditionalFormatting>
  <conditionalFormatting sqref="I17:I26 I28 I30 I32 I34:I39">
    <cfRule type="expression" dxfId="519" priority="138">
      <formula>ISTEXT(I17)</formula>
    </cfRule>
  </conditionalFormatting>
  <conditionalFormatting sqref="J17:J26 J28 J30 J32 J34:J39">
    <cfRule type="expression" dxfId="518" priority="137">
      <formula>ISTEXT(J17)</formula>
    </cfRule>
  </conditionalFormatting>
  <conditionalFormatting sqref="K17:K39">
    <cfRule type="expression" dxfId="517" priority="136">
      <formula>ISTEXT(K17)</formula>
    </cfRule>
  </conditionalFormatting>
  <conditionalFormatting sqref="L17:L39">
    <cfRule type="expression" dxfId="516" priority="135">
      <formula>ISTEXT(L17)</formula>
    </cfRule>
  </conditionalFormatting>
  <conditionalFormatting sqref="M17:M39">
    <cfRule type="expression" dxfId="515" priority="134">
      <formula>ISTEXT(M17)</formula>
    </cfRule>
  </conditionalFormatting>
  <conditionalFormatting sqref="N17:N39">
    <cfRule type="expression" dxfId="514" priority="133">
      <formula>ISTEXT(N17)</formula>
    </cfRule>
  </conditionalFormatting>
  <conditionalFormatting sqref="O17:O39">
    <cfRule type="expression" dxfId="513" priority="132">
      <formula>ISTEXT(O17)</formula>
    </cfRule>
  </conditionalFormatting>
  <conditionalFormatting sqref="P17:P39">
    <cfRule type="expression" dxfId="512" priority="131">
      <formula>ISTEXT(P17)</formula>
    </cfRule>
  </conditionalFormatting>
  <conditionalFormatting sqref="I19">
    <cfRule type="expression" dxfId="511" priority="130">
      <formula>ISTEXT(I19)</formula>
    </cfRule>
  </conditionalFormatting>
  <conditionalFormatting sqref="J19">
    <cfRule type="expression" dxfId="510" priority="129">
      <formula>ISTEXT(J19)</formula>
    </cfRule>
  </conditionalFormatting>
  <conditionalFormatting sqref="K19">
    <cfRule type="expression" dxfId="509" priority="128">
      <formula>ISTEXT(K19)</formula>
    </cfRule>
  </conditionalFormatting>
  <conditionalFormatting sqref="L19">
    <cfRule type="expression" dxfId="508" priority="127">
      <formula>ISTEXT(L19)</formula>
    </cfRule>
  </conditionalFormatting>
  <conditionalFormatting sqref="M19">
    <cfRule type="expression" dxfId="507" priority="126">
      <formula>ISTEXT(M19)</formula>
    </cfRule>
  </conditionalFormatting>
  <conditionalFormatting sqref="N19">
    <cfRule type="expression" dxfId="506" priority="125">
      <formula>ISTEXT(N19)</formula>
    </cfRule>
  </conditionalFormatting>
  <conditionalFormatting sqref="O19">
    <cfRule type="expression" dxfId="505" priority="124">
      <formula>ISTEXT(O19)</formula>
    </cfRule>
  </conditionalFormatting>
  <conditionalFormatting sqref="P19">
    <cfRule type="expression" dxfId="504" priority="123">
      <formula>ISTEXT(P19)</formula>
    </cfRule>
  </conditionalFormatting>
  <conditionalFormatting sqref="I20">
    <cfRule type="expression" dxfId="503" priority="122">
      <formula>ISTEXT(I20)</formula>
    </cfRule>
  </conditionalFormatting>
  <conditionalFormatting sqref="J20">
    <cfRule type="expression" dxfId="502" priority="121">
      <formula>ISTEXT(J20)</formula>
    </cfRule>
  </conditionalFormatting>
  <conditionalFormatting sqref="K20">
    <cfRule type="expression" dxfId="501" priority="120">
      <formula>ISTEXT(K20)</formula>
    </cfRule>
  </conditionalFormatting>
  <conditionalFormatting sqref="L20">
    <cfRule type="expression" dxfId="500" priority="119">
      <formula>ISTEXT(L20)</formula>
    </cfRule>
  </conditionalFormatting>
  <conditionalFormatting sqref="M20">
    <cfRule type="expression" dxfId="499" priority="118">
      <formula>ISTEXT(M20)</formula>
    </cfRule>
  </conditionalFormatting>
  <conditionalFormatting sqref="N20">
    <cfRule type="expression" dxfId="498" priority="117">
      <formula>ISTEXT(N20)</formula>
    </cfRule>
  </conditionalFormatting>
  <conditionalFormatting sqref="O20">
    <cfRule type="expression" dxfId="497" priority="116">
      <formula>ISTEXT(O20)</formula>
    </cfRule>
  </conditionalFormatting>
  <conditionalFormatting sqref="P20">
    <cfRule type="expression" dxfId="496" priority="115">
      <formula>ISTEXT(P20)</formula>
    </cfRule>
  </conditionalFormatting>
  <conditionalFormatting sqref="I21:I26 I28 I30 I32 I34:I39">
    <cfRule type="expression" dxfId="495" priority="114">
      <formula>ISTEXT(I21)</formula>
    </cfRule>
  </conditionalFormatting>
  <conditionalFormatting sqref="J21:J26 J28 J30 J32 J34:J39">
    <cfRule type="expression" dxfId="494" priority="113">
      <formula>ISTEXT(J21)</formula>
    </cfRule>
  </conditionalFormatting>
  <conditionalFormatting sqref="K21:K39">
    <cfRule type="expression" dxfId="493" priority="112">
      <formula>ISTEXT(K21)</formula>
    </cfRule>
  </conditionalFormatting>
  <conditionalFormatting sqref="L21:L39">
    <cfRule type="expression" dxfId="492" priority="111">
      <formula>ISTEXT(L21)</formula>
    </cfRule>
  </conditionalFormatting>
  <conditionalFormatting sqref="M21:M39">
    <cfRule type="expression" dxfId="491" priority="110">
      <formula>ISTEXT(M21)</formula>
    </cfRule>
  </conditionalFormatting>
  <conditionalFormatting sqref="N21:N39">
    <cfRule type="expression" dxfId="490" priority="109">
      <formula>ISTEXT(N21)</formula>
    </cfRule>
  </conditionalFormatting>
  <conditionalFormatting sqref="O21:O39">
    <cfRule type="expression" dxfId="489" priority="108">
      <formula>ISTEXT(O21)</formula>
    </cfRule>
  </conditionalFormatting>
  <conditionalFormatting sqref="P21:P39">
    <cfRule type="expression" dxfId="488" priority="107">
      <formula>ISTEXT(P21)</formula>
    </cfRule>
  </conditionalFormatting>
  <conditionalFormatting sqref="I7:I16">
    <cfRule type="expression" dxfId="487" priority="106">
      <formula>ISTEXT(I7)</formula>
    </cfRule>
  </conditionalFormatting>
  <conditionalFormatting sqref="J7:J16">
    <cfRule type="expression" dxfId="486" priority="105">
      <formula>ISTEXT(J7)</formula>
    </cfRule>
  </conditionalFormatting>
  <conditionalFormatting sqref="K7:K16">
    <cfRule type="expression" dxfId="485" priority="104">
      <formula>ISTEXT(K7)</formula>
    </cfRule>
  </conditionalFormatting>
  <conditionalFormatting sqref="L7:L16">
    <cfRule type="expression" dxfId="484" priority="103">
      <formula>ISTEXT(L7)</formula>
    </cfRule>
  </conditionalFormatting>
  <conditionalFormatting sqref="M7:M16">
    <cfRule type="expression" dxfId="483" priority="102">
      <formula>ISTEXT(M7)</formula>
    </cfRule>
  </conditionalFormatting>
  <conditionalFormatting sqref="N7:N16">
    <cfRule type="expression" dxfId="482" priority="101">
      <formula>ISTEXT(N7)</formula>
    </cfRule>
  </conditionalFormatting>
  <conditionalFormatting sqref="O7:O16">
    <cfRule type="expression" dxfId="481" priority="100">
      <formula>ISTEXT(O7)</formula>
    </cfRule>
  </conditionalFormatting>
  <conditionalFormatting sqref="P7:P16">
    <cfRule type="expression" dxfId="480" priority="99">
      <formula>ISTEXT(P7)</formula>
    </cfRule>
  </conditionalFormatting>
  <conditionalFormatting sqref="Q17:Q39">
    <cfRule type="expression" dxfId="479" priority="98">
      <formula>ISTEXT(Q17)</formula>
    </cfRule>
  </conditionalFormatting>
  <conditionalFormatting sqref="R17:R39">
    <cfRule type="expression" dxfId="478" priority="97">
      <formula>ISTEXT(R17)</formula>
    </cfRule>
  </conditionalFormatting>
  <conditionalFormatting sqref="Q19">
    <cfRule type="expression" dxfId="477" priority="96">
      <formula>ISTEXT(Q19)</formula>
    </cfRule>
  </conditionalFormatting>
  <conditionalFormatting sqref="R19">
    <cfRule type="expression" dxfId="476" priority="95">
      <formula>ISTEXT(R19)</formula>
    </cfRule>
  </conditionalFormatting>
  <conditionalFormatting sqref="Q20">
    <cfRule type="expression" dxfId="475" priority="94">
      <formula>ISTEXT(Q20)</formula>
    </cfRule>
  </conditionalFormatting>
  <conditionalFormatting sqref="R20">
    <cfRule type="expression" dxfId="474" priority="93">
      <formula>ISTEXT(R20)</formula>
    </cfRule>
  </conditionalFormatting>
  <conditionalFormatting sqref="Q21:Q39">
    <cfRule type="expression" dxfId="473" priority="92">
      <formula>ISTEXT(Q21)</formula>
    </cfRule>
  </conditionalFormatting>
  <conditionalFormatting sqref="R21:R39">
    <cfRule type="expression" dxfId="472" priority="91">
      <formula>ISTEXT(R21)</formula>
    </cfRule>
  </conditionalFormatting>
  <conditionalFormatting sqref="Q7:Q16">
    <cfRule type="expression" dxfId="471" priority="90">
      <formula>ISTEXT(Q7)</formula>
    </cfRule>
  </conditionalFormatting>
  <conditionalFormatting sqref="R7:R16">
    <cfRule type="expression" dxfId="470" priority="89">
      <formula>ISTEXT(R7)</formula>
    </cfRule>
  </conditionalFormatting>
  <conditionalFormatting sqref="E27">
    <cfRule type="expression" dxfId="469" priority="88">
      <formula>ISTEXT(E27)</formula>
    </cfRule>
  </conditionalFormatting>
  <conditionalFormatting sqref="F27">
    <cfRule type="expression" dxfId="468" priority="87">
      <formula>ISTEXT(F27)</formula>
    </cfRule>
  </conditionalFormatting>
  <conditionalFormatting sqref="G27">
    <cfRule type="expression" dxfId="467" priority="86">
      <formula>ISTEXT(G27)</formula>
    </cfRule>
  </conditionalFormatting>
  <conditionalFormatting sqref="H27">
    <cfRule type="expression" dxfId="466" priority="85">
      <formula>ISTEXT(H27)</formula>
    </cfRule>
  </conditionalFormatting>
  <conditionalFormatting sqref="E27">
    <cfRule type="expression" dxfId="465" priority="84">
      <formula>ISTEXT(E27)</formula>
    </cfRule>
  </conditionalFormatting>
  <conditionalFormatting sqref="F27">
    <cfRule type="expression" dxfId="464" priority="83">
      <formula>ISTEXT(F27)</formula>
    </cfRule>
  </conditionalFormatting>
  <conditionalFormatting sqref="G27">
    <cfRule type="expression" dxfId="463" priority="82">
      <formula>ISTEXT(G27)</formula>
    </cfRule>
  </conditionalFormatting>
  <conditionalFormatting sqref="H27">
    <cfRule type="expression" dxfId="462" priority="81">
      <formula>ISTEXT(H27)</formula>
    </cfRule>
  </conditionalFormatting>
  <conditionalFormatting sqref="I27">
    <cfRule type="expression" dxfId="461" priority="80">
      <formula>ISTEXT(I27)</formula>
    </cfRule>
  </conditionalFormatting>
  <conditionalFormatting sqref="J27">
    <cfRule type="expression" dxfId="460" priority="79">
      <formula>ISTEXT(J27)</formula>
    </cfRule>
  </conditionalFormatting>
  <conditionalFormatting sqref="I27">
    <cfRule type="expression" dxfId="459" priority="78">
      <formula>ISTEXT(I27)</formula>
    </cfRule>
  </conditionalFormatting>
  <conditionalFormatting sqref="J27">
    <cfRule type="expression" dxfId="458" priority="77">
      <formula>ISTEXT(J27)</formula>
    </cfRule>
  </conditionalFormatting>
  <conditionalFormatting sqref="I27">
    <cfRule type="expression" dxfId="457" priority="76">
      <formula>ISTEXT(I27)</formula>
    </cfRule>
  </conditionalFormatting>
  <conditionalFormatting sqref="J27">
    <cfRule type="expression" dxfId="456" priority="75">
      <formula>ISTEXT(J27)</formula>
    </cfRule>
  </conditionalFormatting>
  <conditionalFormatting sqref="I27">
    <cfRule type="expression" dxfId="455" priority="74">
      <formula>ISTEXT(I27)</formula>
    </cfRule>
  </conditionalFormatting>
  <conditionalFormatting sqref="J27">
    <cfRule type="expression" dxfId="454" priority="73">
      <formula>ISTEXT(J27)</formula>
    </cfRule>
  </conditionalFormatting>
  <conditionalFormatting sqref="E29">
    <cfRule type="expression" dxfId="453" priority="72">
      <formula>ISTEXT(E29)</formula>
    </cfRule>
  </conditionalFormatting>
  <conditionalFormatting sqref="F29">
    <cfRule type="expression" dxfId="452" priority="71">
      <formula>ISTEXT(F29)</formula>
    </cfRule>
  </conditionalFormatting>
  <conditionalFormatting sqref="G29">
    <cfRule type="expression" dxfId="451" priority="70">
      <formula>ISTEXT(G29)</formula>
    </cfRule>
  </conditionalFormatting>
  <conditionalFormatting sqref="H29">
    <cfRule type="expression" dxfId="450" priority="69">
      <formula>ISTEXT(H29)</formula>
    </cfRule>
  </conditionalFormatting>
  <conditionalFormatting sqref="E29">
    <cfRule type="expression" dxfId="449" priority="68">
      <formula>ISTEXT(E29)</formula>
    </cfRule>
  </conditionalFormatting>
  <conditionalFormatting sqref="F29">
    <cfRule type="expression" dxfId="448" priority="67">
      <formula>ISTEXT(F29)</formula>
    </cfRule>
  </conditionalFormatting>
  <conditionalFormatting sqref="G29">
    <cfRule type="expression" dxfId="447" priority="66">
      <formula>ISTEXT(G29)</formula>
    </cfRule>
  </conditionalFormatting>
  <conditionalFormatting sqref="H29">
    <cfRule type="expression" dxfId="446" priority="65">
      <formula>ISTEXT(H29)</formula>
    </cfRule>
  </conditionalFormatting>
  <conditionalFormatting sqref="I29">
    <cfRule type="expression" dxfId="445" priority="64">
      <formula>ISTEXT(I29)</formula>
    </cfRule>
  </conditionalFormatting>
  <conditionalFormatting sqref="J29">
    <cfRule type="expression" dxfId="444" priority="63">
      <formula>ISTEXT(J29)</formula>
    </cfRule>
  </conditionalFormatting>
  <conditionalFormatting sqref="I29">
    <cfRule type="expression" dxfId="443" priority="62">
      <formula>ISTEXT(I29)</formula>
    </cfRule>
  </conditionalFormatting>
  <conditionalFormatting sqref="J29">
    <cfRule type="expression" dxfId="442" priority="61">
      <formula>ISTEXT(J29)</formula>
    </cfRule>
  </conditionalFormatting>
  <conditionalFormatting sqref="I29">
    <cfRule type="expression" dxfId="441" priority="60">
      <formula>ISTEXT(I29)</formula>
    </cfRule>
  </conditionalFormatting>
  <conditionalFormatting sqref="J29">
    <cfRule type="expression" dxfId="440" priority="59">
      <formula>ISTEXT(J29)</formula>
    </cfRule>
  </conditionalFormatting>
  <conditionalFormatting sqref="I29">
    <cfRule type="expression" dxfId="439" priority="58">
      <formula>ISTEXT(I29)</formula>
    </cfRule>
  </conditionalFormatting>
  <conditionalFormatting sqref="J29">
    <cfRule type="expression" dxfId="438" priority="57">
      <formula>ISTEXT(J29)</formula>
    </cfRule>
  </conditionalFormatting>
  <conditionalFormatting sqref="E31">
    <cfRule type="expression" dxfId="437" priority="40">
      <formula>ISTEXT(E31)</formula>
    </cfRule>
  </conditionalFormatting>
  <conditionalFormatting sqref="F31">
    <cfRule type="expression" dxfId="436" priority="39">
      <formula>ISTEXT(F31)</formula>
    </cfRule>
  </conditionalFormatting>
  <conditionalFormatting sqref="G31">
    <cfRule type="expression" dxfId="435" priority="38">
      <formula>ISTEXT(G31)</formula>
    </cfRule>
  </conditionalFormatting>
  <conditionalFormatting sqref="H31">
    <cfRule type="expression" dxfId="434" priority="37">
      <formula>ISTEXT(H31)</formula>
    </cfRule>
  </conditionalFormatting>
  <conditionalFormatting sqref="E31">
    <cfRule type="expression" dxfId="433" priority="36">
      <formula>ISTEXT(E31)</formula>
    </cfRule>
  </conditionalFormatting>
  <conditionalFormatting sqref="F31">
    <cfRule type="expression" dxfId="432" priority="35">
      <formula>ISTEXT(F31)</formula>
    </cfRule>
  </conditionalFormatting>
  <conditionalFormatting sqref="G31">
    <cfRule type="expression" dxfId="431" priority="34">
      <formula>ISTEXT(G31)</formula>
    </cfRule>
  </conditionalFormatting>
  <conditionalFormatting sqref="H31">
    <cfRule type="expression" dxfId="430" priority="33">
      <formula>ISTEXT(H31)</formula>
    </cfRule>
  </conditionalFormatting>
  <conditionalFormatting sqref="I31">
    <cfRule type="expression" dxfId="429" priority="32">
      <formula>ISTEXT(I31)</formula>
    </cfRule>
  </conditionalFormatting>
  <conditionalFormatting sqref="J31">
    <cfRule type="expression" dxfId="428" priority="31">
      <formula>ISTEXT(J31)</formula>
    </cfRule>
  </conditionalFormatting>
  <conditionalFormatting sqref="I31">
    <cfRule type="expression" dxfId="427" priority="30">
      <formula>ISTEXT(I31)</formula>
    </cfRule>
  </conditionalFormatting>
  <conditionalFormatting sqref="J31">
    <cfRule type="expression" dxfId="426" priority="29">
      <formula>ISTEXT(J31)</formula>
    </cfRule>
  </conditionalFormatting>
  <conditionalFormatting sqref="I31">
    <cfRule type="expression" dxfId="425" priority="28">
      <formula>ISTEXT(I31)</formula>
    </cfRule>
  </conditionalFormatting>
  <conditionalFormatting sqref="J31">
    <cfRule type="expression" dxfId="424" priority="27">
      <formula>ISTEXT(J31)</formula>
    </cfRule>
  </conditionalFormatting>
  <conditionalFormatting sqref="I31">
    <cfRule type="expression" dxfId="423" priority="26">
      <formula>ISTEXT(I31)</formula>
    </cfRule>
  </conditionalFormatting>
  <conditionalFormatting sqref="J31">
    <cfRule type="expression" dxfId="422" priority="25">
      <formula>ISTEXT(J31)</formula>
    </cfRule>
  </conditionalFormatting>
  <conditionalFormatting sqref="E33">
    <cfRule type="expression" dxfId="421" priority="24">
      <formula>ISTEXT(E33)</formula>
    </cfRule>
  </conditionalFormatting>
  <conditionalFormatting sqref="F33">
    <cfRule type="expression" dxfId="420" priority="23">
      <formula>ISTEXT(F33)</formula>
    </cfRule>
  </conditionalFormatting>
  <conditionalFormatting sqref="G33">
    <cfRule type="expression" dxfId="419" priority="22">
      <formula>ISTEXT(G33)</formula>
    </cfRule>
  </conditionalFormatting>
  <conditionalFormatting sqref="H33">
    <cfRule type="expression" dxfId="418" priority="21">
      <formula>ISTEXT(H33)</formula>
    </cfRule>
  </conditionalFormatting>
  <conditionalFormatting sqref="E33">
    <cfRule type="expression" dxfId="417" priority="20">
      <formula>ISTEXT(E33)</formula>
    </cfRule>
  </conditionalFormatting>
  <conditionalFormatting sqref="F33">
    <cfRule type="expression" dxfId="416" priority="19">
      <formula>ISTEXT(F33)</formula>
    </cfRule>
  </conditionalFormatting>
  <conditionalFormatting sqref="G33">
    <cfRule type="expression" dxfId="415" priority="18">
      <formula>ISTEXT(G33)</formula>
    </cfRule>
  </conditionalFormatting>
  <conditionalFormatting sqref="H33">
    <cfRule type="expression" dxfId="414" priority="17">
      <formula>ISTEXT(H33)</formula>
    </cfRule>
  </conditionalFormatting>
  <conditionalFormatting sqref="I33">
    <cfRule type="expression" dxfId="413" priority="8">
      <formula>ISTEXT(I33)</formula>
    </cfRule>
  </conditionalFormatting>
  <conditionalFormatting sqref="J33">
    <cfRule type="expression" dxfId="412" priority="7">
      <formula>ISTEXT(J33)</formula>
    </cfRule>
  </conditionalFormatting>
  <conditionalFormatting sqref="I33">
    <cfRule type="expression" dxfId="411" priority="6">
      <formula>ISTEXT(I33)</formula>
    </cfRule>
  </conditionalFormatting>
  <conditionalFormatting sqref="J33">
    <cfRule type="expression" dxfId="410" priority="5">
      <formula>ISTEXT(J33)</formula>
    </cfRule>
  </conditionalFormatting>
  <conditionalFormatting sqref="I33">
    <cfRule type="expression" dxfId="409" priority="4">
      <formula>ISTEXT(I33)</formula>
    </cfRule>
  </conditionalFormatting>
  <conditionalFormatting sqref="J33">
    <cfRule type="expression" dxfId="408" priority="3">
      <formula>ISTEXT(J33)</formula>
    </cfRule>
  </conditionalFormatting>
  <conditionalFormatting sqref="I33">
    <cfRule type="expression" dxfId="407" priority="2">
      <formula>ISTEXT(I33)</formula>
    </cfRule>
  </conditionalFormatting>
  <conditionalFormatting sqref="J33">
    <cfRule type="expression" dxfId="406" priority="1">
      <formula>ISTEXT(J33)</formula>
    </cfRule>
  </conditionalFormatting>
  <pageMargins left="0.7" right="0.7" top="0.75" bottom="0.75" header="0.3" footer="0.3"/>
  <pageSetup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4" zoomScaleNormal="100" workbookViewId="0">
      <selection activeCell="A38" sqref="A38:XFD38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Vallejo Sanitation &amp; Flood Control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Daniel Tafolla, Environmental Services Director, (707) 644-8949, dtafolla@vsfcd.com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62" t="s">
        <v>4</v>
      </c>
      <c r="D5" s="361"/>
      <c r="E5" s="362" t="s">
        <v>5</v>
      </c>
      <c r="F5" s="361"/>
      <c r="G5" s="362" t="s">
        <v>1</v>
      </c>
      <c r="H5" s="361"/>
      <c r="I5" s="362" t="s">
        <v>2</v>
      </c>
      <c r="J5" s="361"/>
      <c r="K5" s="362" t="s">
        <v>3</v>
      </c>
      <c r="L5" s="361"/>
      <c r="M5" s="362" t="s">
        <v>7</v>
      </c>
      <c r="N5" s="361"/>
      <c r="O5" s="362" t="s">
        <v>8</v>
      </c>
      <c r="P5" s="361"/>
      <c r="Q5" s="362" t="s">
        <v>23</v>
      </c>
      <c r="R5" s="361"/>
      <c r="S5" s="360" t="s">
        <v>17</v>
      </c>
      <c r="T5" s="361"/>
      <c r="U5" s="360" t="s">
        <v>9</v>
      </c>
      <c r="V5" s="361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41101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0.02</v>
      </c>
      <c r="H7" s="143">
        <v>0.1</v>
      </c>
      <c r="I7" s="144">
        <v>0.02</v>
      </c>
      <c r="J7" s="145">
        <v>0.06</v>
      </c>
      <c r="K7" s="142">
        <v>0.04</v>
      </c>
      <c r="L7" s="143">
        <v>0.06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0.15</v>
      </c>
      <c r="T7" s="143">
        <v>0.2</v>
      </c>
      <c r="U7" s="68"/>
      <c r="V7" s="143">
        <v>2</v>
      </c>
      <c r="W7" s="136"/>
    </row>
    <row r="8" spans="1:23" s="46" customFormat="1" x14ac:dyDescent="0.25">
      <c r="A8" s="220" t="str">
        <f>'Eff Conc.'!A8</f>
        <v>Q3 2012</v>
      </c>
      <c r="B8" s="221">
        <f>'Eff Conc.'!B8</f>
        <v>41113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0.02</v>
      </c>
      <c r="H8" s="148">
        <v>0.1</v>
      </c>
      <c r="I8" s="149">
        <v>0.02</v>
      </c>
      <c r="J8" s="150">
        <v>0.06</v>
      </c>
      <c r="K8" s="147">
        <v>0.04</v>
      </c>
      <c r="L8" s="148">
        <v>0.06</v>
      </c>
      <c r="M8" s="149"/>
      <c r="N8" s="151"/>
      <c r="O8" s="147">
        <v>0.15</v>
      </c>
      <c r="P8" s="148">
        <v>0.2</v>
      </c>
      <c r="Q8" s="149">
        <v>0.15</v>
      </c>
      <c r="R8" s="238">
        <v>0.2</v>
      </c>
      <c r="S8" s="241">
        <v>0.06</v>
      </c>
      <c r="T8" s="148">
        <v>0.1</v>
      </c>
      <c r="U8" s="69"/>
      <c r="V8" s="148">
        <v>2</v>
      </c>
      <c r="W8" s="136"/>
    </row>
    <row r="9" spans="1:23" s="46" customFormat="1" x14ac:dyDescent="0.25">
      <c r="A9" s="220" t="str">
        <f>'Eff Conc.'!A9</f>
        <v>Q3 2012</v>
      </c>
      <c r="B9" s="221">
        <f>'Eff Conc.'!B9</f>
        <v>41128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0.02</v>
      </c>
      <c r="J9" s="150">
        <v>0.06</v>
      </c>
      <c r="K9" s="147">
        <v>0.04</v>
      </c>
      <c r="L9" s="148">
        <v>0.06</v>
      </c>
      <c r="M9" s="149"/>
      <c r="N9" s="151"/>
      <c r="O9" s="147">
        <v>7.0000000000000007E-2</v>
      </c>
      <c r="P9" s="148">
        <v>0.1</v>
      </c>
      <c r="Q9" s="149">
        <v>7.0000000000000007E-2</v>
      </c>
      <c r="R9" s="238">
        <v>0.1</v>
      </c>
      <c r="S9" s="241">
        <v>0.06</v>
      </c>
      <c r="T9" s="148">
        <v>0.1</v>
      </c>
      <c r="U9" s="69"/>
      <c r="V9" s="148">
        <v>2</v>
      </c>
      <c r="W9" s="136"/>
    </row>
    <row r="10" spans="1:23" s="46" customFormat="1" x14ac:dyDescent="0.25">
      <c r="A10" s="220" t="str">
        <f>'Eff Conc.'!A10</f>
        <v>Q3 2012</v>
      </c>
      <c r="B10" s="221">
        <f>'Eff Conc.'!B10</f>
        <v>41137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0.02</v>
      </c>
      <c r="J10" s="150">
        <v>0.06</v>
      </c>
      <c r="K10" s="147">
        <v>0.04</v>
      </c>
      <c r="L10" s="148">
        <v>0.06</v>
      </c>
      <c r="M10" s="149"/>
      <c r="N10" s="151"/>
      <c r="O10" s="147">
        <v>3.5000000000000003E-2</v>
      </c>
      <c r="P10" s="148">
        <v>0.05</v>
      </c>
      <c r="Q10" s="149">
        <v>3.5000000000000003E-2</v>
      </c>
      <c r="R10" s="238">
        <v>0.05</v>
      </c>
      <c r="S10" s="241">
        <v>0.06</v>
      </c>
      <c r="T10" s="148">
        <v>0.1</v>
      </c>
      <c r="U10" s="69"/>
      <c r="V10" s="148">
        <v>2</v>
      </c>
      <c r="W10" s="136"/>
    </row>
    <row r="11" spans="1:23" s="46" customFormat="1" x14ac:dyDescent="0.25">
      <c r="A11" s="220" t="str">
        <f>'Eff Conc.'!A11</f>
        <v>Q3 2012</v>
      </c>
      <c r="B11" s="221">
        <f>'Eff Conc.'!B11</f>
        <v>41163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0.02</v>
      </c>
      <c r="J11" s="150">
        <v>0.06</v>
      </c>
      <c r="K11" s="147">
        <v>0.04</v>
      </c>
      <c r="L11" s="148">
        <v>0.06</v>
      </c>
      <c r="M11" s="149"/>
      <c r="N11" s="151"/>
      <c r="O11" s="147">
        <v>3.5000000000000003E-2</v>
      </c>
      <c r="P11" s="148">
        <v>0.05</v>
      </c>
      <c r="Q11" s="149">
        <v>3.5000000000000003E-2</v>
      </c>
      <c r="R11" s="238">
        <v>0.05</v>
      </c>
      <c r="S11" s="241">
        <v>0.15</v>
      </c>
      <c r="T11" s="148">
        <v>0.2</v>
      </c>
      <c r="U11" s="69"/>
      <c r="V11" s="148">
        <v>2</v>
      </c>
      <c r="W11" s="136"/>
    </row>
    <row r="12" spans="1:23" s="46" customFormat="1" x14ac:dyDescent="0.25">
      <c r="A12" s="220" t="str">
        <f>'Eff Conc.'!A12</f>
        <v>Q3 2012</v>
      </c>
      <c r="B12" s="221">
        <f>'Eff Conc.'!B12</f>
        <v>41178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0.02</v>
      </c>
      <c r="J12" s="150">
        <v>0.06</v>
      </c>
      <c r="K12" s="147">
        <v>0.04</v>
      </c>
      <c r="L12" s="148">
        <v>0.06</v>
      </c>
      <c r="M12" s="149"/>
      <c r="N12" s="151"/>
      <c r="O12" s="147">
        <v>3.5000000000000003E-2</v>
      </c>
      <c r="P12" s="148">
        <v>0.05</v>
      </c>
      <c r="Q12" s="149">
        <v>3.5000000000000003E-2</v>
      </c>
      <c r="R12" s="238">
        <v>0.05</v>
      </c>
      <c r="S12" s="241">
        <v>0.15</v>
      </c>
      <c r="T12" s="148">
        <v>0.2</v>
      </c>
      <c r="U12" s="69"/>
      <c r="V12" s="148">
        <v>2</v>
      </c>
      <c r="W12" s="136"/>
    </row>
    <row r="13" spans="1:23" s="46" customFormat="1" x14ac:dyDescent="0.25">
      <c r="A13" s="220" t="str">
        <f>'Eff Conc.'!A13</f>
        <v>Q4 2012</v>
      </c>
      <c r="B13" s="221">
        <f>'Eff Conc.'!B13</f>
        <v>41186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0.02</v>
      </c>
      <c r="J13" s="150">
        <v>0.06</v>
      </c>
      <c r="K13" s="147">
        <v>0.04</v>
      </c>
      <c r="L13" s="148">
        <v>0.06</v>
      </c>
      <c r="M13" s="149"/>
      <c r="N13" s="151"/>
      <c r="O13" s="147">
        <v>3.5000000000000003E-2</v>
      </c>
      <c r="P13" s="148">
        <v>0.05</v>
      </c>
      <c r="Q13" s="149">
        <v>3.5000000000000003E-2</v>
      </c>
      <c r="R13" s="238">
        <v>0.05</v>
      </c>
      <c r="S13" s="241">
        <v>0.06</v>
      </c>
      <c r="T13" s="148">
        <v>0.1</v>
      </c>
      <c r="U13" s="69"/>
      <c r="V13" s="148">
        <v>2</v>
      </c>
      <c r="W13" s="136"/>
    </row>
    <row r="14" spans="1:23" s="46" customFormat="1" x14ac:dyDescent="0.25">
      <c r="A14" s="220" t="str">
        <f>'Eff Conc.'!A14</f>
        <v>Q4 2012</v>
      </c>
      <c r="B14" s="221">
        <f>'Eff Conc.'!B14</f>
        <v>41205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0.02</v>
      </c>
      <c r="J14" s="150">
        <v>0.06</v>
      </c>
      <c r="K14" s="147">
        <v>0.04</v>
      </c>
      <c r="L14" s="148">
        <v>0.06</v>
      </c>
      <c r="M14" s="149"/>
      <c r="N14" s="151"/>
      <c r="O14" s="147">
        <v>3.5000000000000003E-2</v>
      </c>
      <c r="P14" s="148">
        <v>0.05</v>
      </c>
      <c r="Q14" s="149">
        <v>3.5000000000000003E-2</v>
      </c>
      <c r="R14" s="238">
        <v>0.05</v>
      </c>
      <c r="S14" s="241">
        <v>0.06</v>
      </c>
      <c r="T14" s="148">
        <v>0.1</v>
      </c>
      <c r="U14" s="147"/>
      <c r="V14" s="148">
        <v>2</v>
      </c>
      <c r="W14" s="136"/>
    </row>
    <row r="15" spans="1:23" s="46" customFormat="1" x14ac:dyDescent="0.25">
      <c r="A15" s="220" t="str">
        <f>'Eff Conc.'!A15</f>
        <v>Q4 2012</v>
      </c>
      <c r="B15" s="221">
        <f>'Eff Conc.'!B15</f>
        <v>41220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0.02</v>
      </c>
      <c r="J15" s="150">
        <v>0.06</v>
      </c>
      <c r="K15" s="147">
        <v>0.04</v>
      </c>
      <c r="L15" s="148">
        <v>0.06</v>
      </c>
      <c r="M15" s="149"/>
      <c r="N15" s="151"/>
      <c r="O15" s="147">
        <v>3.5000000000000003E-2</v>
      </c>
      <c r="P15" s="148">
        <v>0.05</v>
      </c>
      <c r="Q15" s="149">
        <v>3.5000000000000003E-2</v>
      </c>
      <c r="R15" s="238">
        <v>0.05</v>
      </c>
      <c r="S15" s="241">
        <v>0.06</v>
      </c>
      <c r="T15" s="148">
        <v>0.1</v>
      </c>
      <c r="U15" s="147"/>
      <c r="V15" s="148">
        <v>2</v>
      </c>
      <c r="W15" s="136"/>
    </row>
    <row r="16" spans="1:23" s="46" customFormat="1" x14ac:dyDescent="0.25">
      <c r="A16" s="220" t="str">
        <f>'Eff Conc.'!A16</f>
        <v>Q4 2012</v>
      </c>
      <c r="B16" s="221">
        <f>'Eff Conc.'!B16</f>
        <v>41232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0.02</v>
      </c>
      <c r="J16" s="150">
        <v>0.06</v>
      </c>
      <c r="K16" s="147">
        <v>0.04</v>
      </c>
      <c r="L16" s="148">
        <v>0.06</v>
      </c>
      <c r="M16" s="149"/>
      <c r="N16" s="151"/>
      <c r="O16" s="147">
        <v>3.5000000000000003E-2</v>
      </c>
      <c r="P16" s="148">
        <v>0.05</v>
      </c>
      <c r="Q16" s="149">
        <v>3.5000000000000003E-2</v>
      </c>
      <c r="R16" s="238">
        <v>0.05</v>
      </c>
      <c r="S16" s="241">
        <v>0.06</v>
      </c>
      <c r="T16" s="148">
        <v>0.1</v>
      </c>
      <c r="U16" s="147"/>
      <c r="V16" s="148">
        <v>2</v>
      </c>
      <c r="W16" s="136"/>
    </row>
    <row r="17" spans="1:23" s="46" customFormat="1" x14ac:dyDescent="0.25">
      <c r="A17" s="220" t="str">
        <f>'Eff Conc.'!A17</f>
        <v>Q4 2012</v>
      </c>
      <c r="B17" s="221">
        <f>'Eff Conc.'!B17</f>
        <v>41243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0.02</v>
      </c>
      <c r="J17" s="150">
        <v>0.06</v>
      </c>
      <c r="K17" s="147">
        <v>0.04</v>
      </c>
      <c r="L17" s="148">
        <v>0.06</v>
      </c>
      <c r="M17" s="149"/>
      <c r="N17" s="151"/>
      <c r="O17" s="147">
        <v>3.5000000000000003E-2</v>
      </c>
      <c r="P17" s="148">
        <v>0.05</v>
      </c>
      <c r="Q17" s="149">
        <v>3.5000000000000003E-2</v>
      </c>
      <c r="R17" s="238">
        <v>0.05</v>
      </c>
      <c r="S17" s="241">
        <v>0.06</v>
      </c>
      <c r="T17" s="148">
        <v>0.1</v>
      </c>
      <c r="U17" s="147"/>
      <c r="V17" s="148">
        <v>2</v>
      </c>
      <c r="W17" s="136"/>
    </row>
    <row r="18" spans="1:23" s="46" customFormat="1" x14ac:dyDescent="0.25">
      <c r="A18" s="220" t="str">
        <f>'Eff Conc.'!A18</f>
        <v>Q4 2012</v>
      </c>
      <c r="B18" s="221">
        <f>'Eff Conc.'!B18</f>
        <v>41247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0.02</v>
      </c>
      <c r="J18" s="150">
        <v>0.06</v>
      </c>
      <c r="K18" s="147">
        <v>0.04</v>
      </c>
      <c r="L18" s="148">
        <v>0.06</v>
      </c>
      <c r="M18" s="149"/>
      <c r="N18" s="151"/>
      <c r="O18" s="147">
        <v>7.0000000000000001E-3</v>
      </c>
      <c r="P18" s="148">
        <v>0.01</v>
      </c>
      <c r="Q18" s="149">
        <v>7.0000000000000001E-3</v>
      </c>
      <c r="R18" s="238">
        <v>0.01</v>
      </c>
      <c r="S18" s="241">
        <v>0.06</v>
      </c>
      <c r="T18" s="148">
        <v>0.1</v>
      </c>
      <c r="U18" s="147"/>
      <c r="V18" s="148">
        <v>2</v>
      </c>
      <c r="W18" s="136"/>
    </row>
    <row r="19" spans="1:23" s="125" customFormat="1" x14ac:dyDescent="0.25">
      <c r="A19" s="220" t="str">
        <f>'Eff Conc.'!A19</f>
        <v>Q4 2012</v>
      </c>
      <c r="B19" s="221">
        <f>'Eff Conc.'!B19</f>
        <v>41256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0.1</v>
      </c>
      <c r="I19" s="149">
        <v>0.02</v>
      </c>
      <c r="J19" s="150">
        <v>0.06</v>
      </c>
      <c r="K19" s="147">
        <v>0.04</v>
      </c>
      <c r="L19" s="148">
        <v>0.06</v>
      </c>
      <c r="M19" s="149"/>
      <c r="N19" s="151"/>
      <c r="O19" s="147">
        <v>3.5000000000000003E-2</v>
      </c>
      <c r="P19" s="148">
        <v>0.05</v>
      </c>
      <c r="Q19" s="149">
        <v>3.5000000000000003E-2</v>
      </c>
      <c r="R19" s="238">
        <v>0.05</v>
      </c>
      <c r="S19" s="241">
        <v>0.06</v>
      </c>
      <c r="T19" s="148">
        <v>0.1</v>
      </c>
      <c r="U19" s="147"/>
      <c r="V19" s="148">
        <v>2</v>
      </c>
      <c r="W19" s="136"/>
    </row>
    <row r="20" spans="1:23" s="125" customFormat="1" x14ac:dyDescent="0.25">
      <c r="A20" s="220" t="str">
        <f>'Eff Conc.'!A20</f>
        <v>Q4 2012</v>
      </c>
      <c r="B20" s="221">
        <f>'Eff Conc.'!B20</f>
        <v>41269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0.02</v>
      </c>
      <c r="H20" s="148">
        <v>0.1</v>
      </c>
      <c r="I20" s="149">
        <v>0.02</v>
      </c>
      <c r="J20" s="150">
        <v>0.06</v>
      </c>
      <c r="K20" s="147">
        <v>0.04</v>
      </c>
      <c r="L20" s="148">
        <v>0.06</v>
      </c>
      <c r="M20" s="149"/>
      <c r="N20" s="151"/>
      <c r="O20" s="147">
        <v>7.0000000000000001E-3</v>
      </c>
      <c r="P20" s="148">
        <v>0.01</v>
      </c>
      <c r="Q20" s="149">
        <v>7.0000000000000001E-3</v>
      </c>
      <c r="R20" s="238">
        <v>0.01</v>
      </c>
      <c r="S20" s="241">
        <v>0.06</v>
      </c>
      <c r="T20" s="148">
        <v>0.1</v>
      </c>
      <c r="U20" s="147"/>
      <c r="V20" s="148">
        <v>2</v>
      </c>
      <c r="W20" s="136"/>
    </row>
    <row r="21" spans="1:23" s="125" customFormat="1" x14ac:dyDescent="0.25">
      <c r="A21" s="220" t="str">
        <f>'Eff Conc.'!A21</f>
        <v>Q1 2013</v>
      </c>
      <c r="B21" s="221">
        <f>'Eff Conc.'!B21</f>
        <v>41282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0.02</v>
      </c>
      <c r="H21" s="148">
        <v>0.1</v>
      </c>
      <c r="I21" s="149">
        <v>0.02</v>
      </c>
      <c r="J21" s="150">
        <v>0.06</v>
      </c>
      <c r="K21" s="147">
        <v>0.04</v>
      </c>
      <c r="L21" s="148">
        <v>0.06</v>
      </c>
      <c r="M21" s="149"/>
      <c r="N21" s="151"/>
      <c r="O21" s="147">
        <v>3.5000000000000003E-2</v>
      </c>
      <c r="P21" s="148">
        <v>0.05</v>
      </c>
      <c r="Q21" s="149">
        <v>3.5000000000000003E-2</v>
      </c>
      <c r="R21" s="238">
        <v>0.05</v>
      </c>
      <c r="S21" s="241">
        <v>0.06</v>
      </c>
      <c r="T21" s="148">
        <v>0.1</v>
      </c>
      <c r="U21" s="147"/>
      <c r="V21" s="148">
        <v>2</v>
      </c>
      <c r="W21" s="136"/>
    </row>
    <row r="22" spans="1:23" s="125" customFormat="1" x14ac:dyDescent="0.25">
      <c r="A22" s="220" t="str">
        <f>'Eff Conc.'!A22</f>
        <v>Q1 2013</v>
      </c>
      <c r="B22" s="221">
        <f>'Eff Conc.'!B22</f>
        <v>41303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0.02</v>
      </c>
      <c r="H22" s="148">
        <v>0.1</v>
      </c>
      <c r="I22" s="149">
        <v>0.02</v>
      </c>
      <c r="J22" s="150">
        <v>0.06</v>
      </c>
      <c r="K22" s="147">
        <v>0.04</v>
      </c>
      <c r="L22" s="148">
        <v>0.06</v>
      </c>
      <c r="M22" s="149"/>
      <c r="N22" s="151"/>
      <c r="O22" s="147">
        <v>3.5000000000000003E-2</v>
      </c>
      <c r="P22" s="148">
        <v>0.05</v>
      </c>
      <c r="Q22" s="149">
        <v>3.5000000000000003E-2</v>
      </c>
      <c r="R22" s="238">
        <v>0.05</v>
      </c>
      <c r="S22" s="241">
        <v>0.06</v>
      </c>
      <c r="T22" s="148">
        <v>0.1</v>
      </c>
      <c r="U22" s="147"/>
      <c r="V22" s="148">
        <v>2</v>
      </c>
      <c r="W22" s="136"/>
    </row>
    <row r="23" spans="1:23" s="125" customFormat="1" x14ac:dyDescent="0.25">
      <c r="A23" s="220" t="str">
        <f>'Eff Conc.'!A23</f>
        <v>Q1 2013</v>
      </c>
      <c r="B23" s="221">
        <f>'Eff Conc.'!B23</f>
        <v>41312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0.02</v>
      </c>
      <c r="H23" s="148">
        <v>0.1</v>
      </c>
      <c r="I23" s="149">
        <v>0.02</v>
      </c>
      <c r="J23" s="150">
        <v>0.06</v>
      </c>
      <c r="K23" s="147">
        <v>0.04</v>
      </c>
      <c r="L23" s="148">
        <v>0.06</v>
      </c>
      <c r="M23" s="149"/>
      <c r="N23" s="151"/>
      <c r="O23" s="147">
        <v>7.0000000000000001E-3</v>
      </c>
      <c r="P23" s="148">
        <v>0.01</v>
      </c>
      <c r="Q23" s="149">
        <v>7.0000000000000001E-3</v>
      </c>
      <c r="R23" s="238">
        <v>0.01</v>
      </c>
      <c r="S23" s="241">
        <v>0.06</v>
      </c>
      <c r="T23" s="148">
        <v>0.1</v>
      </c>
      <c r="U23" s="147"/>
      <c r="V23" s="148">
        <v>2</v>
      </c>
      <c r="W23" s="136"/>
    </row>
    <row r="24" spans="1:23" s="125" customFormat="1" x14ac:dyDescent="0.25">
      <c r="A24" s="220" t="str">
        <f>'Eff Conc.'!A24</f>
        <v>Q1 2013</v>
      </c>
      <c r="B24" s="221">
        <f>'Eff Conc.'!B24</f>
        <v>41324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0.02</v>
      </c>
      <c r="H24" s="148">
        <v>0.1</v>
      </c>
      <c r="I24" s="149">
        <v>0.02</v>
      </c>
      <c r="J24" s="150">
        <v>0.06</v>
      </c>
      <c r="K24" s="147">
        <v>0.04</v>
      </c>
      <c r="L24" s="148">
        <v>0.06</v>
      </c>
      <c r="M24" s="149"/>
      <c r="N24" s="151"/>
      <c r="O24" s="147">
        <v>3.5000000000000003E-2</v>
      </c>
      <c r="P24" s="148">
        <v>0.05</v>
      </c>
      <c r="Q24" s="149">
        <v>3.5000000000000003E-2</v>
      </c>
      <c r="R24" s="238">
        <v>0.05</v>
      </c>
      <c r="S24" s="241">
        <v>0.06</v>
      </c>
      <c r="T24" s="148">
        <v>0.1</v>
      </c>
      <c r="U24" s="147"/>
      <c r="V24" s="148">
        <v>2</v>
      </c>
      <c r="W24" s="136"/>
    </row>
    <row r="25" spans="1:23" s="125" customFormat="1" x14ac:dyDescent="0.25">
      <c r="A25" s="220" t="str">
        <f>'Eff Conc.'!A25</f>
        <v>Q1 2013</v>
      </c>
      <c r="B25" s="221">
        <f>'Eff Conc.'!B25</f>
        <v>41339</v>
      </c>
      <c r="C25" s="147">
        <v>7.0000000000000007E-2</v>
      </c>
      <c r="D25" s="148">
        <v>0.1</v>
      </c>
      <c r="E25" s="149">
        <v>7.0000000000000007E-2</v>
      </c>
      <c r="F25" s="150">
        <v>0.1</v>
      </c>
      <c r="G25" s="147">
        <v>0.02</v>
      </c>
      <c r="H25" s="148">
        <v>0.1</v>
      </c>
      <c r="I25" s="149">
        <v>0.02</v>
      </c>
      <c r="J25" s="150">
        <v>0.06</v>
      </c>
      <c r="K25" s="147">
        <v>0.04</v>
      </c>
      <c r="L25" s="148">
        <v>0.06</v>
      </c>
      <c r="M25" s="149"/>
      <c r="N25" s="151"/>
      <c r="O25" s="147">
        <v>3.5000000000000003E-2</v>
      </c>
      <c r="P25" s="148">
        <v>0.05</v>
      </c>
      <c r="Q25" s="149">
        <v>3.5000000000000003E-2</v>
      </c>
      <c r="R25" s="238">
        <v>0.05</v>
      </c>
      <c r="S25" s="241">
        <v>0.06</v>
      </c>
      <c r="T25" s="148">
        <v>0.1</v>
      </c>
      <c r="U25" s="147"/>
      <c r="V25" s="148">
        <v>2</v>
      </c>
      <c r="W25" s="136"/>
    </row>
    <row r="26" spans="1:23" s="125" customFormat="1" x14ac:dyDescent="0.25">
      <c r="A26" s="220" t="str">
        <f>'Eff Conc.'!A26</f>
        <v>Q1 2013</v>
      </c>
      <c r="B26" s="221">
        <f>'Eff Conc.'!B26</f>
        <v>41351</v>
      </c>
      <c r="C26" s="147">
        <v>7.0000000000000007E-2</v>
      </c>
      <c r="D26" s="148">
        <v>0.1</v>
      </c>
      <c r="E26" s="149">
        <v>7.0000000000000007E-2</v>
      </c>
      <c r="F26" s="150">
        <v>0.1</v>
      </c>
      <c r="G26" s="147">
        <v>0.02</v>
      </c>
      <c r="H26" s="148">
        <v>0.1</v>
      </c>
      <c r="I26" s="149">
        <v>0.02</v>
      </c>
      <c r="J26" s="150">
        <v>0.06</v>
      </c>
      <c r="K26" s="147">
        <v>0.04</v>
      </c>
      <c r="L26" s="148">
        <v>0.06</v>
      </c>
      <c r="M26" s="149"/>
      <c r="N26" s="151"/>
      <c r="O26" s="147">
        <v>3.5000000000000003E-2</v>
      </c>
      <c r="P26" s="148">
        <v>0.05</v>
      </c>
      <c r="Q26" s="149">
        <v>3.5000000000000003E-2</v>
      </c>
      <c r="R26" s="238">
        <v>0.05</v>
      </c>
      <c r="S26" s="241">
        <v>0.06</v>
      </c>
      <c r="T26" s="148">
        <v>0.1</v>
      </c>
      <c r="U26" s="147"/>
      <c r="V26" s="148">
        <v>2</v>
      </c>
      <c r="W26" s="136"/>
    </row>
    <row r="27" spans="1:23" s="125" customFormat="1" x14ac:dyDescent="0.25">
      <c r="A27" s="220" t="str">
        <f>'Eff Conc.'!A27</f>
        <v>Q2 2013</v>
      </c>
      <c r="B27" s="221">
        <f>'Eff Conc.'!B27</f>
        <v>41366</v>
      </c>
      <c r="C27" s="147">
        <v>7.0000000000000007E-2</v>
      </c>
      <c r="D27" s="148">
        <v>0.1</v>
      </c>
      <c r="E27" s="149">
        <v>7.0000000000000007E-2</v>
      </c>
      <c r="F27" s="150">
        <v>0.1</v>
      </c>
      <c r="G27" s="147">
        <v>0.02</v>
      </c>
      <c r="H27" s="148">
        <v>0.1</v>
      </c>
      <c r="I27" s="149">
        <v>0.02</v>
      </c>
      <c r="J27" s="150">
        <v>0.06</v>
      </c>
      <c r="K27" s="147">
        <v>0.04</v>
      </c>
      <c r="L27" s="148">
        <v>0.06</v>
      </c>
      <c r="M27" s="149"/>
      <c r="N27" s="151"/>
      <c r="O27" s="147">
        <v>7.0000000000000001E-3</v>
      </c>
      <c r="P27" s="148">
        <v>0.01</v>
      </c>
      <c r="Q27" s="149">
        <v>3.5000000000000003E-2</v>
      </c>
      <c r="R27" s="238">
        <v>0.05</v>
      </c>
      <c r="S27" s="241">
        <v>0.06</v>
      </c>
      <c r="T27" s="148">
        <v>0.1</v>
      </c>
      <c r="U27" s="147"/>
      <c r="V27" s="148">
        <v>2</v>
      </c>
      <c r="W27" s="136"/>
    </row>
    <row r="28" spans="1:23" s="125" customFormat="1" x14ac:dyDescent="0.25">
      <c r="A28" s="220" t="str">
        <f>'Eff Conc.'!A28</f>
        <v>Q2 2013</v>
      </c>
      <c r="B28" s="221">
        <f>'Eff Conc.'!B28</f>
        <v>41381</v>
      </c>
      <c r="C28" s="147">
        <v>7.0000000000000007E-2</v>
      </c>
      <c r="D28" s="148">
        <v>0.1</v>
      </c>
      <c r="E28" s="149">
        <v>7.0000000000000007E-2</v>
      </c>
      <c r="F28" s="150">
        <v>0.1</v>
      </c>
      <c r="G28" s="147">
        <v>0.02</v>
      </c>
      <c r="H28" s="148">
        <v>0.1</v>
      </c>
      <c r="I28" s="149">
        <v>0.02</v>
      </c>
      <c r="J28" s="150">
        <v>0.06</v>
      </c>
      <c r="K28" s="147">
        <v>0.04</v>
      </c>
      <c r="L28" s="148">
        <v>0.06</v>
      </c>
      <c r="M28" s="149"/>
      <c r="N28" s="151"/>
      <c r="O28" s="147">
        <v>3.5000000000000003E-2</v>
      </c>
      <c r="P28" s="148">
        <v>0.05</v>
      </c>
      <c r="Q28" s="149">
        <v>3.5000000000000003E-2</v>
      </c>
      <c r="R28" s="238">
        <v>0.05</v>
      </c>
      <c r="S28" s="241">
        <v>0.06</v>
      </c>
      <c r="T28" s="148">
        <v>0.1</v>
      </c>
      <c r="U28" s="147"/>
      <c r="V28" s="148">
        <v>2</v>
      </c>
      <c r="W28" s="136"/>
    </row>
    <row r="29" spans="1:23" s="125" customFormat="1" x14ac:dyDescent="0.25">
      <c r="A29" s="220" t="str">
        <f>'Eff Conc.'!A29</f>
        <v>Q2 2013</v>
      </c>
      <c r="B29" s="221">
        <f>'Eff Conc.'!B29</f>
        <v>41401</v>
      </c>
      <c r="C29" s="147">
        <v>7.0000000000000007E-2</v>
      </c>
      <c r="D29" s="148">
        <v>0.1</v>
      </c>
      <c r="E29" s="149">
        <v>7.0000000000000007E-2</v>
      </c>
      <c r="F29" s="150">
        <v>0.1</v>
      </c>
      <c r="G29" s="147">
        <v>0.02</v>
      </c>
      <c r="H29" s="148">
        <v>0.1</v>
      </c>
      <c r="I29" s="149">
        <v>0.02</v>
      </c>
      <c r="J29" s="150">
        <v>0.06</v>
      </c>
      <c r="K29" s="147">
        <v>0.04</v>
      </c>
      <c r="L29" s="148">
        <v>0.06</v>
      </c>
      <c r="M29" s="149"/>
      <c r="N29" s="151"/>
      <c r="O29" s="147">
        <v>3.5000000000000003E-2</v>
      </c>
      <c r="P29" s="148">
        <v>0.05</v>
      </c>
      <c r="Q29" s="149">
        <v>3.5000000000000003E-2</v>
      </c>
      <c r="R29" s="238">
        <v>0.05</v>
      </c>
      <c r="S29" s="241">
        <v>0.06</v>
      </c>
      <c r="T29" s="148">
        <v>0.1</v>
      </c>
      <c r="U29" s="147"/>
      <c r="V29" s="148">
        <v>2</v>
      </c>
      <c r="W29" s="136"/>
    </row>
    <row r="30" spans="1:23" s="125" customFormat="1" x14ac:dyDescent="0.25">
      <c r="A30" s="220" t="str">
        <f>'Eff Conc.'!A30</f>
        <v>Q2 2013</v>
      </c>
      <c r="B30" s="221">
        <f>'Eff Conc.'!B30</f>
        <v>41416</v>
      </c>
      <c r="C30" s="147">
        <v>0.14000000000000001</v>
      </c>
      <c r="D30" s="148">
        <v>0.2</v>
      </c>
      <c r="E30" s="149">
        <v>7.0000000000000007E-2</v>
      </c>
      <c r="F30" s="150">
        <v>0.1</v>
      </c>
      <c r="G30" s="147">
        <v>0.02</v>
      </c>
      <c r="H30" s="148">
        <v>0.1</v>
      </c>
      <c r="I30" s="149">
        <v>0.02</v>
      </c>
      <c r="J30" s="150">
        <v>0.06</v>
      </c>
      <c r="K30" s="147">
        <v>0.04</v>
      </c>
      <c r="L30" s="148">
        <v>0.06</v>
      </c>
      <c r="M30" s="149"/>
      <c r="N30" s="151"/>
      <c r="O30" s="147">
        <v>3.5000000000000003E-2</v>
      </c>
      <c r="P30" s="148">
        <v>0.05</v>
      </c>
      <c r="Q30" s="149">
        <v>3.5000000000000003E-2</v>
      </c>
      <c r="R30" s="238">
        <v>0.05</v>
      </c>
      <c r="S30" s="241">
        <v>0.06</v>
      </c>
      <c r="T30" s="148">
        <v>0.1</v>
      </c>
      <c r="U30" s="147"/>
      <c r="V30" s="148">
        <v>2</v>
      </c>
      <c r="W30" s="136"/>
    </row>
    <row r="31" spans="1:23" s="125" customFormat="1" x14ac:dyDescent="0.25">
      <c r="A31" s="220" t="str">
        <f>'Eff Conc.'!A31</f>
        <v>Q2 2013</v>
      </c>
      <c r="B31" s="221">
        <f>'Eff Conc.'!B31</f>
        <v>41431</v>
      </c>
      <c r="C31" s="147">
        <v>0.14000000000000001</v>
      </c>
      <c r="D31" s="148">
        <v>0.2</v>
      </c>
      <c r="E31" s="149">
        <v>0.14000000000000001</v>
      </c>
      <c r="F31" s="150">
        <v>0.2</v>
      </c>
      <c r="G31" s="147">
        <v>0.02</v>
      </c>
      <c r="H31" s="148">
        <v>0.1</v>
      </c>
      <c r="I31" s="149">
        <v>0.02</v>
      </c>
      <c r="J31" s="150">
        <v>0.06</v>
      </c>
      <c r="K31" s="147">
        <v>0.04</v>
      </c>
      <c r="L31" s="148">
        <v>0.06</v>
      </c>
      <c r="M31" s="149"/>
      <c r="N31" s="151"/>
      <c r="O31" s="147">
        <v>3.5000000000000003E-2</v>
      </c>
      <c r="P31" s="148">
        <v>0.05</v>
      </c>
      <c r="Q31" s="149">
        <v>7.0000000000000001E-3</v>
      </c>
      <c r="R31" s="238">
        <v>0.01</v>
      </c>
      <c r="S31" s="241">
        <v>0.06</v>
      </c>
      <c r="T31" s="148">
        <v>0.1</v>
      </c>
      <c r="U31" s="147"/>
      <c r="V31" s="148">
        <v>2</v>
      </c>
      <c r="W31" s="136"/>
    </row>
    <row r="32" spans="1:23" s="125" customFormat="1" x14ac:dyDescent="0.25">
      <c r="A32" s="220" t="str">
        <f>'Eff Conc.'!A32</f>
        <v>Q2 2013</v>
      </c>
      <c r="B32" s="221">
        <f>'Eff Conc.'!B32</f>
        <v>41443</v>
      </c>
      <c r="C32" s="147">
        <v>0.14000000000000001</v>
      </c>
      <c r="D32" s="148">
        <v>0.2</v>
      </c>
      <c r="E32" s="149">
        <v>7.0000000000000007E-2</v>
      </c>
      <c r="F32" s="150">
        <v>0.1</v>
      </c>
      <c r="G32" s="147">
        <v>0.02</v>
      </c>
      <c r="H32" s="148">
        <v>0.1</v>
      </c>
      <c r="I32" s="149">
        <v>0.02</v>
      </c>
      <c r="J32" s="150">
        <v>0.06</v>
      </c>
      <c r="K32" s="147">
        <v>0.04</v>
      </c>
      <c r="L32" s="148">
        <v>0.06</v>
      </c>
      <c r="M32" s="149"/>
      <c r="N32" s="151"/>
      <c r="O32" s="147">
        <v>3.5000000000000003E-2</v>
      </c>
      <c r="P32" s="148">
        <v>0.05</v>
      </c>
      <c r="Q32" s="149">
        <v>3.5000000000000003E-2</v>
      </c>
      <c r="R32" s="238">
        <v>0.05</v>
      </c>
      <c r="S32" s="241">
        <v>0.06</v>
      </c>
      <c r="T32" s="148">
        <v>0.1</v>
      </c>
      <c r="U32" s="147"/>
      <c r="V32" s="148">
        <v>2</v>
      </c>
      <c r="W32" s="136"/>
    </row>
    <row r="33" spans="1:23" s="125" customFormat="1" x14ac:dyDescent="0.25">
      <c r="A33" s="220" t="str">
        <f>'Eff Conc.'!A33</f>
        <v>Q3 2013</v>
      </c>
      <c r="B33" s="221">
        <f>'Eff Conc.'!B33</f>
        <v>41465</v>
      </c>
      <c r="C33" s="147">
        <v>7.0000000000000007E-2</v>
      </c>
      <c r="D33" s="148">
        <v>0.1</v>
      </c>
      <c r="E33" s="149">
        <v>7.0000000000000007E-2</v>
      </c>
      <c r="F33" s="150">
        <v>0.1</v>
      </c>
      <c r="G33" s="147">
        <v>0.02</v>
      </c>
      <c r="H33" s="148">
        <v>0.1</v>
      </c>
      <c r="I33" s="149">
        <v>0.02</v>
      </c>
      <c r="J33" s="150">
        <v>0.06</v>
      </c>
      <c r="K33" s="147">
        <v>0.04</v>
      </c>
      <c r="L33" s="148">
        <v>0.06</v>
      </c>
      <c r="M33" s="149"/>
      <c r="N33" s="151"/>
      <c r="O33" s="147">
        <v>3.5000000000000003E-2</v>
      </c>
      <c r="P33" s="148">
        <v>0.05</v>
      </c>
      <c r="Q33" s="149">
        <v>3.5000000000000003E-2</v>
      </c>
      <c r="R33" s="238">
        <v>0.05</v>
      </c>
      <c r="S33" s="241">
        <v>0.06</v>
      </c>
      <c r="T33" s="148">
        <v>0.1</v>
      </c>
      <c r="U33" s="147"/>
      <c r="V33" s="148">
        <v>2</v>
      </c>
      <c r="W33" s="136"/>
    </row>
    <row r="34" spans="1:23" s="125" customFormat="1" x14ac:dyDescent="0.25">
      <c r="A34" s="220" t="str">
        <f>'Eff Conc.'!A34</f>
        <v>Q3 2013</v>
      </c>
      <c r="B34" s="221">
        <f>'Eff Conc.'!B34</f>
        <v>41477</v>
      </c>
      <c r="C34" s="147">
        <v>7.0000000000000007E-2</v>
      </c>
      <c r="D34" s="148">
        <v>0.1</v>
      </c>
      <c r="E34" s="149">
        <v>7.0000000000000007E-2</v>
      </c>
      <c r="F34" s="150">
        <v>0.1</v>
      </c>
      <c r="G34" s="147">
        <v>0.02</v>
      </c>
      <c r="H34" s="148">
        <v>0.1</v>
      </c>
      <c r="I34" s="149">
        <v>0.02</v>
      </c>
      <c r="J34" s="150">
        <v>0.06</v>
      </c>
      <c r="K34" s="147">
        <v>0.04</v>
      </c>
      <c r="L34" s="148">
        <v>0.06</v>
      </c>
      <c r="M34" s="149"/>
      <c r="N34" s="151"/>
      <c r="O34" s="147">
        <v>7.0000000000000007E-2</v>
      </c>
      <c r="P34" s="148">
        <v>0.1</v>
      </c>
      <c r="Q34" s="149">
        <v>7.0000000000000007E-2</v>
      </c>
      <c r="R34" s="238">
        <v>0.1</v>
      </c>
      <c r="S34" s="241">
        <v>0.15</v>
      </c>
      <c r="T34" s="148">
        <v>0.2</v>
      </c>
      <c r="U34" s="147"/>
      <c r="V34" s="148">
        <v>2</v>
      </c>
      <c r="W34" s="136"/>
    </row>
    <row r="35" spans="1:23" s="125" customFormat="1" x14ac:dyDescent="0.25">
      <c r="A35" s="220" t="str">
        <f>'Eff Conc.'!A35</f>
        <v>Q3 2013</v>
      </c>
      <c r="B35" s="221">
        <f>'Eff Conc.'!B35</f>
        <v>41492</v>
      </c>
      <c r="C35" s="147">
        <v>7.0000000000000007E-2</v>
      </c>
      <c r="D35" s="148">
        <v>0.1</v>
      </c>
      <c r="E35" s="149">
        <v>7.0000000000000007E-2</v>
      </c>
      <c r="F35" s="150">
        <v>0.1</v>
      </c>
      <c r="G35" s="147">
        <v>0.02</v>
      </c>
      <c r="H35" s="148">
        <v>0.1</v>
      </c>
      <c r="I35" s="149">
        <v>0.02</v>
      </c>
      <c r="J35" s="150">
        <v>0.06</v>
      </c>
      <c r="K35" s="147">
        <v>0.04</v>
      </c>
      <c r="L35" s="148">
        <v>0.06</v>
      </c>
      <c r="M35" s="149"/>
      <c r="N35" s="151"/>
      <c r="O35" s="147">
        <v>7.0000000000000007E-2</v>
      </c>
      <c r="P35" s="148">
        <v>0.1</v>
      </c>
      <c r="Q35" s="149">
        <v>7.0000000000000007E-2</v>
      </c>
      <c r="R35" s="238">
        <v>0.1</v>
      </c>
      <c r="S35" s="241">
        <v>0.06</v>
      </c>
      <c r="T35" s="148">
        <v>0.1</v>
      </c>
      <c r="U35" s="147"/>
      <c r="V35" s="148">
        <v>2</v>
      </c>
      <c r="W35" s="136"/>
    </row>
    <row r="36" spans="1:23" s="125" customFormat="1" x14ac:dyDescent="0.25">
      <c r="A36" s="220" t="str">
        <f>'Eff Conc.'!A36</f>
        <v>Q3 2013</v>
      </c>
      <c r="B36" s="221">
        <f>'Eff Conc.'!B36</f>
        <v>41508</v>
      </c>
      <c r="C36" s="147">
        <v>7.0000000000000007E-2</v>
      </c>
      <c r="D36" s="148">
        <v>0.1</v>
      </c>
      <c r="E36" s="149">
        <v>7.0000000000000007E-2</v>
      </c>
      <c r="F36" s="150">
        <v>0.1</v>
      </c>
      <c r="G36" s="147">
        <v>0.02</v>
      </c>
      <c r="H36" s="148">
        <v>0.1</v>
      </c>
      <c r="I36" s="149">
        <v>0.02</v>
      </c>
      <c r="J36" s="150">
        <v>0.06</v>
      </c>
      <c r="K36" s="147">
        <v>0.04</v>
      </c>
      <c r="L36" s="148">
        <v>0.06</v>
      </c>
      <c r="M36" s="149"/>
      <c r="N36" s="151"/>
      <c r="O36" s="147">
        <v>7.0000000000000007E-2</v>
      </c>
      <c r="P36" s="148">
        <v>0.1</v>
      </c>
      <c r="Q36" s="149">
        <v>7.0000000000000007E-2</v>
      </c>
      <c r="R36" s="238">
        <v>0.1</v>
      </c>
      <c r="S36" s="241">
        <v>0.06</v>
      </c>
      <c r="T36" s="148">
        <v>0.1</v>
      </c>
      <c r="U36" s="147"/>
      <c r="V36" s="148">
        <v>2</v>
      </c>
      <c r="W36" s="136"/>
    </row>
    <row r="37" spans="1:23" s="125" customFormat="1" x14ac:dyDescent="0.25">
      <c r="A37" s="220" t="str">
        <f>'Eff Conc.'!A37</f>
        <v>Q3 2013</v>
      </c>
      <c r="B37" s="221">
        <f>'Eff Conc.'!B37</f>
        <v>41527</v>
      </c>
      <c r="C37" s="147">
        <v>7.0000000000000007E-2</v>
      </c>
      <c r="D37" s="148">
        <v>0.1</v>
      </c>
      <c r="E37" s="149">
        <v>7.0000000000000007E-2</v>
      </c>
      <c r="F37" s="150">
        <v>0.1</v>
      </c>
      <c r="G37" s="147">
        <v>0.02</v>
      </c>
      <c r="H37" s="148">
        <v>0.1</v>
      </c>
      <c r="I37" s="149">
        <v>0.02</v>
      </c>
      <c r="J37" s="150">
        <v>0.06</v>
      </c>
      <c r="K37" s="147">
        <v>0.04</v>
      </c>
      <c r="L37" s="148">
        <v>0.06</v>
      </c>
      <c r="M37" s="149"/>
      <c r="N37" s="151"/>
      <c r="O37" s="147">
        <v>7.0000000000000007E-2</v>
      </c>
      <c r="P37" s="148">
        <v>0.1</v>
      </c>
      <c r="Q37" s="149">
        <v>7.0000000000000007E-2</v>
      </c>
      <c r="R37" s="238">
        <v>0.1</v>
      </c>
      <c r="S37" s="241">
        <v>0.15</v>
      </c>
      <c r="T37" s="148">
        <v>0.2</v>
      </c>
      <c r="U37" s="147"/>
      <c r="V37" s="148">
        <v>2</v>
      </c>
      <c r="W37" s="136"/>
    </row>
    <row r="38" spans="1:23" s="125" customFormat="1" x14ac:dyDescent="0.25">
      <c r="A38" s="220" t="str">
        <f>'Eff Conc.'!A38</f>
        <v>Q3 2013</v>
      </c>
      <c r="B38" s="221">
        <f>'Eff Conc.'!B38</f>
        <v>41535</v>
      </c>
      <c r="C38" s="147">
        <v>7.0000000000000007E-2</v>
      </c>
      <c r="D38" s="148">
        <v>0.1</v>
      </c>
      <c r="E38" s="149">
        <v>7.0000000000000007E-2</v>
      </c>
      <c r="F38" s="150">
        <v>0.1</v>
      </c>
      <c r="G38" s="147">
        <v>0.02</v>
      </c>
      <c r="H38" s="148">
        <v>0.1</v>
      </c>
      <c r="I38" s="149">
        <v>0.02</v>
      </c>
      <c r="J38" s="150">
        <v>0.06</v>
      </c>
      <c r="K38" s="147">
        <v>0.04</v>
      </c>
      <c r="L38" s="148">
        <v>0.06</v>
      </c>
      <c r="M38" s="149"/>
      <c r="N38" s="151"/>
      <c r="O38" s="147">
        <v>7.0000000000000007E-2</v>
      </c>
      <c r="P38" s="148">
        <v>0.1</v>
      </c>
      <c r="Q38" s="149">
        <v>7.0000000000000007E-2</v>
      </c>
      <c r="R38" s="238">
        <v>0.1</v>
      </c>
      <c r="S38" s="241">
        <v>0.15</v>
      </c>
      <c r="T38" s="148">
        <v>0.2</v>
      </c>
      <c r="U38" s="147"/>
      <c r="V38" s="148">
        <v>2</v>
      </c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conditionalFormatting sqref="F7">
    <cfRule type="expression" dxfId="405" priority="777">
      <formula>ISTEXT(F7)</formula>
    </cfRule>
  </conditionalFormatting>
  <conditionalFormatting sqref="G7">
    <cfRule type="expression" dxfId="404" priority="776">
      <formula>ISTEXT(G7)</formula>
    </cfRule>
  </conditionalFormatting>
  <conditionalFormatting sqref="H7">
    <cfRule type="expression" dxfId="403" priority="775">
      <formula>ISTEXT(H7)</formula>
    </cfRule>
  </conditionalFormatting>
  <conditionalFormatting sqref="I7">
    <cfRule type="expression" dxfId="402" priority="774">
      <formula>ISTEXT(I7)</formula>
    </cfRule>
  </conditionalFormatting>
  <conditionalFormatting sqref="J7">
    <cfRule type="expression" dxfId="401" priority="773">
      <formula>ISTEXT(J7)</formula>
    </cfRule>
  </conditionalFormatting>
  <conditionalFormatting sqref="K7">
    <cfRule type="expression" dxfId="400" priority="772">
      <formula>ISTEXT(K7)</formula>
    </cfRule>
  </conditionalFormatting>
  <conditionalFormatting sqref="L7">
    <cfRule type="expression" dxfId="399" priority="771">
      <formula>ISTEXT(L7)</formula>
    </cfRule>
  </conditionalFormatting>
  <conditionalFormatting sqref="U7">
    <cfRule type="expression" dxfId="398" priority="764">
      <formula>ISTEXT(U7)</formula>
    </cfRule>
  </conditionalFormatting>
  <conditionalFormatting sqref="V7">
    <cfRule type="expression" dxfId="397" priority="763">
      <formula>ISTEXT(V7)</formula>
    </cfRule>
  </conditionalFormatting>
  <conditionalFormatting sqref="F8">
    <cfRule type="expression" dxfId="396" priority="756">
      <formula>ISTEXT(F8)</formula>
    </cfRule>
  </conditionalFormatting>
  <conditionalFormatting sqref="G8">
    <cfRule type="expression" dxfId="395" priority="755">
      <formula>ISTEXT(G8)</formula>
    </cfRule>
  </conditionalFormatting>
  <conditionalFormatting sqref="H8">
    <cfRule type="expression" dxfId="394" priority="754">
      <formula>ISTEXT(H8)</formula>
    </cfRule>
  </conditionalFormatting>
  <conditionalFormatting sqref="I8">
    <cfRule type="expression" dxfId="393" priority="753">
      <formula>ISTEXT(I8)</formula>
    </cfRule>
  </conditionalFormatting>
  <conditionalFormatting sqref="J8">
    <cfRule type="expression" dxfId="392" priority="752">
      <formula>ISTEXT(J8)</formula>
    </cfRule>
  </conditionalFormatting>
  <conditionalFormatting sqref="K8">
    <cfRule type="expression" dxfId="391" priority="751">
      <formula>ISTEXT(K8)</formula>
    </cfRule>
  </conditionalFormatting>
  <conditionalFormatting sqref="L8">
    <cfRule type="expression" dxfId="390" priority="750">
      <formula>ISTEXT(L8)</formula>
    </cfRule>
  </conditionalFormatting>
  <conditionalFormatting sqref="U8">
    <cfRule type="expression" dxfId="389" priority="743">
      <formula>ISTEXT(U8)</formula>
    </cfRule>
  </conditionalFormatting>
  <conditionalFormatting sqref="V8">
    <cfRule type="expression" dxfId="388" priority="742">
      <formula>ISTEXT(V8)</formula>
    </cfRule>
  </conditionalFormatting>
  <conditionalFormatting sqref="F9">
    <cfRule type="expression" dxfId="387" priority="735">
      <formula>ISTEXT(F9)</formula>
    </cfRule>
  </conditionalFormatting>
  <conditionalFormatting sqref="G9">
    <cfRule type="expression" dxfId="386" priority="734">
      <formula>ISTEXT(G9)</formula>
    </cfRule>
  </conditionalFormatting>
  <conditionalFormatting sqref="H9">
    <cfRule type="expression" dxfId="385" priority="733">
      <formula>ISTEXT(H9)</formula>
    </cfRule>
  </conditionalFormatting>
  <conditionalFormatting sqref="I9">
    <cfRule type="expression" dxfId="384" priority="732">
      <formula>ISTEXT(I9)</formula>
    </cfRule>
  </conditionalFormatting>
  <conditionalFormatting sqref="J9">
    <cfRule type="expression" dxfId="383" priority="731">
      <formula>ISTEXT(J9)</formula>
    </cfRule>
  </conditionalFormatting>
  <conditionalFormatting sqref="K9">
    <cfRule type="expression" dxfId="382" priority="730">
      <formula>ISTEXT(K9)</formula>
    </cfRule>
  </conditionalFormatting>
  <conditionalFormatting sqref="L9">
    <cfRule type="expression" dxfId="381" priority="729">
      <formula>ISTEXT(L9)</formula>
    </cfRule>
  </conditionalFormatting>
  <conditionalFormatting sqref="U9">
    <cfRule type="expression" dxfId="380" priority="722">
      <formula>ISTEXT(U9)</formula>
    </cfRule>
  </conditionalFormatting>
  <conditionalFormatting sqref="V9">
    <cfRule type="expression" dxfId="379" priority="721">
      <formula>ISTEXT(V9)</formula>
    </cfRule>
  </conditionalFormatting>
  <conditionalFormatting sqref="F10">
    <cfRule type="expression" dxfId="378" priority="588">
      <formula>ISTEXT(F10)</formula>
    </cfRule>
  </conditionalFormatting>
  <conditionalFormatting sqref="G10">
    <cfRule type="expression" dxfId="377" priority="587">
      <formula>ISTEXT(G10)</formula>
    </cfRule>
  </conditionalFormatting>
  <conditionalFormatting sqref="H10">
    <cfRule type="expression" dxfId="376" priority="586">
      <formula>ISTEXT(H10)</formula>
    </cfRule>
  </conditionalFormatting>
  <conditionalFormatting sqref="I10">
    <cfRule type="expression" dxfId="375" priority="585">
      <formula>ISTEXT(I10)</formula>
    </cfRule>
  </conditionalFormatting>
  <conditionalFormatting sqref="J10">
    <cfRule type="expression" dxfId="374" priority="584">
      <formula>ISTEXT(J10)</formula>
    </cfRule>
  </conditionalFormatting>
  <conditionalFormatting sqref="K10">
    <cfRule type="expression" dxfId="373" priority="583">
      <formula>ISTEXT(K10)</formula>
    </cfRule>
  </conditionalFormatting>
  <conditionalFormatting sqref="L10">
    <cfRule type="expression" dxfId="372" priority="582">
      <formula>ISTEXT(L10)</formula>
    </cfRule>
  </conditionalFormatting>
  <conditionalFormatting sqref="U10">
    <cfRule type="expression" dxfId="371" priority="575">
      <formula>ISTEXT(U10)</formula>
    </cfRule>
  </conditionalFormatting>
  <conditionalFormatting sqref="V10">
    <cfRule type="expression" dxfId="370" priority="574">
      <formula>ISTEXT(V10)</formula>
    </cfRule>
  </conditionalFormatting>
  <conditionalFormatting sqref="F11">
    <cfRule type="expression" dxfId="369" priority="567">
      <formula>ISTEXT(F11)</formula>
    </cfRule>
  </conditionalFormatting>
  <conditionalFormatting sqref="G11">
    <cfRule type="expression" dxfId="368" priority="566">
      <formula>ISTEXT(G11)</formula>
    </cfRule>
  </conditionalFormatting>
  <conditionalFormatting sqref="H11">
    <cfRule type="expression" dxfId="367" priority="565">
      <formula>ISTEXT(H11)</formula>
    </cfRule>
  </conditionalFormatting>
  <conditionalFormatting sqref="I11">
    <cfRule type="expression" dxfId="366" priority="564">
      <formula>ISTEXT(I11)</formula>
    </cfRule>
  </conditionalFormatting>
  <conditionalFormatting sqref="J11">
    <cfRule type="expression" dxfId="365" priority="563">
      <formula>ISTEXT(J11)</formula>
    </cfRule>
  </conditionalFormatting>
  <conditionalFormatting sqref="K11">
    <cfRule type="expression" dxfId="364" priority="562">
      <formula>ISTEXT(K11)</formula>
    </cfRule>
  </conditionalFormatting>
  <conditionalFormatting sqref="L11">
    <cfRule type="expression" dxfId="363" priority="561">
      <formula>ISTEXT(L11)</formula>
    </cfRule>
  </conditionalFormatting>
  <conditionalFormatting sqref="U11">
    <cfRule type="expression" dxfId="362" priority="554">
      <formula>ISTEXT(U11)</formula>
    </cfRule>
  </conditionalFormatting>
  <conditionalFormatting sqref="V11">
    <cfRule type="expression" dxfId="361" priority="553">
      <formula>ISTEXT(V11)</formula>
    </cfRule>
  </conditionalFormatting>
  <conditionalFormatting sqref="F12:N12 U12:V12">
    <cfRule type="expression" dxfId="360" priority="550">
      <formula>ISTEXT(F12)</formula>
    </cfRule>
  </conditionalFormatting>
  <conditionalFormatting sqref="F13">
    <cfRule type="expression" dxfId="359" priority="546">
      <formula>ISTEXT(F13)</formula>
    </cfRule>
  </conditionalFormatting>
  <conditionalFormatting sqref="G13">
    <cfRule type="expression" dxfId="358" priority="545">
      <formula>ISTEXT(G13)</formula>
    </cfRule>
  </conditionalFormatting>
  <conditionalFormatting sqref="H13">
    <cfRule type="expression" dxfId="357" priority="544">
      <formula>ISTEXT(H13)</formula>
    </cfRule>
  </conditionalFormatting>
  <conditionalFormatting sqref="I13">
    <cfRule type="expression" dxfId="356" priority="543">
      <formula>ISTEXT(I13)</formula>
    </cfRule>
  </conditionalFormatting>
  <conditionalFormatting sqref="J13">
    <cfRule type="expression" dxfId="355" priority="542">
      <formula>ISTEXT(J13)</formula>
    </cfRule>
  </conditionalFormatting>
  <conditionalFormatting sqref="K13">
    <cfRule type="expression" dxfId="354" priority="541">
      <formula>ISTEXT(K13)</formula>
    </cfRule>
  </conditionalFormatting>
  <conditionalFormatting sqref="L13">
    <cfRule type="expression" dxfId="353" priority="540">
      <formula>ISTEXT(L13)</formula>
    </cfRule>
  </conditionalFormatting>
  <conditionalFormatting sqref="U13">
    <cfRule type="expression" dxfId="352" priority="533">
      <formula>ISTEXT(U13)</formula>
    </cfRule>
  </conditionalFormatting>
  <conditionalFormatting sqref="V13">
    <cfRule type="expression" dxfId="351" priority="532">
      <formula>ISTEXT(V13)</formula>
    </cfRule>
  </conditionalFormatting>
  <conditionalFormatting sqref="C14">
    <cfRule type="expression" dxfId="350" priority="528">
      <formula>ISTEXT(C14)</formula>
    </cfRule>
  </conditionalFormatting>
  <conditionalFormatting sqref="D14">
    <cfRule type="expression" dxfId="349" priority="527">
      <formula>ISTEXT(D14)</formula>
    </cfRule>
  </conditionalFormatting>
  <conditionalFormatting sqref="E14">
    <cfRule type="expression" dxfId="348" priority="526">
      <formula>ISTEXT(E14)</formula>
    </cfRule>
  </conditionalFormatting>
  <conditionalFormatting sqref="F14">
    <cfRule type="expression" dxfId="347" priority="525">
      <formula>ISTEXT(F14)</formula>
    </cfRule>
  </conditionalFormatting>
  <conditionalFormatting sqref="G14">
    <cfRule type="expression" dxfId="346" priority="524">
      <formula>ISTEXT(G14)</formula>
    </cfRule>
  </conditionalFormatting>
  <conditionalFormatting sqref="H14">
    <cfRule type="expression" dxfId="345" priority="523">
      <formula>ISTEXT(H14)</formula>
    </cfRule>
  </conditionalFormatting>
  <conditionalFormatting sqref="I14">
    <cfRule type="expression" dxfId="344" priority="522">
      <formula>ISTEXT(I14)</formula>
    </cfRule>
  </conditionalFormatting>
  <conditionalFormatting sqref="J14">
    <cfRule type="expression" dxfId="343" priority="521">
      <formula>ISTEXT(J14)</formula>
    </cfRule>
  </conditionalFormatting>
  <conditionalFormatting sqref="K14">
    <cfRule type="expression" dxfId="342" priority="520">
      <formula>ISTEXT(K14)</formula>
    </cfRule>
  </conditionalFormatting>
  <conditionalFormatting sqref="L14">
    <cfRule type="expression" dxfId="341" priority="519">
      <formula>ISTEXT(L14)</formula>
    </cfRule>
  </conditionalFormatting>
  <conditionalFormatting sqref="U14">
    <cfRule type="expression" dxfId="340" priority="512">
      <formula>ISTEXT(U14)</formula>
    </cfRule>
  </conditionalFormatting>
  <conditionalFormatting sqref="V14">
    <cfRule type="expression" dxfId="339" priority="511">
      <formula>ISTEXT(V14)</formula>
    </cfRule>
  </conditionalFormatting>
  <conditionalFormatting sqref="C15">
    <cfRule type="expression" dxfId="338" priority="510">
      <formula>ISTEXT(C15)</formula>
    </cfRule>
  </conditionalFormatting>
  <conditionalFormatting sqref="D15">
    <cfRule type="expression" dxfId="337" priority="509">
      <formula>ISTEXT(D15)</formula>
    </cfRule>
  </conditionalFormatting>
  <conditionalFormatting sqref="E15:N15 U15:V15">
    <cfRule type="expression" dxfId="336" priority="508">
      <formula>ISTEXT(E15)</formula>
    </cfRule>
  </conditionalFormatting>
  <conditionalFormatting sqref="C16">
    <cfRule type="expression" dxfId="335" priority="507">
      <formula>ISTEXT(C16)</formula>
    </cfRule>
  </conditionalFormatting>
  <conditionalFormatting sqref="D16">
    <cfRule type="expression" dxfId="334" priority="506">
      <formula>ISTEXT(D16)</formula>
    </cfRule>
  </conditionalFormatting>
  <conditionalFormatting sqref="E16">
    <cfRule type="expression" dxfId="333" priority="505">
      <formula>ISTEXT(E16)</formula>
    </cfRule>
  </conditionalFormatting>
  <conditionalFormatting sqref="F16">
    <cfRule type="expression" dxfId="332" priority="504">
      <formula>ISTEXT(F16)</formula>
    </cfRule>
  </conditionalFormatting>
  <conditionalFormatting sqref="G16">
    <cfRule type="expression" dxfId="331" priority="503">
      <formula>ISTEXT(G16)</formula>
    </cfRule>
  </conditionalFormatting>
  <conditionalFormatting sqref="H16">
    <cfRule type="expression" dxfId="330" priority="502">
      <formula>ISTEXT(H16)</formula>
    </cfRule>
  </conditionalFormatting>
  <conditionalFormatting sqref="I16">
    <cfRule type="expression" dxfId="329" priority="501">
      <formula>ISTEXT(I16)</formula>
    </cfRule>
  </conditionalFormatting>
  <conditionalFormatting sqref="J16">
    <cfRule type="expression" dxfId="328" priority="500">
      <formula>ISTEXT(J16)</formula>
    </cfRule>
  </conditionalFormatting>
  <conditionalFormatting sqref="K16">
    <cfRule type="expression" dxfId="327" priority="499">
      <formula>ISTEXT(K16)</formula>
    </cfRule>
  </conditionalFormatting>
  <conditionalFormatting sqref="L16">
    <cfRule type="expression" dxfId="326" priority="498">
      <formula>ISTEXT(L16)</formula>
    </cfRule>
  </conditionalFormatting>
  <conditionalFormatting sqref="U16">
    <cfRule type="expression" dxfId="325" priority="491">
      <formula>ISTEXT(U16)</formula>
    </cfRule>
  </conditionalFormatting>
  <conditionalFormatting sqref="V16">
    <cfRule type="expression" dxfId="324" priority="490">
      <formula>ISTEXT(V16)</formula>
    </cfRule>
  </conditionalFormatting>
  <conditionalFormatting sqref="C17">
    <cfRule type="expression" dxfId="323" priority="489">
      <formula>ISTEXT(C17)</formula>
    </cfRule>
  </conditionalFormatting>
  <conditionalFormatting sqref="D17">
    <cfRule type="expression" dxfId="322" priority="488">
      <formula>ISTEXT(D17)</formula>
    </cfRule>
  </conditionalFormatting>
  <conditionalFormatting sqref="E17:N17 U17:V17">
    <cfRule type="expression" dxfId="321" priority="487">
      <formula>ISTEXT(E17)</formula>
    </cfRule>
  </conditionalFormatting>
  <conditionalFormatting sqref="C18:C44">
    <cfRule type="expression" dxfId="320" priority="486">
      <formula>ISTEXT(C18)</formula>
    </cfRule>
  </conditionalFormatting>
  <conditionalFormatting sqref="D18:D44">
    <cfRule type="expression" dxfId="319" priority="485">
      <formula>ISTEXT(D18)</formula>
    </cfRule>
  </conditionalFormatting>
  <conditionalFormatting sqref="E18:E44">
    <cfRule type="expression" dxfId="318" priority="484">
      <formula>ISTEXT(E18)</formula>
    </cfRule>
  </conditionalFormatting>
  <conditionalFormatting sqref="F18:F44">
    <cfRule type="expression" dxfId="317" priority="483">
      <formula>ISTEXT(F18)</formula>
    </cfRule>
  </conditionalFormatting>
  <conditionalFormatting sqref="G18:G26 G39:G44">
    <cfRule type="expression" dxfId="316" priority="482">
      <formula>ISTEXT(G18)</formula>
    </cfRule>
  </conditionalFormatting>
  <conditionalFormatting sqref="H18:H26 H39:H44">
    <cfRule type="expression" dxfId="315" priority="481">
      <formula>ISTEXT(H18)</formula>
    </cfRule>
  </conditionalFormatting>
  <conditionalFormatting sqref="I18:I26 I39:I44">
    <cfRule type="expression" dxfId="314" priority="480">
      <formula>ISTEXT(I18)</formula>
    </cfRule>
  </conditionalFormatting>
  <conditionalFormatting sqref="J18:J26 J39:J44">
    <cfRule type="expression" dxfId="313" priority="479">
      <formula>ISTEXT(J18)</formula>
    </cfRule>
  </conditionalFormatting>
  <conditionalFormatting sqref="K18:K26 K39:K44">
    <cfRule type="expression" dxfId="312" priority="478">
      <formula>ISTEXT(K18)</formula>
    </cfRule>
  </conditionalFormatting>
  <conditionalFormatting sqref="L18:L26 L39:L44">
    <cfRule type="expression" dxfId="311" priority="477">
      <formula>ISTEXT(L18)</formula>
    </cfRule>
  </conditionalFormatting>
  <conditionalFormatting sqref="U18:U44">
    <cfRule type="expression" dxfId="310" priority="470">
      <formula>ISTEXT(U18)</formula>
    </cfRule>
  </conditionalFormatting>
  <conditionalFormatting sqref="V18:V44">
    <cfRule type="expression" dxfId="309" priority="469">
      <formula>ISTEXT(V18)</formula>
    </cfRule>
  </conditionalFormatting>
  <conditionalFormatting sqref="C45">
    <cfRule type="expression" dxfId="308" priority="468">
      <formula>ISTEXT(C45)</formula>
    </cfRule>
  </conditionalFormatting>
  <conditionalFormatting sqref="D45">
    <cfRule type="expression" dxfId="307" priority="467">
      <formula>ISTEXT(D45)</formula>
    </cfRule>
  </conditionalFormatting>
  <conditionalFormatting sqref="E45:N45 U45:V45">
    <cfRule type="expression" dxfId="306" priority="466">
      <formula>ISTEXT(E45)</formula>
    </cfRule>
  </conditionalFormatting>
  <conditionalFormatting sqref="C46">
    <cfRule type="expression" dxfId="305" priority="465">
      <formula>ISTEXT(C46)</formula>
    </cfRule>
  </conditionalFormatting>
  <conditionalFormatting sqref="D46">
    <cfRule type="expression" dxfId="304" priority="464">
      <formula>ISTEXT(D46)</formula>
    </cfRule>
  </conditionalFormatting>
  <conditionalFormatting sqref="E46">
    <cfRule type="expression" dxfId="303" priority="463">
      <formula>ISTEXT(E46)</formula>
    </cfRule>
  </conditionalFormatting>
  <conditionalFormatting sqref="F46">
    <cfRule type="expression" dxfId="302" priority="462">
      <formula>ISTEXT(F46)</formula>
    </cfRule>
  </conditionalFormatting>
  <conditionalFormatting sqref="G46">
    <cfRule type="expression" dxfId="301" priority="461">
      <formula>ISTEXT(G46)</formula>
    </cfRule>
  </conditionalFormatting>
  <conditionalFormatting sqref="H46">
    <cfRule type="expression" dxfId="300" priority="460">
      <formula>ISTEXT(H46)</formula>
    </cfRule>
  </conditionalFormatting>
  <conditionalFormatting sqref="I46">
    <cfRule type="expression" dxfId="299" priority="459">
      <formula>ISTEXT(I46)</formula>
    </cfRule>
  </conditionalFormatting>
  <conditionalFormatting sqref="J46">
    <cfRule type="expression" dxfId="298" priority="458">
      <formula>ISTEXT(J46)</formula>
    </cfRule>
  </conditionalFormatting>
  <conditionalFormatting sqref="K46">
    <cfRule type="expression" dxfId="297" priority="457">
      <formula>ISTEXT(K46)</formula>
    </cfRule>
  </conditionalFormatting>
  <conditionalFormatting sqref="L46">
    <cfRule type="expression" dxfId="296" priority="456">
      <formula>ISTEXT(L46)</formula>
    </cfRule>
  </conditionalFormatting>
  <conditionalFormatting sqref="U46">
    <cfRule type="expression" dxfId="295" priority="449">
      <formula>ISTEXT(U46)</formula>
    </cfRule>
  </conditionalFormatting>
  <conditionalFormatting sqref="V46">
    <cfRule type="expression" dxfId="294" priority="448">
      <formula>ISTEXT(V46)</formula>
    </cfRule>
  </conditionalFormatting>
  <conditionalFormatting sqref="C47">
    <cfRule type="expression" dxfId="293" priority="447">
      <formula>ISTEXT(C47)</formula>
    </cfRule>
  </conditionalFormatting>
  <conditionalFormatting sqref="D47">
    <cfRule type="expression" dxfId="292" priority="446">
      <formula>ISTEXT(D47)</formula>
    </cfRule>
  </conditionalFormatting>
  <conditionalFormatting sqref="E47:N47 U47:V47">
    <cfRule type="expression" dxfId="291" priority="445">
      <formula>ISTEXT(E47)</formula>
    </cfRule>
  </conditionalFormatting>
  <conditionalFormatting sqref="C48">
    <cfRule type="expression" dxfId="290" priority="444">
      <formula>ISTEXT(C48)</formula>
    </cfRule>
  </conditionalFormatting>
  <conditionalFormatting sqref="D48">
    <cfRule type="expression" dxfId="289" priority="443">
      <formula>ISTEXT(D48)</formula>
    </cfRule>
  </conditionalFormatting>
  <conditionalFormatting sqref="E48">
    <cfRule type="expression" dxfId="288" priority="442">
      <formula>ISTEXT(E48)</formula>
    </cfRule>
  </conditionalFormatting>
  <conditionalFormatting sqref="F48">
    <cfRule type="expression" dxfId="287" priority="441">
      <formula>ISTEXT(F48)</formula>
    </cfRule>
  </conditionalFormatting>
  <conditionalFormatting sqref="G48">
    <cfRule type="expression" dxfId="286" priority="440">
      <formula>ISTEXT(G48)</formula>
    </cfRule>
  </conditionalFormatting>
  <conditionalFormatting sqref="H48">
    <cfRule type="expression" dxfId="285" priority="439">
      <formula>ISTEXT(H48)</formula>
    </cfRule>
  </conditionalFormatting>
  <conditionalFormatting sqref="I48">
    <cfRule type="expression" dxfId="284" priority="438">
      <formula>ISTEXT(I48)</formula>
    </cfRule>
  </conditionalFormatting>
  <conditionalFormatting sqref="J48">
    <cfRule type="expression" dxfId="283" priority="437">
      <formula>ISTEXT(J48)</formula>
    </cfRule>
  </conditionalFormatting>
  <conditionalFormatting sqref="K48">
    <cfRule type="expression" dxfId="282" priority="436">
      <formula>ISTEXT(K48)</formula>
    </cfRule>
  </conditionalFormatting>
  <conditionalFormatting sqref="L48">
    <cfRule type="expression" dxfId="281" priority="435">
      <formula>ISTEXT(L48)</formula>
    </cfRule>
  </conditionalFormatting>
  <conditionalFormatting sqref="U48">
    <cfRule type="expression" dxfId="280" priority="428">
      <formula>ISTEXT(U48)</formula>
    </cfRule>
  </conditionalFormatting>
  <conditionalFormatting sqref="V48">
    <cfRule type="expression" dxfId="279" priority="427">
      <formula>ISTEXT(V48)</formula>
    </cfRule>
  </conditionalFormatting>
  <conditionalFormatting sqref="C49">
    <cfRule type="expression" dxfId="278" priority="426">
      <formula>ISTEXT(C49)</formula>
    </cfRule>
  </conditionalFormatting>
  <conditionalFormatting sqref="D49">
    <cfRule type="expression" dxfId="277" priority="425">
      <formula>ISTEXT(D49)</formula>
    </cfRule>
  </conditionalFormatting>
  <conditionalFormatting sqref="E49:N49 U49:V49">
    <cfRule type="expression" dxfId="276" priority="424">
      <formula>ISTEXT(E49)</formula>
    </cfRule>
  </conditionalFormatting>
  <conditionalFormatting sqref="C50">
    <cfRule type="expression" dxfId="275" priority="423">
      <formula>ISTEXT(C50)</formula>
    </cfRule>
  </conditionalFormatting>
  <conditionalFormatting sqref="D50">
    <cfRule type="expression" dxfId="274" priority="422">
      <formula>ISTEXT(D50)</formula>
    </cfRule>
  </conditionalFormatting>
  <conditionalFormatting sqref="E50">
    <cfRule type="expression" dxfId="273" priority="421">
      <formula>ISTEXT(E50)</formula>
    </cfRule>
  </conditionalFormatting>
  <conditionalFormatting sqref="F50">
    <cfRule type="expression" dxfId="272" priority="420">
      <formula>ISTEXT(F50)</formula>
    </cfRule>
  </conditionalFormatting>
  <conditionalFormatting sqref="G50">
    <cfRule type="expression" dxfId="271" priority="419">
      <formula>ISTEXT(G50)</formula>
    </cfRule>
  </conditionalFormatting>
  <conditionalFormatting sqref="H50">
    <cfRule type="expression" dxfId="270" priority="418">
      <formula>ISTEXT(H50)</formula>
    </cfRule>
  </conditionalFormatting>
  <conditionalFormatting sqref="I50">
    <cfRule type="expression" dxfId="269" priority="417">
      <formula>ISTEXT(I50)</formula>
    </cfRule>
  </conditionalFormatting>
  <conditionalFormatting sqref="J50">
    <cfRule type="expression" dxfId="268" priority="416">
      <formula>ISTEXT(J50)</formula>
    </cfRule>
  </conditionalFormatting>
  <conditionalFormatting sqref="K50">
    <cfRule type="expression" dxfId="267" priority="415">
      <formula>ISTEXT(K50)</formula>
    </cfRule>
  </conditionalFormatting>
  <conditionalFormatting sqref="L50">
    <cfRule type="expression" dxfId="266" priority="414">
      <formula>ISTEXT(L50)</formula>
    </cfRule>
  </conditionalFormatting>
  <conditionalFormatting sqref="U50">
    <cfRule type="expression" dxfId="265" priority="407">
      <formula>ISTEXT(U50)</formula>
    </cfRule>
  </conditionalFormatting>
  <conditionalFormatting sqref="V50">
    <cfRule type="expression" dxfId="264" priority="406">
      <formula>ISTEXT(V50)</formula>
    </cfRule>
  </conditionalFormatting>
  <conditionalFormatting sqref="C51">
    <cfRule type="expression" dxfId="263" priority="405">
      <formula>ISTEXT(C51)</formula>
    </cfRule>
  </conditionalFormatting>
  <conditionalFormatting sqref="D51">
    <cfRule type="expression" dxfId="262" priority="404">
      <formula>ISTEXT(D51)</formula>
    </cfRule>
  </conditionalFormatting>
  <conditionalFormatting sqref="E51:N51 U51:V51">
    <cfRule type="expression" dxfId="261" priority="403">
      <formula>ISTEXT(E51)</formula>
    </cfRule>
  </conditionalFormatting>
  <conditionalFormatting sqref="C52">
    <cfRule type="expression" dxfId="260" priority="402">
      <formula>ISTEXT(C52)</formula>
    </cfRule>
  </conditionalFormatting>
  <conditionalFormatting sqref="D52">
    <cfRule type="expression" dxfId="259" priority="401">
      <formula>ISTEXT(D52)</formula>
    </cfRule>
  </conditionalFormatting>
  <conditionalFormatting sqref="E52">
    <cfRule type="expression" dxfId="258" priority="400">
      <formula>ISTEXT(E52)</formula>
    </cfRule>
  </conditionalFormatting>
  <conditionalFormatting sqref="F52">
    <cfRule type="expression" dxfId="257" priority="399">
      <formula>ISTEXT(F52)</formula>
    </cfRule>
  </conditionalFormatting>
  <conditionalFormatting sqref="G52">
    <cfRule type="expression" dxfId="256" priority="398">
      <formula>ISTEXT(G52)</formula>
    </cfRule>
  </conditionalFormatting>
  <conditionalFormatting sqref="H52">
    <cfRule type="expression" dxfId="255" priority="397">
      <formula>ISTEXT(H52)</formula>
    </cfRule>
  </conditionalFormatting>
  <conditionalFormatting sqref="I52">
    <cfRule type="expression" dxfId="254" priority="396">
      <formula>ISTEXT(I52)</formula>
    </cfRule>
  </conditionalFormatting>
  <conditionalFormatting sqref="J52">
    <cfRule type="expression" dxfId="253" priority="395">
      <formula>ISTEXT(J52)</formula>
    </cfRule>
  </conditionalFormatting>
  <conditionalFormatting sqref="K52">
    <cfRule type="expression" dxfId="252" priority="394">
      <formula>ISTEXT(K52)</formula>
    </cfRule>
  </conditionalFormatting>
  <conditionalFormatting sqref="L52">
    <cfRule type="expression" dxfId="251" priority="393">
      <formula>ISTEXT(L52)</formula>
    </cfRule>
  </conditionalFormatting>
  <conditionalFormatting sqref="U52">
    <cfRule type="expression" dxfId="250" priority="386">
      <formula>ISTEXT(U52)</formula>
    </cfRule>
  </conditionalFormatting>
  <conditionalFormatting sqref="V52">
    <cfRule type="expression" dxfId="249" priority="385">
      <formula>ISTEXT(V52)</formula>
    </cfRule>
  </conditionalFormatting>
  <conditionalFormatting sqref="C53">
    <cfRule type="expression" dxfId="248" priority="384">
      <formula>ISTEXT(C53)</formula>
    </cfRule>
  </conditionalFormatting>
  <conditionalFormatting sqref="D53">
    <cfRule type="expression" dxfId="247" priority="383">
      <formula>ISTEXT(D53)</formula>
    </cfRule>
  </conditionalFormatting>
  <conditionalFormatting sqref="E53:N53 U53:V53">
    <cfRule type="expression" dxfId="246" priority="382">
      <formula>ISTEXT(E53)</formula>
    </cfRule>
  </conditionalFormatting>
  <conditionalFormatting sqref="C54">
    <cfRule type="expression" dxfId="245" priority="381">
      <formula>ISTEXT(C54)</formula>
    </cfRule>
  </conditionalFormatting>
  <conditionalFormatting sqref="D54">
    <cfRule type="expression" dxfId="244" priority="380">
      <formula>ISTEXT(D54)</formula>
    </cfRule>
  </conditionalFormatting>
  <conditionalFormatting sqref="E54">
    <cfRule type="expression" dxfId="243" priority="379">
      <formula>ISTEXT(E54)</formula>
    </cfRule>
  </conditionalFormatting>
  <conditionalFormatting sqref="F54">
    <cfRule type="expression" dxfId="242" priority="378">
      <formula>ISTEXT(F54)</formula>
    </cfRule>
  </conditionalFormatting>
  <conditionalFormatting sqref="G54">
    <cfRule type="expression" dxfId="241" priority="377">
      <formula>ISTEXT(G54)</formula>
    </cfRule>
  </conditionalFormatting>
  <conditionalFormatting sqref="H54">
    <cfRule type="expression" dxfId="240" priority="376">
      <formula>ISTEXT(H54)</formula>
    </cfRule>
  </conditionalFormatting>
  <conditionalFormatting sqref="I54">
    <cfRule type="expression" dxfId="239" priority="375">
      <formula>ISTEXT(I54)</formula>
    </cfRule>
  </conditionalFormatting>
  <conditionalFormatting sqref="J54">
    <cfRule type="expression" dxfId="238" priority="374">
      <formula>ISTEXT(J54)</formula>
    </cfRule>
  </conditionalFormatting>
  <conditionalFormatting sqref="K54">
    <cfRule type="expression" dxfId="237" priority="373">
      <formula>ISTEXT(K54)</formula>
    </cfRule>
  </conditionalFormatting>
  <conditionalFormatting sqref="L54">
    <cfRule type="expression" dxfId="236" priority="372">
      <formula>ISTEXT(L54)</formula>
    </cfRule>
  </conditionalFormatting>
  <conditionalFormatting sqref="U54">
    <cfRule type="expression" dxfId="235" priority="365">
      <formula>ISTEXT(U54)</formula>
    </cfRule>
  </conditionalFormatting>
  <conditionalFormatting sqref="V54">
    <cfRule type="expression" dxfId="234" priority="364">
      <formula>ISTEXT(V54)</formula>
    </cfRule>
  </conditionalFormatting>
  <conditionalFormatting sqref="C55">
    <cfRule type="expression" dxfId="233" priority="363">
      <formula>ISTEXT(C55)</formula>
    </cfRule>
  </conditionalFormatting>
  <conditionalFormatting sqref="D55">
    <cfRule type="expression" dxfId="232" priority="362">
      <formula>ISTEXT(D55)</formula>
    </cfRule>
  </conditionalFormatting>
  <conditionalFormatting sqref="E55:N55 U55:V55">
    <cfRule type="expression" dxfId="231" priority="361">
      <formula>ISTEXT(E55)</formula>
    </cfRule>
  </conditionalFormatting>
  <conditionalFormatting sqref="C56">
    <cfRule type="expression" dxfId="230" priority="360">
      <formula>ISTEXT(C56)</formula>
    </cfRule>
  </conditionalFormatting>
  <conditionalFormatting sqref="D56">
    <cfRule type="expression" dxfId="229" priority="359">
      <formula>ISTEXT(D56)</formula>
    </cfRule>
  </conditionalFormatting>
  <conditionalFormatting sqref="E56">
    <cfRule type="expression" dxfId="228" priority="358">
      <formula>ISTEXT(E56)</formula>
    </cfRule>
  </conditionalFormatting>
  <conditionalFormatting sqref="F56">
    <cfRule type="expression" dxfId="227" priority="357">
      <formula>ISTEXT(F56)</formula>
    </cfRule>
  </conditionalFormatting>
  <conditionalFormatting sqref="G56">
    <cfRule type="expression" dxfId="226" priority="356">
      <formula>ISTEXT(G56)</formula>
    </cfRule>
  </conditionalFormatting>
  <conditionalFormatting sqref="H56">
    <cfRule type="expression" dxfId="225" priority="355">
      <formula>ISTEXT(H56)</formula>
    </cfRule>
  </conditionalFormatting>
  <conditionalFormatting sqref="I56">
    <cfRule type="expression" dxfId="224" priority="354">
      <formula>ISTEXT(I56)</formula>
    </cfRule>
  </conditionalFormatting>
  <conditionalFormatting sqref="J56">
    <cfRule type="expression" dxfId="223" priority="353">
      <formula>ISTEXT(J56)</formula>
    </cfRule>
  </conditionalFormatting>
  <conditionalFormatting sqref="K56">
    <cfRule type="expression" dxfId="222" priority="352">
      <formula>ISTEXT(K56)</formula>
    </cfRule>
  </conditionalFormatting>
  <conditionalFormatting sqref="L56">
    <cfRule type="expression" dxfId="221" priority="351">
      <formula>ISTEXT(L56)</formula>
    </cfRule>
  </conditionalFormatting>
  <conditionalFormatting sqref="U56">
    <cfRule type="expression" dxfId="220" priority="344">
      <formula>ISTEXT(U56)</formula>
    </cfRule>
  </conditionalFormatting>
  <conditionalFormatting sqref="V56">
    <cfRule type="expression" dxfId="219" priority="343">
      <formula>ISTEXT(V56)</formula>
    </cfRule>
  </conditionalFormatting>
  <conditionalFormatting sqref="C57">
    <cfRule type="expression" dxfId="218" priority="342">
      <formula>ISTEXT(C57)</formula>
    </cfRule>
  </conditionalFormatting>
  <conditionalFormatting sqref="D57">
    <cfRule type="expression" dxfId="217" priority="341">
      <formula>ISTEXT(D57)</formula>
    </cfRule>
  </conditionalFormatting>
  <conditionalFormatting sqref="E57:N57 U57:V57">
    <cfRule type="expression" dxfId="216" priority="340">
      <formula>ISTEXT(E57)</formula>
    </cfRule>
  </conditionalFormatting>
  <conditionalFormatting sqref="C58">
    <cfRule type="expression" dxfId="215" priority="339">
      <formula>ISTEXT(C58)</formula>
    </cfRule>
  </conditionalFormatting>
  <conditionalFormatting sqref="D58">
    <cfRule type="expression" dxfId="214" priority="338">
      <formula>ISTEXT(D58)</formula>
    </cfRule>
  </conditionalFormatting>
  <conditionalFormatting sqref="E58">
    <cfRule type="expression" dxfId="213" priority="337">
      <formula>ISTEXT(E58)</formula>
    </cfRule>
  </conditionalFormatting>
  <conditionalFormatting sqref="F58">
    <cfRule type="expression" dxfId="212" priority="336">
      <formula>ISTEXT(F58)</formula>
    </cfRule>
  </conditionalFormatting>
  <conditionalFormatting sqref="G58">
    <cfRule type="expression" dxfId="211" priority="335">
      <formula>ISTEXT(G58)</formula>
    </cfRule>
  </conditionalFormatting>
  <conditionalFormatting sqref="H58">
    <cfRule type="expression" dxfId="210" priority="334">
      <formula>ISTEXT(H58)</formula>
    </cfRule>
  </conditionalFormatting>
  <conditionalFormatting sqref="I58">
    <cfRule type="expression" dxfId="209" priority="333">
      <formula>ISTEXT(I58)</formula>
    </cfRule>
  </conditionalFormatting>
  <conditionalFormatting sqref="J58">
    <cfRule type="expression" dxfId="208" priority="332">
      <formula>ISTEXT(J58)</formula>
    </cfRule>
  </conditionalFormatting>
  <conditionalFormatting sqref="K58">
    <cfRule type="expression" dxfId="207" priority="331">
      <formula>ISTEXT(K58)</formula>
    </cfRule>
  </conditionalFormatting>
  <conditionalFormatting sqref="L58">
    <cfRule type="expression" dxfId="206" priority="330">
      <formula>ISTEXT(L58)</formula>
    </cfRule>
  </conditionalFormatting>
  <conditionalFormatting sqref="U58">
    <cfRule type="expression" dxfId="205" priority="323">
      <formula>ISTEXT(U58)</formula>
    </cfRule>
  </conditionalFormatting>
  <conditionalFormatting sqref="V58">
    <cfRule type="expression" dxfId="204" priority="322">
      <formula>ISTEXT(V58)</formula>
    </cfRule>
  </conditionalFormatting>
  <conditionalFormatting sqref="C59">
    <cfRule type="expression" dxfId="203" priority="321">
      <formula>ISTEXT(C59)</formula>
    </cfRule>
  </conditionalFormatting>
  <conditionalFormatting sqref="D59">
    <cfRule type="expression" dxfId="202" priority="320">
      <formula>ISTEXT(D59)</formula>
    </cfRule>
  </conditionalFormatting>
  <conditionalFormatting sqref="E59:N59 U59:V59">
    <cfRule type="expression" dxfId="201" priority="319">
      <formula>ISTEXT(E59)</formula>
    </cfRule>
  </conditionalFormatting>
  <conditionalFormatting sqref="C60">
    <cfRule type="expression" dxfId="200" priority="318">
      <formula>ISTEXT(C60)</formula>
    </cfRule>
  </conditionalFormatting>
  <conditionalFormatting sqref="D60">
    <cfRule type="expression" dxfId="199" priority="317">
      <formula>ISTEXT(D60)</formula>
    </cfRule>
  </conditionalFormatting>
  <conditionalFormatting sqref="E60">
    <cfRule type="expression" dxfId="198" priority="316">
      <formula>ISTEXT(E60)</formula>
    </cfRule>
  </conditionalFormatting>
  <conditionalFormatting sqref="F60">
    <cfRule type="expression" dxfId="197" priority="315">
      <formula>ISTEXT(F60)</formula>
    </cfRule>
  </conditionalFormatting>
  <conditionalFormatting sqref="G60">
    <cfRule type="expression" dxfId="196" priority="314">
      <formula>ISTEXT(G60)</formula>
    </cfRule>
  </conditionalFormatting>
  <conditionalFormatting sqref="H60">
    <cfRule type="expression" dxfId="195" priority="313">
      <formula>ISTEXT(H60)</formula>
    </cfRule>
  </conditionalFormatting>
  <conditionalFormatting sqref="I60">
    <cfRule type="expression" dxfId="194" priority="312">
      <formula>ISTEXT(I60)</formula>
    </cfRule>
  </conditionalFormatting>
  <conditionalFormatting sqref="J60">
    <cfRule type="expression" dxfId="193" priority="311">
      <formula>ISTEXT(J60)</formula>
    </cfRule>
  </conditionalFormatting>
  <conditionalFormatting sqref="K60">
    <cfRule type="expression" dxfId="192" priority="310">
      <formula>ISTEXT(K60)</formula>
    </cfRule>
  </conditionalFormatting>
  <conditionalFormatting sqref="L60">
    <cfRule type="expression" dxfId="191" priority="309">
      <formula>ISTEXT(L60)</formula>
    </cfRule>
  </conditionalFormatting>
  <conditionalFormatting sqref="U60">
    <cfRule type="expression" dxfId="190" priority="302">
      <formula>ISTEXT(U60)</formula>
    </cfRule>
  </conditionalFormatting>
  <conditionalFormatting sqref="V60">
    <cfRule type="expression" dxfId="189" priority="301">
      <formula>ISTEXT(V60)</formula>
    </cfRule>
  </conditionalFormatting>
  <conditionalFormatting sqref="C61">
    <cfRule type="expression" dxfId="188" priority="300">
      <formula>ISTEXT(C61)</formula>
    </cfRule>
  </conditionalFormatting>
  <conditionalFormatting sqref="D61">
    <cfRule type="expression" dxfId="187" priority="299">
      <formula>ISTEXT(D61)</formula>
    </cfRule>
  </conditionalFormatting>
  <conditionalFormatting sqref="E61:N61 U61:V61">
    <cfRule type="expression" dxfId="186" priority="298">
      <formula>ISTEXT(E61)</formula>
    </cfRule>
  </conditionalFormatting>
  <conditionalFormatting sqref="C62">
    <cfRule type="expression" dxfId="185" priority="297">
      <formula>ISTEXT(C62)</formula>
    </cfRule>
  </conditionalFormatting>
  <conditionalFormatting sqref="D62">
    <cfRule type="expression" dxfId="184" priority="296">
      <formula>ISTEXT(D62)</formula>
    </cfRule>
  </conditionalFormatting>
  <conditionalFormatting sqref="E62">
    <cfRule type="expression" dxfId="183" priority="295">
      <formula>ISTEXT(E62)</formula>
    </cfRule>
  </conditionalFormatting>
  <conditionalFormatting sqref="F62">
    <cfRule type="expression" dxfId="182" priority="294">
      <formula>ISTEXT(F62)</formula>
    </cfRule>
  </conditionalFormatting>
  <conditionalFormatting sqref="G62">
    <cfRule type="expression" dxfId="181" priority="293">
      <formula>ISTEXT(G62)</formula>
    </cfRule>
  </conditionalFormatting>
  <conditionalFormatting sqref="H62">
    <cfRule type="expression" dxfId="180" priority="292">
      <formula>ISTEXT(H62)</formula>
    </cfRule>
  </conditionalFormatting>
  <conditionalFormatting sqref="I62">
    <cfRule type="expression" dxfId="179" priority="291">
      <formula>ISTEXT(I62)</formula>
    </cfRule>
  </conditionalFormatting>
  <conditionalFormatting sqref="J62">
    <cfRule type="expression" dxfId="178" priority="290">
      <formula>ISTEXT(J62)</formula>
    </cfRule>
  </conditionalFormatting>
  <conditionalFormatting sqref="K62">
    <cfRule type="expression" dxfId="177" priority="289">
      <formula>ISTEXT(K62)</formula>
    </cfRule>
  </conditionalFormatting>
  <conditionalFormatting sqref="L62">
    <cfRule type="expression" dxfId="176" priority="288">
      <formula>ISTEXT(L62)</formula>
    </cfRule>
  </conditionalFormatting>
  <conditionalFormatting sqref="U62">
    <cfRule type="expression" dxfId="175" priority="281">
      <formula>ISTEXT(U62)</formula>
    </cfRule>
  </conditionalFormatting>
  <conditionalFormatting sqref="V62">
    <cfRule type="expression" dxfId="174" priority="280">
      <formula>ISTEXT(V62)</formula>
    </cfRule>
  </conditionalFormatting>
  <conditionalFormatting sqref="C63">
    <cfRule type="expression" dxfId="173" priority="279">
      <formula>ISTEXT(C63)</formula>
    </cfRule>
  </conditionalFormatting>
  <conditionalFormatting sqref="D63">
    <cfRule type="expression" dxfId="172" priority="278">
      <formula>ISTEXT(D63)</formula>
    </cfRule>
  </conditionalFormatting>
  <conditionalFormatting sqref="E63:N63 U63:V63">
    <cfRule type="expression" dxfId="171" priority="277">
      <formula>ISTEXT(E63)</formula>
    </cfRule>
  </conditionalFormatting>
  <conditionalFormatting sqref="C64">
    <cfRule type="expression" dxfId="170" priority="276">
      <formula>ISTEXT(C64)</formula>
    </cfRule>
  </conditionalFormatting>
  <conditionalFormatting sqref="D64">
    <cfRule type="expression" dxfId="169" priority="275">
      <formula>ISTEXT(D64)</formula>
    </cfRule>
  </conditionalFormatting>
  <conditionalFormatting sqref="E64">
    <cfRule type="expression" dxfId="168" priority="274">
      <formula>ISTEXT(E64)</formula>
    </cfRule>
  </conditionalFormatting>
  <conditionalFormatting sqref="F64">
    <cfRule type="expression" dxfId="167" priority="273">
      <formula>ISTEXT(F64)</formula>
    </cfRule>
  </conditionalFormatting>
  <conditionalFormatting sqref="G64">
    <cfRule type="expression" dxfId="166" priority="272">
      <formula>ISTEXT(G64)</formula>
    </cfRule>
  </conditionalFormatting>
  <conditionalFormatting sqref="H64">
    <cfRule type="expression" dxfId="165" priority="271">
      <formula>ISTEXT(H64)</formula>
    </cfRule>
  </conditionalFormatting>
  <conditionalFormatting sqref="I64">
    <cfRule type="expression" dxfId="164" priority="270">
      <formula>ISTEXT(I64)</formula>
    </cfRule>
  </conditionalFormatting>
  <conditionalFormatting sqref="J64">
    <cfRule type="expression" dxfId="163" priority="269">
      <formula>ISTEXT(J64)</formula>
    </cfRule>
  </conditionalFormatting>
  <conditionalFormatting sqref="K64">
    <cfRule type="expression" dxfId="162" priority="268">
      <formula>ISTEXT(K64)</formula>
    </cfRule>
  </conditionalFormatting>
  <conditionalFormatting sqref="L64">
    <cfRule type="expression" dxfId="161" priority="267">
      <formula>ISTEXT(L64)</formula>
    </cfRule>
  </conditionalFormatting>
  <conditionalFormatting sqref="U64">
    <cfRule type="expression" dxfId="160" priority="260">
      <formula>ISTEXT(U64)</formula>
    </cfRule>
  </conditionalFormatting>
  <conditionalFormatting sqref="V64">
    <cfRule type="expression" dxfId="159" priority="259">
      <formula>ISTEXT(V64)</formula>
    </cfRule>
  </conditionalFormatting>
  <conditionalFormatting sqref="C65">
    <cfRule type="expression" dxfId="158" priority="258">
      <formula>ISTEXT(C65)</formula>
    </cfRule>
  </conditionalFormatting>
  <conditionalFormatting sqref="D65">
    <cfRule type="expression" dxfId="157" priority="257">
      <formula>ISTEXT(D65)</formula>
    </cfRule>
  </conditionalFormatting>
  <conditionalFormatting sqref="E65:N65 U65:V65">
    <cfRule type="expression" dxfId="156" priority="256">
      <formula>ISTEXT(E65)</formula>
    </cfRule>
  </conditionalFormatting>
  <conditionalFormatting sqref="C66">
    <cfRule type="expression" dxfId="155" priority="255">
      <formula>ISTEXT(C66)</formula>
    </cfRule>
  </conditionalFormatting>
  <conditionalFormatting sqref="D66">
    <cfRule type="expression" dxfId="154" priority="254">
      <formula>ISTEXT(D66)</formula>
    </cfRule>
  </conditionalFormatting>
  <conditionalFormatting sqref="E66">
    <cfRule type="expression" dxfId="153" priority="253">
      <formula>ISTEXT(E66)</formula>
    </cfRule>
  </conditionalFormatting>
  <conditionalFormatting sqref="F66">
    <cfRule type="expression" dxfId="152" priority="252">
      <formula>ISTEXT(F66)</formula>
    </cfRule>
  </conditionalFormatting>
  <conditionalFormatting sqref="G66">
    <cfRule type="expression" dxfId="151" priority="251">
      <formula>ISTEXT(G66)</formula>
    </cfRule>
  </conditionalFormatting>
  <conditionalFormatting sqref="H66">
    <cfRule type="expression" dxfId="150" priority="250">
      <formula>ISTEXT(H66)</formula>
    </cfRule>
  </conditionalFormatting>
  <conditionalFormatting sqref="I66">
    <cfRule type="expression" dxfId="149" priority="249">
      <formula>ISTEXT(I66)</formula>
    </cfRule>
  </conditionalFormatting>
  <conditionalFormatting sqref="J66">
    <cfRule type="expression" dxfId="148" priority="248">
      <formula>ISTEXT(J66)</formula>
    </cfRule>
  </conditionalFormatting>
  <conditionalFormatting sqref="K66">
    <cfRule type="expression" dxfId="147" priority="247">
      <formula>ISTEXT(K66)</formula>
    </cfRule>
  </conditionalFormatting>
  <conditionalFormatting sqref="L66">
    <cfRule type="expression" dxfId="146" priority="246">
      <formula>ISTEXT(L66)</formula>
    </cfRule>
  </conditionalFormatting>
  <conditionalFormatting sqref="U66">
    <cfRule type="expression" dxfId="145" priority="239">
      <formula>ISTEXT(U66)</formula>
    </cfRule>
  </conditionalFormatting>
  <conditionalFormatting sqref="V66">
    <cfRule type="expression" dxfId="144" priority="238">
      <formula>ISTEXT(V66)</formula>
    </cfRule>
  </conditionalFormatting>
  <conditionalFormatting sqref="O7">
    <cfRule type="expression" dxfId="143" priority="150">
      <formula>ISTEXT(O7)</formula>
    </cfRule>
  </conditionalFormatting>
  <conditionalFormatting sqref="P7">
    <cfRule type="expression" dxfId="142" priority="149">
      <formula>ISTEXT(P7)</formula>
    </cfRule>
  </conditionalFormatting>
  <conditionalFormatting sqref="O8">
    <cfRule type="expression" dxfId="141" priority="148">
      <formula>ISTEXT(O8)</formula>
    </cfRule>
  </conditionalFormatting>
  <conditionalFormatting sqref="P8">
    <cfRule type="expression" dxfId="140" priority="147">
      <formula>ISTEXT(P8)</formula>
    </cfRule>
  </conditionalFormatting>
  <conditionalFormatting sqref="O9">
    <cfRule type="expression" dxfId="139" priority="146">
      <formula>ISTEXT(O9)</formula>
    </cfRule>
  </conditionalFormatting>
  <conditionalFormatting sqref="P9">
    <cfRule type="expression" dxfId="138" priority="145">
      <formula>ISTEXT(P9)</formula>
    </cfRule>
  </conditionalFormatting>
  <conditionalFormatting sqref="O10">
    <cfRule type="expression" dxfId="137" priority="144">
      <formula>ISTEXT(O10)</formula>
    </cfRule>
  </conditionalFormatting>
  <conditionalFormatting sqref="P10">
    <cfRule type="expression" dxfId="136" priority="143">
      <formula>ISTEXT(P10)</formula>
    </cfRule>
  </conditionalFormatting>
  <conditionalFormatting sqref="O11">
    <cfRule type="expression" dxfId="135" priority="142">
      <formula>ISTEXT(O11)</formula>
    </cfRule>
  </conditionalFormatting>
  <conditionalFormatting sqref="P11">
    <cfRule type="expression" dxfId="134" priority="141">
      <formula>ISTEXT(P11)</formula>
    </cfRule>
  </conditionalFormatting>
  <conditionalFormatting sqref="O12:P12">
    <cfRule type="expression" dxfId="133" priority="140">
      <formula>ISTEXT(O12)</formula>
    </cfRule>
  </conditionalFormatting>
  <conditionalFormatting sqref="O13">
    <cfRule type="expression" dxfId="132" priority="139">
      <formula>ISTEXT(O13)</formula>
    </cfRule>
  </conditionalFormatting>
  <conditionalFormatting sqref="P13">
    <cfRule type="expression" dxfId="131" priority="138">
      <formula>ISTEXT(P13)</formula>
    </cfRule>
  </conditionalFormatting>
  <conditionalFormatting sqref="O14">
    <cfRule type="expression" dxfId="130" priority="137">
      <formula>ISTEXT(O14)</formula>
    </cfRule>
  </conditionalFormatting>
  <conditionalFormatting sqref="P14">
    <cfRule type="expression" dxfId="129" priority="136">
      <formula>ISTEXT(P14)</formula>
    </cfRule>
  </conditionalFormatting>
  <conditionalFormatting sqref="O15:P15">
    <cfRule type="expression" dxfId="128" priority="135">
      <formula>ISTEXT(O15)</formula>
    </cfRule>
  </conditionalFormatting>
  <conditionalFormatting sqref="O16">
    <cfRule type="expression" dxfId="127" priority="134">
      <formula>ISTEXT(O16)</formula>
    </cfRule>
  </conditionalFormatting>
  <conditionalFormatting sqref="P16">
    <cfRule type="expression" dxfId="126" priority="133">
      <formula>ISTEXT(P16)</formula>
    </cfRule>
  </conditionalFormatting>
  <conditionalFormatting sqref="O17:P17">
    <cfRule type="expression" dxfId="125" priority="132">
      <formula>ISTEXT(O17)</formula>
    </cfRule>
  </conditionalFormatting>
  <conditionalFormatting sqref="O18:O44">
    <cfRule type="expression" dxfId="124" priority="131">
      <formula>ISTEXT(O18)</formula>
    </cfRule>
  </conditionalFormatting>
  <conditionalFormatting sqref="P18:P44">
    <cfRule type="expression" dxfId="123" priority="130">
      <formula>ISTEXT(P18)</formula>
    </cfRule>
  </conditionalFormatting>
  <conditionalFormatting sqref="O45:P45">
    <cfRule type="expression" dxfId="122" priority="129">
      <formula>ISTEXT(O45)</formula>
    </cfRule>
  </conditionalFormatting>
  <conditionalFormatting sqref="O46">
    <cfRule type="expression" dxfId="121" priority="128">
      <formula>ISTEXT(O46)</formula>
    </cfRule>
  </conditionalFormatting>
  <conditionalFormatting sqref="P46">
    <cfRule type="expression" dxfId="120" priority="127">
      <formula>ISTEXT(P46)</formula>
    </cfRule>
  </conditionalFormatting>
  <conditionalFormatting sqref="O47:P47">
    <cfRule type="expression" dxfId="119" priority="126">
      <formula>ISTEXT(O47)</formula>
    </cfRule>
  </conditionalFormatting>
  <conditionalFormatting sqref="O48">
    <cfRule type="expression" dxfId="118" priority="125">
      <formula>ISTEXT(O48)</formula>
    </cfRule>
  </conditionalFormatting>
  <conditionalFormatting sqref="P48">
    <cfRule type="expression" dxfId="117" priority="124">
      <formula>ISTEXT(P48)</formula>
    </cfRule>
  </conditionalFormatting>
  <conditionalFormatting sqref="O49:P49">
    <cfRule type="expression" dxfId="116" priority="123">
      <formula>ISTEXT(O49)</formula>
    </cfRule>
  </conditionalFormatting>
  <conditionalFormatting sqref="O50">
    <cfRule type="expression" dxfId="115" priority="122">
      <formula>ISTEXT(O50)</formula>
    </cfRule>
  </conditionalFormatting>
  <conditionalFormatting sqref="P50">
    <cfRule type="expression" dxfId="114" priority="121">
      <formula>ISTEXT(P50)</formula>
    </cfRule>
  </conditionalFormatting>
  <conditionalFormatting sqref="O51:P51">
    <cfRule type="expression" dxfId="113" priority="120">
      <formula>ISTEXT(O51)</formula>
    </cfRule>
  </conditionalFormatting>
  <conditionalFormatting sqref="O52">
    <cfRule type="expression" dxfId="112" priority="119">
      <formula>ISTEXT(O52)</formula>
    </cfRule>
  </conditionalFormatting>
  <conditionalFormatting sqref="P52">
    <cfRule type="expression" dxfId="111" priority="118">
      <formula>ISTEXT(P52)</formula>
    </cfRule>
  </conditionalFormatting>
  <conditionalFormatting sqref="O53:P53">
    <cfRule type="expression" dxfId="110" priority="117">
      <formula>ISTEXT(O53)</formula>
    </cfRule>
  </conditionalFormatting>
  <conditionalFormatting sqref="O54">
    <cfRule type="expression" dxfId="109" priority="116">
      <formula>ISTEXT(O54)</formula>
    </cfRule>
  </conditionalFormatting>
  <conditionalFormatting sqref="P54">
    <cfRule type="expression" dxfId="108" priority="115">
      <formula>ISTEXT(P54)</formula>
    </cfRule>
  </conditionalFormatting>
  <conditionalFormatting sqref="O55:P55">
    <cfRule type="expression" dxfId="107" priority="114">
      <formula>ISTEXT(O55)</formula>
    </cfRule>
  </conditionalFormatting>
  <conditionalFormatting sqref="O56">
    <cfRule type="expression" dxfId="106" priority="113">
      <formula>ISTEXT(O56)</formula>
    </cfRule>
  </conditionalFormatting>
  <conditionalFormatting sqref="P56">
    <cfRule type="expression" dxfId="105" priority="112">
      <formula>ISTEXT(P56)</formula>
    </cfRule>
  </conditionalFormatting>
  <conditionalFormatting sqref="O57:P57">
    <cfRule type="expression" dxfId="104" priority="111">
      <formula>ISTEXT(O57)</formula>
    </cfRule>
  </conditionalFormatting>
  <conditionalFormatting sqref="O58">
    <cfRule type="expression" dxfId="103" priority="110">
      <formula>ISTEXT(O58)</formula>
    </cfRule>
  </conditionalFormatting>
  <conditionalFormatting sqref="P58">
    <cfRule type="expression" dxfId="102" priority="109">
      <formula>ISTEXT(P58)</formula>
    </cfRule>
  </conditionalFormatting>
  <conditionalFormatting sqref="O59:P59">
    <cfRule type="expression" dxfId="101" priority="108">
      <formula>ISTEXT(O59)</formula>
    </cfRule>
  </conditionalFormatting>
  <conditionalFormatting sqref="O60">
    <cfRule type="expression" dxfId="100" priority="107">
      <formula>ISTEXT(O60)</formula>
    </cfRule>
  </conditionalFormatting>
  <conditionalFormatting sqref="P60">
    <cfRule type="expression" dxfId="99" priority="106">
      <formula>ISTEXT(P60)</formula>
    </cfRule>
  </conditionalFormatting>
  <conditionalFormatting sqref="O61:P61">
    <cfRule type="expression" dxfId="98" priority="105">
      <formula>ISTEXT(O61)</formula>
    </cfRule>
  </conditionalFormatting>
  <conditionalFormatting sqref="O62">
    <cfRule type="expression" dxfId="97" priority="104">
      <formula>ISTEXT(O62)</formula>
    </cfRule>
  </conditionalFormatting>
  <conditionalFormatting sqref="P62">
    <cfRule type="expression" dxfId="96" priority="103">
      <formula>ISTEXT(P62)</formula>
    </cfRule>
  </conditionalFormatting>
  <conditionalFormatting sqref="O63:P63">
    <cfRule type="expression" dxfId="95" priority="102">
      <formula>ISTEXT(O63)</formula>
    </cfRule>
  </conditionalFormatting>
  <conditionalFormatting sqref="O64">
    <cfRule type="expression" dxfId="94" priority="101">
      <formula>ISTEXT(O64)</formula>
    </cfRule>
  </conditionalFormatting>
  <conditionalFormatting sqref="P64">
    <cfRule type="expression" dxfId="93" priority="100">
      <formula>ISTEXT(P64)</formula>
    </cfRule>
  </conditionalFormatting>
  <conditionalFormatting sqref="O65:P65">
    <cfRule type="expression" dxfId="92" priority="99">
      <formula>ISTEXT(O65)</formula>
    </cfRule>
  </conditionalFormatting>
  <conditionalFormatting sqref="O66">
    <cfRule type="expression" dxfId="91" priority="98">
      <formula>ISTEXT(O66)</formula>
    </cfRule>
  </conditionalFormatting>
  <conditionalFormatting sqref="P66">
    <cfRule type="expression" dxfId="90" priority="97">
      <formula>ISTEXT(P66)</formula>
    </cfRule>
  </conditionalFormatting>
  <conditionalFormatting sqref="S7">
    <cfRule type="expression" dxfId="89" priority="96">
      <formula>ISTEXT(S7)</formula>
    </cfRule>
  </conditionalFormatting>
  <conditionalFormatting sqref="T7">
    <cfRule type="expression" dxfId="88" priority="95">
      <formula>ISTEXT(T7)</formula>
    </cfRule>
  </conditionalFormatting>
  <conditionalFormatting sqref="S8">
    <cfRule type="expression" dxfId="87" priority="94">
      <formula>ISTEXT(S8)</formula>
    </cfRule>
  </conditionalFormatting>
  <conditionalFormatting sqref="T8">
    <cfRule type="expression" dxfId="86" priority="93">
      <formula>ISTEXT(T8)</formula>
    </cfRule>
  </conditionalFormatting>
  <conditionalFormatting sqref="S9">
    <cfRule type="expression" dxfId="85" priority="92">
      <formula>ISTEXT(S9)</formula>
    </cfRule>
  </conditionalFormatting>
  <conditionalFormatting sqref="T9">
    <cfRule type="expression" dxfId="84" priority="91">
      <formula>ISTEXT(T9)</formula>
    </cfRule>
  </conditionalFormatting>
  <conditionalFormatting sqref="S10">
    <cfRule type="expression" dxfId="83" priority="90">
      <formula>ISTEXT(S10)</formula>
    </cfRule>
  </conditionalFormatting>
  <conditionalFormatting sqref="T10">
    <cfRule type="expression" dxfId="82" priority="89">
      <formula>ISTEXT(T10)</formula>
    </cfRule>
  </conditionalFormatting>
  <conditionalFormatting sqref="S11">
    <cfRule type="expression" dxfId="81" priority="88">
      <formula>ISTEXT(S11)</formula>
    </cfRule>
  </conditionalFormatting>
  <conditionalFormatting sqref="T11">
    <cfRule type="expression" dxfId="80" priority="87">
      <formula>ISTEXT(T11)</formula>
    </cfRule>
  </conditionalFormatting>
  <conditionalFormatting sqref="S12:T12">
    <cfRule type="expression" dxfId="79" priority="86">
      <formula>ISTEXT(S12)</formula>
    </cfRule>
  </conditionalFormatting>
  <conditionalFormatting sqref="S13">
    <cfRule type="expression" dxfId="78" priority="85">
      <formula>ISTEXT(S13)</formula>
    </cfRule>
  </conditionalFormatting>
  <conditionalFormatting sqref="T13">
    <cfRule type="expression" dxfId="77" priority="84">
      <formula>ISTEXT(T13)</formula>
    </cfRule>
  </conditionalFormatting>
  <conditionalFormatting sqref="S14">
    <cfRule type="expression" dxfId="76" priority="83">
      <formula>ISTEXT(S14)</formula>
    </cfRule>
  </conditionalFormatting>
  <conditionalFormatting sqref="T14">
    <cfRule type="expression" dxfId="75" priority="82">
      <formula>ISTEXT(T14)</formula>
    </cfRule>
  </conditionalFormatting>
  <conditionalFormatting sqref="S15:T15">
    <cfRule type="expression" dxfId="74" priority="81">
      <formula>ISTEXT(S15)</formula>
    </cfRule>
  </conditionalFormatting>
  <conditionalFormatting sqref="S16">
    <cfRule type="expression" dxfId="73" priority="80">
      <formula>ISTEXT(S16)</formula>
    </cfRule>
  </conditionalFormatting>
  <conditionalFormatting sqref="T16">
    <cfRule type="expression" dxfId="72" priority="79">
      <formula>ISTEXT(T16)</formula>
    </cfRule>
  </conditionalFormatting>
  <conditionalFormatting sqref="S17:T17">
    <cfRule type="expression" dxfId="71" priority="78">
      <formula>ISTEXT(S17)</formula>
    </cfRule>
  </conditionalFormatting>
  <conditionalFormatting sqref="S18:S44">
    <cfRule type="expression" dxfId="70" priority="77">
      <formula>ISTEXT(S18)</formula>
    </cfRule>
  </conditionalFormatting>
  <conditionalFormatting sqref="T18:T44">
    <cfRule type="expression" dxfId="69" priority="76">
      <formula>ISTEXT(T18)</formula>
    </cfRule>
  </conditionalFormatting>
  <conditionalFormatting sqref="S45:T45">
    <cfRule type="expression" dxfId="68" priority="75">
      <formula>ISTEXT(S45)</formula>
    </cfRule>
  </conditionalFormatting>
  <conditionalFormatting sqref="S46">
    <cfRule type="expression" dxfId="67" priority="74">
      <formula>ISTEXT(S46)</formula>
    </cfRule>
  </conditionalFormatting>
  <conditionalFormatting sqref="T46">
    <cfRule type="expression" dxfId="66" priority="73">
      <formula>ISTEXT(T46)</formula>
    </cfRule>
  </conditionalFormatting>
  <conditionalFormatting sqref="S47:T47">
    <cfRule type="expression" dxfId="65" priority="72">
      <formula>ISTEXT(S47)</formula>
    </cfRule>
  </conditionalFormatting>
  <conditionalFormatting sqref="S48">
    <cfRule type="expression" dxfId="64" priority="71">
      <formula>ISTEXT(S48)</formula>
    </cfRule>
  </conditionalFormatting>
  <conditionalFormatting sqref="T48">
    <cfRule type="expression" dxfId="63" priority="70">
      <formula>ISTEXT(T48)</formula>
    </cfRule>
  </conditionalFormatting>
  <conditionalFormatting sqref="S49:T49">
    <cfRule type="expression" dxfId="62" priority="69">
      <formula>ISTEXT(S49)</formula>
    </cfRule>
  </conditionalFormatting>
  <conditionalFormatting sqref="S50">
    <cfRule type="expression" dxfId="61" priority="68">
      <formula>ISTEXT(S50)</formula>
    </cfRule>
  </conditionalFormatting>
  <conditionalFormatting sqref="T50">
    <cfRule type="expression" dxfId="60" priority="67">
      <formula>ISTEXT(T50)</formula>
    </cfRule>
  </conditionalFormatting>
  <conditionalFormatting sqref="S51:T51">
    <cfRule type="expression" dxfId="59" priority="66">
      <formula>ISTEXT(S51)</formula>
    </cfRule>
  </conditionalFormatting>
  <conditionalFormatting sqref="S52">
    <cfRule type="expression" dxfId="58" priority="65">
      <formula>ISTEXT(S52)</formula>
    </cfRule>
  </conditionalFormatting>
  <conditionalFormatting sqref="T52">
    <cfRule type="expression" dxfId="57" priority="64">
      <formula>ISTEXT(T52)</formula>
    </cfRule>
  </conditionalFormatting>
  <conditionalFormatting sqref="S53:T53">
    <cfRule type="expression" dxfId="56" priority="63">
      <formula>ISTEXT(S53)</formula>
    </cfRule>
  </conditionalFormatting>
  <conditionalFormatting sqref="S54">
    <cfRule type="expression" dxfId="55" priority="62">
      <formula>ISTEXT(S54)</formula>
    </cfRule>
  </conditionalFormatting>
  <conditionalFormatting sqref="T54">
    <cfRule type="expression" dxfId="54" priority="61">
      <formula>ISTEXT(T54)</formula>
    </cfRule>
  </conditionalFormatting>
  <conditionalFormatting sqref="S55:T55">
    <cfRule type="expression" dxfId="53" priority="60">
      <formula>ISTEXT(S55)</formula>
    </cfRule>
  </conditionalFormatting>
  <conditionalFormatting sqref="S56">
    <cfRule type="expression" dxfId="52" priority="59">
      <formula>ISTEXT(S56)</formula>
    </cfRule>
  </conditionalFormatting>
  <conditionalFormatting sqref="T56">
    <cfRule type="expression" dxfId="51" priority="58">
      <formula>ISTEXT(T56)</formula>
    </cfRule>
  </conditionalFormatting>
  <conditionalFormatting sqref="S57:T57">
    <cfRule type="expression" dxfId="50" priority="57">
      <formula>ISTEXT(S57)</formula>
    </cfRule>
  </conditionalFormatting>
  <conditionalFormatting sqref="S58">
    <cfRule type="expression" dxfId="49" priority="56">
      <formula>ISTEXT(S58)</formula>
    </cfRule>
  </conditionalFormatting>
  <conditionalFormatting sqref="T58">
    <cfRule type="expression" dxfId="48" priority="55">
      <formula>ISTEXT(T58)</formula>
    </cfRule>
  </conditionalFormatting>
  <conditionalFormatting sqref="S59:T59">
    <cfRule type="expression" dxfId="47" priority="54">
      <formula>ISTEXT(S59)</formula>
    </cfRule>
  </conditionalFormatting>
  <conditionalFormatting sqref="S60">
    <cfRule type="expression" dxfId="46" priority="53">
      <formula>ISTEXT(S60)</formula>
    </cfRule>
  </conditionalFormatting>
  <conditionalFormatting sqref="T60">
    <cfRule type="expression" dxfId="45" priority="52">
      <formula>ISTEXT(T60)</formula>
    </cfRule>
  </conditionalFormatting>
  <conditionalFormatting sqref="S61:T61">
    <cfRule type="expression" dxfId="44" priority="51">
      <formula>ISTEXT(S61)</formula>
    </cfRule>
  </conditionalFormatting>
  <conditionalFormatting sqref="S62">
    <cfRule type="expression" dxfId="43" priority="50">
      <formula>ISTEXT(S62)</formula>
    </cfRule>
  </conditionalFormatting>
  <conditionalFormatting sqref="T62">
    <cfRule type="expression" dxfId="42" priority="49">
      <formula>ISTEXT(T62)</formula>
    </cfRule>
  </conditionalFormatting>
  <conditionalFormatting sqref="S63:T63">
    <cfRule type="expression" dxfId="41" priority="48">
      <formula>ISTEXT(S63)</formula>
    </cfRule>
  </conditionalFormatting>
  <conditionalFormatting sqref="S64">
    <cfRule type="expression" dxfId="40" priority="47">
      <formula>ISTEXT(S64)</formula>
    </cfRule>
  </conditionalFormatting>
  <conditionalFormatting sqref="T64">
    <cfRule type="expression" dxfId="39" priority="46">
      <formula>ISTEXT(T64)</formula>
    </cfRule>
  </conditionalFormatting>
  <conditionalFormatting sqref="S65:T65">
    <cfRule type="expression" dxfId="38" priority="45">
      <formula>ISTEXT(S65)</formula>
    </cfRule>
  </conditionalFormatting>
  <conditionalFormatting sqref="S66">
    <cfRule type="expression" dxfId="37" priority="44">
      <formula>ISTEXT(S66)</formula>
    </cfRule>
  </conditionalFormatting>
  <conditionalFormatting sqref="T66">
    <cfRule type="expression" dxfId="36" priority="43">
      <formula>ISTEXT(T66)</formula>
    </cfRule>
  </conditionalFormatting>
  <conditionalFormatting sqref="Q12:R12">
    <cfRule type="expression" dxfId="35" priority="42">
      <formula>ISTEXT(Q12)</formula>
    </cfRule>
  </conditionalFormatting>
  <conditionalFormatting sqref="Q15:R15">
    <cfRule type="expression" dxfId="34" priority="41">
      <formula>ISTEXT(Q15)</formula>
    </cfRule>
  </conditionalFormatting>
  <conditionalFormatting sqref="Q17:R17">
    <cfRule type="expression" dxfId="33" priority="40">
      <formula>ISTEXT(Q17)</formula>
    </cfRule>
  </conditionalFormatting>
  <conditionalFormatting sqref="Q45:R45">
    <cfRule type="expression" dxfId="32" priority="39">
      <formula>ISTEXT(Q45)</formula>
    </cfRule>
  </conditionalFormatting>
  <conditionalFormatting sqref="Q47:R47">
    <cfRule type="expression" dxfId="31" priority="38">
      <formula>ISTEXT(Q47)</formula>
    </cfRule>
  </conditionalFormatting>
  <conditionalFormatting sqref="Q49:R49">
    <cfRule type="expression" dxfId="30" priority="37">
      <formula>ISTEXT(Q49)</formula>
    </cfRule>
  </conditionalFormatting>
  <conditionalFormatting sqref="Q51:R51">
    <cfRule type="expression" dxfId="29" priority="36">
      <formula>ISTEXT(Q51)</formula>
    </cfRule>
  </conditionalFormatting>
  <conditionalFormatting sqref="Q53:R53">
    <cfRule type="expression" dxfId="28" priority="35">
      <formula>ISTEXT(Q53)</formula>
    </cfRule>
  </conditionalFormatting>
  <conditionalFormatting sqref="Q55:R55">
    <cfRule type="expression" dxfId="27" priority="34">
      <formula>ISTEXT(Q55)</formula>
    </cfRule>
  </conditionalFormatting>
  <conditionalFormatting sqref="Q57:R57">
    <cfRule type="expression" dxfId="26" priority="33">
      <formula>ISTEXT(Q57)</formula>
    </cfRule>
  </conditionalFormatting>
  <conditionalFormatting sqref="Q59:R59">
    <cfRule type="expression" dxfId="25" priority="32">
      <formula>ISTEXT(Q59)</formula>
    </cfRule>
  </conditionalFormatting>
  <conditionalFormatting sqref="Q61:R61">
    <cfRule type="expression" dxfId="24" priority="31">
      <formula>ISTEXT(Q61)</formula>
    </cfRule>
  </conditionalFormatting>
  <conditionalFormatting sqref="Q63:R63">
    <cfRule type="expression" dxfId="23" priority="30">
      <formula>ISTEXT(Q63)</formula>
    </cfRule>
  </conditionalFormatting>
  <conditionalFormatting sqref="Q65:R65">
    <cfRule type="expression" dxfId="22" priority="29">
      <formula>ISTEXT(Q65)</formula>
    </cfRule>
  </conditionalFormatting>
  <conditionalFormatting sqref="G27:G32">
    <cfRule type="expression" dxfId="21" priority="28">
      <formula>ISTEXT(G27)</formula>
    </cfRule>
  </conditionalFormatting>
  <conditionalFormatting sqref="H27:H32">
    <cfRule type="expression" dxfId="20" priority="27">
      <formula>ISTEXT(H27)</formula>
    </cfRule>
  </conditionalFormatting>
  <conditionalFormatting sqref="I27:I32">
    <cfRule type="expression" dxfId="19" priority="26">
      <formula>ISTEXT(I27)</formula>
    </cfRule>
  </conditionalFormatting>
  <conditionalFormatting sqref="J27:J32">
    <cfRule type="expression" dxfId="18" priority="25">
      <formula>ISTEXT(J27)</formula>
    </cfRule>
  </conditionalFormatting>
  <conditionalFormatting sqref="K27:K32">
    <cfRule type="expression" dxfId="17" priority="24">
      <formula>ISTEXT(K27)</formula>
    </cfRule>
  </conditionalFormatting>
  <conditionalFormatting sqref="L27:L32">
    <cfRule type="expression" dxfId="16" priority="23">
      <formula>ISTEXT(L27)</formula>
    </cfRule>
  </conditionalFormatting>
  <conditionalFormatting sqref="G33">
    <cfRule type="expression" dxfId="15" priority="16">
      <formula>ISTEXT(G33)</formula>
    </cfRule>
  </conditionalFormatting>
  <conditionalFormatting sqref="H33">
    <cfRule type="expression" dxfId="14" priority="15">
      <formula>ISTEXT(H33)</formula>
    </cfRule>
  </conditionalFormatting>
  <conditionalFormatting sqref="I33">
    <cfRule type="expression" dxfId="13" priority="14">
      <formula>ISTEXT(I33)</formula>
    </cfRule>
  </conditionalFormatting>
  <conditionalFormatting sqref="J33">
    <cfRule type="expression" dxfId="12" priority="13">
      <formula>ISTEXT(J33)</formula>
    </cfRule>
  </conditionalFormatting>
  <conditionalFormatting sqref="K33">
    <cfRule type="expression" dxfId="11" priority="12">
      <formula>ISTEXT(K33)</formula>
    </cfRule>
  </conditionalFormatting>
  <conditionalFormatting sqref="L33">
    <cfRule type="expression" dxfId="10" priority="11">
      <formula>ISTEXT(L33)</formula>
    </cfRule>
  </conditionalFormatting>
  <conditionalFormatting sqref="G34:G36">
    <cfRule type="expression" dxfId="9" priority="10">
      <formula>ISTEXT(G34)</formula>
    </cfRule>
  </conditionalFormatting>
  <conditionalFormatting sqref="H34:H36">
    <cfRule type="expression" dxfId="8" priority="9">
      <formula>ISTEXT(H34)</formula>
    </cfRule>
  </conditionalFormatting>
  <conditionalFormatting sqref="I34:I36">
    <cfRule type="expression" dxfId="7" priority="8">
      <formula>ISTEXT(I34)</formula>
    </cfRule>
  </conditionalFormatting>
  <conditionalFormatting sqref="J34:J36">
    <cfRule type="expression" dxfId="6" priority="7">
      <formula>ISTEXT(J34)</formula>
    </cfRule>
  </conditionalFormatting>
  <conditionalFormatting sqref="K34:K38">
    <cfRule type="expression" dxfId="5" priority="6">
      <formula>ISTEXT(K34)</formula>
    </cfRule>
  </conditionalFormatting>
  <conditionalFormatting sqref="L34:L38">
    <cfRule type="expression" dxfId="4" priority="5">
      <formula>ISTEXT(L34)</formula>
    </cfRule>
  </conditionalFormatting>
  <conditionalFormatting sqref="G37:G38">
    <cfRule type="expression" dxfId="3" priority="4">
      <formula>ISTEXT(G37)</formula>
    </cfRule>
  </conditionalFormatting>
  <conditionalFormatting sqref="H37:H38">
    <cfRule type="expression" dxfId="2" priority="3">
      <formula>ISTEXT(H37)</formula>
    </cfRule>
  </conditionalFormatting>
  <conditionalFormatting sqref="I37:I38">
    <cfRule type="expression" dxfId="1" priority="2">
      <formula>ISTEXT(I37)</formula>
    </cfRule>
  </conditionalFormatting>
  <conditionalFormatting sqref="J37:J38">
    <cfRule type="expression" dxfId="0" priority="1">
      <formula>ISTEXT(J37)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Gillian Silva</cp:lastModifiedBy>
  <cp:lastPrinted>2013-05-08T18:17:23Z</cp:lastPrinted>
  <dcterms:created xsi:type="dcterms:W3CDTF">2012-05-04T22:10:30Z</dcterms:created>
  <dcterms:modified xsi:type="dcterms:W3CDTF">2013-10-23T19:41:28Z</dcterms:modified>
</cp:coreProperties>
</file>