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940" yWindow="-255" windowWidth="17655" windowHeight="7710" firstSheet="2" activeTab="2"/>
  </bookViews>
  <sheets>
    <sheet name="Read me" sheetId="7" r:id="rId1"/>
    <sheet name="Nutrient 13267 _7_2012 thru 6_2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Conc.'!$A$5:$U$36</definedName>
  </definedNames>
  <calcPr calcId="145621"/>
</workbook>
</file>

<file path=xl/calcChain.xml><?xml version="1.0" encoding="utf-8"?>
<calcChain xmlns="http://schemas.openxmlformats.org/spreadsheetml/2006/main">
  <c r="G9" i="13" l="1"/>
  <c r="O32" i="4"/>
  <c r="B32" i="5" l="1"/>
  <c r="G32" i="11"/>
  <c r="F32" i="11"/>
  <c r="B35" i="5"/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5" i="11"/>
  <c r="G35" i="11"/>
  <c r="G34" i="4" s="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3" i="5"/>
  <c r="B33" i="5"/>
  <c r="A34" i="5"/>
  <c r="B34" i="5"/>
  <c r="A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67" i="5"/>
  <c r="B67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7" i="11"/>
  <c r="G66" i="4" s="1"/>
  <c r="F67" i="11"/>
  <c r="F66" i="4"/>
  <c r="G66" i="11"/>
  <c r="G65" i="4"/>
  <c r="F66" i="11"/>
  <c r="F65" i="4"/>
  <c r="G65" i="11"/>
  <c r="G64" i="4"/>
  <c r="F65" i="11"/>
  <c r="F64" i="4"/>
  <c r="G64" i="11"/>
  <c r="G63" i="4"/>
  <c r="F64" i="11"/>
  <c r="F63" i="4"/>
  <c r="G63" i="11"/>
  <c r="G62" i="4"/>
  <c r="F63" i="11"/>
  <c r="F62" i="4"/>
  <c r="G62" i="11"/>
  <c r="G61" i="4"/>
  <c r="F62" i="11"/>
  <c r="F61" i="4"/>
  <c r="G61" i="11"/>
  <c r="G60" i="4"/>
  <c r="F61" i="11"/>
  <c r="F60" i="4"/>
  <c r="G60" i="11"/>
  <c r="G59" i="4"/>
  <c r="F60" i="11"/>
  <c r="F59" i="4"/>
  <c r="G59" i="11"/>
  <c r="G58" i="4"/>
  <c r="F59" i="11"/>
  <c r="F58" i="4"/>
  <c r="G58" i="11"/>
  <c r="G57" i="4"/>
  <c r="F58" i="11"/>
  <c r="F57" i="4"/>
  <c r="G57" i="11"/>
  <c r="G56" i="4"/>
  <c r="F57" i="11"/>
  <c r="F56" i="4"/>
  <c r="G56" i="11"/>
  <c r="G55" i="4"/>
  <c r="F56" i="11"/>
  <c r="F55" i="4"/>
  <c r="G55" i="11"/>
  <c r="G54" i="4"/>
  <c r="F55" i="11"/>
  <c r="F54" i="4"/>
  <c r="G54" i="11"/>
  <c r="G53" i="4"/>
  <c r="F54" i="11"/>
  <c r="F53" i="4"/>
  <c r="G53" i="11"/>
  <c r="G52" i="4"/>
  <c r="F53" i="11"/>
  <c r="F52" i="4"/>
  <c r="G52" i="11"/>
  <c r="G51" i="4"/>
  <c r="F52" i="11"/>
  <c r="F51" i="4"/>
  <c r="G51" i="11"/>
  <c r="G50" i="4"/>
  <c r="F51" i="11"/>
  <c r="F50" i="4"/>
  <c r="G50" i="11"/>
  <c r="G49" i="4"/>
  <c r="F50" i="11"/>
  <c r="F49" i="4"/>
  <c r="G49" i="11"/>
  <c r="G48" i="4"/>
  <c r="F49" i="11"/>
  <c r="F48" i="4"/>
  <c r="G48" i="11"/>
  <c r="G47" i="4"/>
  <c r="F48" i="11"/>
  <c r="F47" i="4"/>
  <c r="G47" i="11"/>
  <c r="G46" i="4"/>
  <c r="F47" i="11"/>
  <c r="F46" i="4"/>
  <c r="G46" i="11"/>
  <c r="G45" i="4"/>
  <c r="F46" i="11"/>
  <c r="F45" i="4"/>
  <c r="G45" i="11"/>
  <c r="G44" i="4"/>
  <c r="F45" i="11"/>
  <c r="F44" i="4"/>
  <c r="G44" i="11"/>
  <c r="G43" i="4"/>
  <c r="F44" i="11"/>
  <c r="F43" i="4"/>
  <c r="G43" i="11"/>
  <c r="G42" i="4"/>
  <c r="F43" i="11"/>
  <c r="F42" i="4"/>
  <c r="G42" i="11"/>
  <c r="G41" i="4"/>
  <c r="F42" i="11"/>
  <c r="F41" i="4"/>
  <c r="G41" i="11"/>
  <c r="G40" i="4"/>
  <c r="F41" i="11"/>
  <c r="F40" i="4"/>
  <c r="G40" i="11"/>
  <c r="G39" i="4"/>
  <c r="F40" i="11"/>
  <c r="F39" i="4"/>
  <c r="G39" i="11"/>
  <c r="G38" i="4"/>
  <c r="F39" i="11"/>
  <c r="F38" i="4"/>
  <c r="G38" i="11"/>
  <c r="G37" i="4"/>
  <c r="F38" i="11"/>
  <c r="F37" i="4"/>
  <c r="G37" i="11"/>
  <c r="G36" i="4" s="1"/>
  <c r="F37" i="11"/>
  <c r="F36" i="4"/>
  <c r="G36" i="11"/>
  <c r="G35" i="4" s="1"/>
  <c r="F36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A10" i="13"/>
  <c r="B10" i="13"/>
  <c r="B10" i="16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/>
  <c r="K9" i="13"/>
  <c r="K10" i="13"/>
  <c r="K11" i="13"/>
  <c r="K12" i="13"/>
  <c r="K7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F34" i="4"/>
  <c r="G34" i="11"/>
  <c r="G33" i="4" s="1"/>
  <c r="F34" i="11"/>
  <c r="F33" i="4" s="1"/>
  <c r="G33" i="11"/>
  <c r="G32" i="4" s="1"/>
  <c r="F33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burke</author>
    <author>Pete Dalla-Betta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</t>
        </r>
      </text>
    </comment>
    <comment ref="G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 analzye NO3+NO2 combined for influent.
"J flagged"</t>
        </r>
      </text>
    </comment>
    <comment ref="G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H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</commentList>
</comments>
</file>

<file path=xl/comments2.xml><?xml version="1.0" encoding="utf-8"?>
<comments xmlns="http://schemas.openxmlformats.org/spreadsheetml/2006/main">
  <authors>
    <author>burke</author>
    <author>Pete Dalla-Betta</author>
  </authors>
  <commentList>
    <comment ref="J7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9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10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1" authorId="0">
      <text>
        <r>
          <rPr>
            <b/>
            <sz val="8"/>
            <color indexed="81"/>
            <rFont val="Tahoma"/>
            <family val="2"/>
          </rPr>
          <t>burke:</t>
        </r>
        <r>
          <rPr>
            <sz val="8"/>
            <color indexed="81"/>
            <rFont val="Tahoma"/>
            <family val="2"/>
          </rPr>
          <t xml:space="preserve">
"ND, report MDL" </t>
        </r>
      </text>
    </comment>
    <comment ref="J26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28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29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0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1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2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3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4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5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  <comment ref="J36" authorId="1">
      <text>
        <r>
          <rPr>
            <b/>
            <sz val="9"/>
            <color indexed="81"/>
            <rFont val="Tahoma"/>
            <family val="2"/>
          </rPr>
          <t>Pete Dalla-Betta:</t>
        </r>
        <r>
          <rPr>
            <sz val="9"/>
            <color indexed="81"/>
            <rFont val="Tahoma"/>
            <family val="2"/>
          </rPr>
          <t xml:space="preserve">
ND, MDL listed</t>
        </r>
      </text>
    </comment>
  </commentList>
</comments>
</file>

<file path=xl/sharedStrings.xml><?xml version="1.0" encoding="utf-8"?>
<sst xmlns="http://schemas.openxmlformats.org/spreadsheetml/2006/main" count="432" uniqueCount="215">
  <si>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</si>
  <si>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</si>
  <si>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</si>
  <si>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</si>
  <si>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</si>
  <si>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</si>
  <si>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</si>
  <si>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</si>
  <si>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</si>
  <si>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</si>
  <si>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</si>
  <si>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</si>
  <si>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</si>
  <si>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</si>
  <si>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</si>
  <si>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</si>
  <si>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</si>
  <si>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</si>
  <si>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</si>
  <si>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</si>
  <si>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</si>
  <si>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</si>
  <si>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</si>
  <si>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</si>
  <si>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</si>
  <si>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</si>
  <si>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</si>
  <si>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</si>
  <si>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</si>
  <si>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</si>
  <si>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</si>
  <si>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</si>
  <si>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</si>
  <si>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</si>
  <si>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</si>
  <si>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</si>
  <si>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</si>
  <si>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</si>
  <si>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</si>
  <si>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</si>
  <si>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</si>
  <si>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</si>
  <si>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</si>
  <si>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</si>
  <si>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</si>
  <si>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</si>
  <si>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</si>
  <si>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</si>
  <si>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</si>
  <si>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</si>
  <si>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</si>
  <si>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</si>
  <si>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</si>
  <si>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</si>
  <si>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</si>
  <si>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</si>
  <si>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</si>
  <si>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</si>
  <si>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</si>
  <si>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</si>
  <si>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</si>
  <si>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</si>
  <si>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</si>
  <si>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</si>
  <si>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</si>
  <si>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</si>
  <si>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</si>
  <si>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</si>
  <si>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</si>
  <si>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</si>
  <si>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</si>
  <si>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</si>
  <si>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</si>
  <si>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</si>
  <si>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</si>
  <si>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</si>
  <si>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</si>
  <si>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</si>
  <si>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</si>
  <si>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</si>
  <si>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</si>
  <si>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</si>
  <si>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</si>
  <si>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</si>
  <si>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</si>
  <si>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</si>
  <si>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</si>
  <si>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</si>
  <si>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</si>
  <si>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</si>
  <si>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</si>
  <si>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</si>
  <si>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</si>
  <si>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</si>
  <si>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</si>
  <si>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</si>
  <si>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</si>
  <si>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</si>
  <si>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</si>
  <si>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</si>
  <si>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</si>
  <si>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</si>
  <si>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</si>
  <si>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</si>
  <si>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</si>
  <si>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</si>
  <si>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</si>
  <si>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</si>
  <si>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</si>
  <si>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</si>
  <si>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</si>
  <si>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</si>
  <si>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</si>
  <si>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</si>
  <si>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</si>
  <si>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</si>
  <si>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</si>
  <si>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</si>
  <si>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</si>
  <si>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</si>
  <si>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</si>
  <si>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</si>
  <si>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</si>
  <si>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</si>
  <si>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</si>
  <si>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</si>
  <si>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</si>
  <si>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</si>
  <si>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</si>
  <si>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</si>
  <si>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</si>
  <si>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</si>
  <si>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</si>
  <si>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</si>
  <si>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</si>
  <si>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</si>
  <si>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</si>
  <si>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</si>
  <si>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</si>
  <si>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</si>
  <si>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</si>
  <si>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</si>
  <si>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</si>
  <si>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</si>
  <si>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</si>
  <si>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</si>
  <si>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</si>
  <si>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</si>
  <si>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</si>
  <si>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</si>
  <si>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</si>
  <si>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</si>
  <si>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</si>
  <si>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</si>
  <si>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</si>
  <si>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</si>
  <si>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</si>
  <si>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</si>
  <si>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</si>
  <si>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</si>
  <si>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</si>
  <si>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</si>
  <si>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</si>
  <si>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</si>
  <si>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</si>
  <si>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</si>
  <si>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</si>
  <si>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</si>
  <si>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</si>
  <si>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</si>
  <si>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</si>
  <si>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</si>
  <si>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</si>
  <si>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</si>
  <si>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</si>
  <si>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</si>
  <si>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</si>
  <si>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</si>
  <si>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</si>
  <si>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</si>
  <si>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</si>
  <si>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</si>
  <si>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</si>
  <si>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</si>
  <si>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</si>
  <si>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</si>
  <si>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</si>
  <si>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</si>
  <si>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</si>
  <si>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</si>
  <si>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</si>
  <si>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</si>
  <si>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</si>
  <si>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</si>
  <si>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</si>
  <si>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</si>
  <si>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</si>
  <si>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</si>
  <si>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</si>
  <si>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</si>
  <si>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</si>
  <si>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</si>
  <si>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San Mateo</t>
  </si>
  <si>
    <t>Pete Dalla-Betta, Laboratory Supervisor, (650)  522-7388, PDallaBetta@cityofsanmateo.org</t>
  </si>
  <si>
    <t>`</t>
  </si>
  <si>
    <t>Dry 2012</t>
  </si>
  <si>
    <t>Wet 2012/3</t>
  </si>
  <si>
    <t>Q4 2012</t>
  </si>
  <si>
    <t>Q3 2012</t>
  </si>
  <si>
    <t>N</t>
  </si>
  <si>
    <t>Y</t>
  </si>
  <si>
    <t>Q1 2013</t>
  </si>
  <si>
    <t>Q2 2013</t>
  </si>
  <si>
    <t>Q3 2013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</si>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</sst>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33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9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30" xfId="0" applyNumberFormat="1" applyFont="1" applyFill="1" applyBorder="1"/>
    <xf numFmtId="0" fontId="2" fillId="0" borderId="27" xfId="0" applyNumberFormat="1" applyFont="1" applyFill="1" applyBorder="1"/>
    <xf numFmtId="0" fontId="2" fillId="5" borderId="30" xfId="0" applyNumberFormat="1" applyFont="1" applyFill="1" applyBorder="1"/>
    <xf numFmtId="0" fontId="2" fillId="5" borderId="27" xfId="0" applyNumberFormat="1" applyFont="1" applyFill="1" applyBorder="1"/>
    <xf numFmtId="0" fontId="2" fillId="0" borderId="31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2" xfId="0" applyFill="1" applyBorder="1" applyAlignment="1"/>
    <xf numFmtId="0" fontId="10" fillId="6" borderId="33" xfId="0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5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2" xfId="0" applyFont="1" applyFill="1" applyBorder="1" applyAlignment="1">
      <alignment horizontal="left" vertical="center"/>
    </xf>
    <xf numFmtId="0" fontId="16" fillId="6" borderId="35" xfId="0" applyFont="1" applyFill="1" applyBorder="1" applyAlignment="1">
      <alignment horizontal="left"/>
    </xf>
    <xf numFmtId="0" fontId="0" fillId="7" borderId="35" xfId="0" applyFont="1" applyFill="1" applyBorder="1"/>
    <xf numFmtId="0" fontId="0" fillId="7" borderId="33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7" borderId="39" xfId="0" applyFont="1" applyFill="1" applyBorder="1" applyAlignment="1">
      <alignment horizontal="left"/>
    </xf>
    <xf numFmtId="0" fontId="0" fillId="7" borderId="40" xfId="0" applyFont="1" applyFill="1" applyBorder="1" applyAlignment="1">
      <alignment horizontal="left"/>
    </xf>
    <xf numFmtId="0" fontId="0" fillId="7" borderId="41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4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42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43" xfId="0" applyNumberFormat="1" applyFont="1" applyFill="1" applyBorder="1"/>
    <xf numFmtId="0" fontId="2" fillId="0" borderId="44" xfId="0" applyNumberFormat="1" applyFont="1" applyFill="1" applyBorder="1"/>
    <xf numFmtId="0" fontId="2" fillId="0" borderId="45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4" xfId="0" applyNumberFormat="1" applyFont="1" applyFill="1" applyBorder="1"/>
    <xf numFmtId="0" fontId="16" fillId="3" borderId="33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5" xfId="0" applyFont="1" applyBorder="1" applyAlignment="1">
      <alignment horizontal="left"/>
    </xf>
    <xf numFmtId="0" fontId="0" fillId="0" borderId="33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4" xfId="0" applyNumberFormat="1" applyFont="1" applyFill="1" applyBorder="1" applyAlignment="1">
      <alignment horizontal="center"/>
    </xf>
    <xf numFmtId="0" fontId="2" fillId="0" borderId="46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4" xfId="0" applyNumberFormat="1" applyFont="1" applyBorder="1" applyAlignment="1" applyProtection="1">
      <alignment vertical="center" wrapText="1"/>
      <protection locked="0"/>
    </xf>
    <xf numFmtId="14" fontId="2" fillId="5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5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4" xfId="0" applyNumberFormat="1" applyFont="1" applyFill="1" applyBorder="1"/>
    <xf numFmtId="14" fontId="2" fillId="5" borderId="31" xfId="0" applyNumberFormat="1" applyFont="1" applyFill="1" applyBorder="1"/>
    <xf numFmtId="14" fontId="2" fillId="0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 applyAlignment="1">
      <alignment horizontal="center"/>
    </xf>
    <xf numFmtId="0" fontId="2" fillId="5" borderId="31" xfId="0" applyNumberFormat="1" applyFont="1" applyFill="1" applyBorder="1"/>
    <xf numFmtId="0" fontId="2" fillId="0" borderId="31" xfId="0" applyNumberFormat="1" applyFont="1" applyFill="1" applyBorder="1" applyAlignment="1">
      <alignment horizontal="center"/>
    </xf>
    <xf numFmtId="0" fontId="2" fillId="9" borderId="31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1" xfId="0" applyNumberFormat="1" applyFont="1" applyFill="1" applyBorder="1"/>
    <xf numFmtId="0" fontId="2" fillId="0" borderId="47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4" fontId="28" fillId="0" borderId="14" xfId="0" applyNumberFormat="1" applyFont="1" applyBorder="1" applyAlignment="1">
      <alignment horizontal="center"/>
    </xf>
    <xf numFmtId="14" fontId="28" fillId="0" borderId="29" xfId="0" applyNumberFormat="1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28" fillId="0" borderId="29" xfId="0" applyFont="1" applyBorder="1"/>
    <xf numFmtId="0" fontId="28" fillId="0" borderId="16" xfId="0" applyFont="1" applyBorder="1"/>
    <xf numFmtId="14" fontId="28" fillId="0" borderId="15" xfId="0" applyNumberFormat="1" applyFont="1" applyFill="1" applyBorder="1" applyAlignment="1">
      <alignment horizontal="center"/>
    </xf>
    <xf numFmtId="14" fontId="28" fillId="0" borderId="10" xfId="0" applyNumberFormat="1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/>
    <xf numFmtId="0" fontId="28" fillId="0" borderId="17" xfId="0" applyFont="1" applyFill="1" applyBorder="1"/>
    <xf numFmtId="0" fontId="28" fillId="11" borderId="10" xfId="0" applyFont="1" applyFill="1" applyBorder="1"/>
    <xf numFmtId="0" fontId="28" fillId="0" borderId="10" xfId="0" applyFont="1" applyBorder="1"/>
    <xf numFmtId="165" fontId="28" fillId="11" borderId="10" xfId="0" applyNumberFormat="1" applyFont="1" applyFill="1" applyBorder="1"/>
    <xf numFmtId="0" fontId="2" fillId="3" borderId="46" xfId="0" applyFont="1" applyFill="1" applyBorder="1" applyAlignment="1">
      <alignment horizontal="center" wrapText="1"/>
    </xf>
    <xf numFmtId="14" fontId="28" fillId="0" borderId="15" xfId="0" applyNumberFormat="1" applyFont="1" applyBorder="1"/>
    <xf numFmtId="165" fontId="28" fillId="0" borderId="10" xfId="0" applyNumberFormat="1" applyFont="1" applyBorder="1"/>
    <xf numFmtId="165" fontId="28" fillId="0" borderId="10" xfId="0" applyNumberFormat="1" applyFont="1" applyBorder="1" applyAlignment="1"/>
    <xf numFmtId="14" fontId="28" fillId="11" borderId="15" xfId="0" applyNumberFormat="1" applyFont="1" applyFill="1" applyBorder="1"/>
    <xf numFmtId="165" fontId="28" fillId="11" borderId="10" xfId="0" applyNumberFormat="1" applyFont="1" applyFill="1" applyBorder="1" applyAlignment="1"/>
    <xf numFmtId="0" fontId="28" fillId="10" borderId="0" xfId="0" applyFont="1" applyFill="1" applyBorder="1"/>
    <xf numFmtId="165" fontId="28" fillId="10" borderId="0" xfId="0" applyNumberFormat="1" applyFont="1" applyFill="1" applyBorder="1" applyAlignment="1"/>
    <xf numFmtId="0" fontId="28" fillId="0" borderId="44" xfId="0" applyFont="1" applyBorder="1"/>
    <xf numFmtId="0" fontId="28" fillId="11" borderId="44" xfId="0" applyFont="1" applyFill="1" applyBorder="1"/>
    <xf numFmtId="0" fontId="28" fillId="0" borderId="14" xfId="0" applyNumberFormat="1" applyFont="1" applyBorder="1"/>
    <xf numFmtId="0" fontId="28" fillId="0" borderId="24" xfId="0" applyNumberFormat="1" applyFont="1" applyBorder="1"/>
    <xf numFmtId="0" fontId="28" fillId="0" borderId="23" xfId="0" applyFont="1" applyBorder="1"/>
    <xf numFmtId="0" fontId="28" fillId="0" borderId="24" xfId="0" applyFont="1" applyFill="1" applyBorder="1"/>
    <xf numFmtId="0" fontId="28" fillId="0" borderId="23" xfId="0" applyFont="1" applyFill="1" applyBorder="1"/>
    <xf numFmtId="0" fontId="2" fillId="0" borderId="9" xfId="0" applyNumberFormat="1" applyFont="1" applyFill="1" applyBorder="1" applyAlignment="1">
      <alignment horizontal="center"/>
    </xf>
    <xf numFmtId="0" fontId="17" fillId="5" borderId="35" xfId="0" applyFont="1" applyFill="1" applyBorder="1" applyAlignment="1">
      <alignment horizontal="center"/>
    </xf>
    <xf numFmtId="0" fontId="17" fillId="5" borderId="49" xfId="0" applyFont="1" applyFill="1" applyBorder="1" applyAlignment="1">
      <alignment horizontal="center"/>
    </xf>
    <xf numFmtId="0" fontId="17" fillId="5" borderId="33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" fillId="3" borderId="29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7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5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N51"/>
  <sheetViews>
    <sheetView zoomScale="90" zoomScaleNormal="90" workbookViewId="0">
      <selection activeCell="A19" sqref="A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2" spans="1:13" x14ac:dyDescent="0.25">
      <c r="B2" s="57"/>
    </row>
    <row r="3" spans="1:13" ht="21" x14ac:dyDescent="0.35">
      <c r="B3" s="187" t="s">
        <v>115</v>
      </c>
      <c r="C3" s="49"/>
      <c r="D3" s="49"/>
      <c r="E3" s="49"/>
      <c r="F3" s="49"/>
      <c r="G3" s="49"/>
    </row>
    <row r="4" spans="1:13" ht="21" x14ac:dyDescent="0.35">
      <c r="B4" s="187" t="s">
        <v>118</v>
      </c>
      <c r="C4" s="49"/>
      <c r="D4" s="49"/>
      <c r="E4" s="49"/>
      <c r="F4" s="49"/>
      <c r="G4" s="49"/>
    </row>
    <row r="5" spans="1:13" x14ac:dyDescent="0.25">
      <c r="B5" s="57"/>
    </row>
    <row r="7" spans="1:13" ht="15.75" thickBot="1" x14ac:dyDescent="0.3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</row>
    <row r="8" spans="1:13" x14ac:dyDescent="0.25">
      <c r="A8" s="65" t="s">
        <v>61</v>
      </c>
      <c r="B8" s="245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204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x14ac:dyDescent="0.25">
      <c r="A13" s="65" t="s">
        <v>179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x14ac:dyDescent="0.25">
      <c r="A14" s="63" t="s">
        <v>114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111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5"/>
      <c r="C17" s="245"/>
      <c r="D17" s="245"/>
      <c r="E17" s="245"/>
      <c r="F17" s="245"/>
      <c r="G17" s="245"/>
      <c r="H17" s="245"/>
      <c r="I17" s="45"/>
      <c r="J17" s="45"/>
      <c r="K17" s="45"/>
      <c r="L17" s="64"/>
      <c r="M17" s="15"/>
      <c r="N17" s="15"/>
    </row>
    <row r="18" spans="1:14" x14ac:dyDescent="0.25">
      <c r="A18" s="63" t="s">
        <v>147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 x14ac:dyDescent="0.25">
      <c r="A19" s="63" t="s">
        <v>67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 x14ac:dyDescent="0.25">
      <c r="A22" s="63" t="s">
        <v>148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 x14ac:dyDescent="0.25">
      <c r="A23" s="63" t="s">
        <v>68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 x14ac:dyDescent="0.25">
      <c r="A24" s="169" t="s">
        <v>146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 x14ac:dyDescent="0.25">
      <c r="A26" s="65" t="s">
        <v>144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x14ac:dyDescent="0.25">
      <c r="A28" s="63" t="s">
        <v>180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69" t="s">
        <v>156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139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138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x14ac:dyDescent="0.25">
      <c r="A38" s="65" t="s">
        <v>123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86" t="s">
        <v>141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26" t="s">
        <v>30</v>
      </c>
      <c r="B41" s="58"/>
      <c r="C41" s="58"/>
      <c r="D41" s="58"/>
      <c r="E41" s="58"/>
      <c r="F41" s="58"/>
      <c r="G41" s="34"/>
    </row>
    <row r="42" spans="1:13" x14ac:dyDescent="0.25">
      <c r="A42" s="227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27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27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27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27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27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27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27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27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28" t="s">
        <v>9</v>
      </c>
      <c r="B51" s="60" t="s">
        <v>26</v>
      </c>
      <c r="C51" s="60"/>
      <c r="D51" s="60"/>
      <c r="E51" s="60"/>
      <c r="F51" s="60"/>
      <c r="G51" s="36"/>
    </row>
  </sheetData>
  <phoneticPr fontId="0" type="noConversion"/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A7" zoomScale="85" zoomScaleNormal="85" workbookViewId="0">
      <selection activeCell="D28" sqref="D28"/>
    </sheetView>
  </sheetViews>
  <sheetFormatPr defaultRowHeight="15" x14ac:dyDescent="0.2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</cols>
  <sheetData>
    <row r="1" spans="1:4" ht="31.5" customHeight="1" thickBot="1" x14ac:dyDescent="0.35">
      <c r="A1" s="242" t="str">
        <f>' Inf Conc'!A2</f>
        <v>City of San Mateo</v>
      </c>
      <c r="B1" s="243"/>
    </row>
    <row r="2" spans="1:4" ht="25.5" customHeight="1" thickBot="1" x14ac:dyDescent="0.3">
      <c r="A2" s="356" t="s">
        <v>101</v>
      </c>
      <c r="B2" s="355"/>
      <c r="C2" s="354" t="s">
        <v>70</v>
      </c>
      <c r="D2" s="355"/>
    </row>
    <row r="3" spans="1:4" ht="15.75" customHeight="1" x14ac:dyDescent="0.25">
      <c r="A3" s="210" t="s">
        <v>135</v>
      </c>
      <c r="B3" s="207"/>
      <c r="C3" s="37" t="s">
        <v>71</v>
      </c>
      <c r="D3" s="39" t="s">
        <v>72</v>
      </c>
    </row>
    <row r="4" spans="1:4" x14ac:dyDescent="0.25">
      <c r="A4" s="211" t="s">
        <v>136</v>
      </c>
      <c r="B4" s="208"/>
      <c r="C4" s="38" t="s">
        <v>73</v>
      </c>
      <c r="D4" s="40">
        <v>41212</v>
      </c>
    </row>
    <row r="5" spans="1:4" ht="30.75" thickBot="1" x14ac:dyDescent="0.3">
      <c r="A5" s="212" t="s">
        <v>121</v>
      </c>
      <c r="B5" s="209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5"/>
      <c r="C8" s="204" t="s">
        <v>81</v>
      </c>
      <c r="D8" s="41">
        <v>41486</v>
      </c>
    </row>
    <row r="9" spans="1:4" x14ac:dyDescent="0.25">
      <c r="A9"/>
      <c r="B9" s="15"/>
      <c r="C9" s="38" t="s">
        <v>77</v>
      </c>
      <c r="D9" s="40">
        <v>41577</v>
      </c>
    </row>
    <row r="10" spans="1:4" x14ac:dyDescent="0.25">
      <c r="B10" s="15"/>
      <c r="C10" s="38" t="s">
        <v>78</v>
      </c>
      <c r="D10" s="40">
        <v>41669</v>
      </c>
    </row>
    <row r="11" spans="1:4" x14ac:dyDescent="0.25">
      <c r="C11" s="38" t="s">
        <v>79</v>
      </c>
      <c r="D11" s="40">
        <v>41759</v>
      </c>
    </row>
    <row r="12" spans="1:4" x14ac:dyDescent="0.25">
      <c r="C12" s="38" t="s">
        <v>80</v>
      </c>
      <c r="D12" s="40" t="s">
        <v>83</v>
      </c>
    </row>
    <row r="13" spans="1:4" ht="15.75" thickBot="1" x14ac:dyDescent="0.3">
      <c r="C13" s="217" t="s">
        <v>82</v>
      </c>
      <c r="D13" s="42">
        <v>41851</v>
      </c>
    </row>
    <row r="14" spans="1:4" x14ac:dyDescent="0.25">
      <c r="A14" s="205" t="s">
        <v>133</v>
      </c>
      <c r="B14" s="206"/>
      <c r="C14" s="43"/>
      <c r="D14" s="120"/>
    </row>
    <row r="15" spans="1:4" ht="15.75" thickBot="1" x14ac:dyDescent="0.3">
      <c r="C15" s="43"/>
      <c r="D15" s="120"/>
    </row>
    <row r="16" spans="1:4" x14ac:dyDescent="0.25">
      <c r="A16" s="357" t="s">
        <v>131</v>
      </c>
      <c r="B16" s="358"/>
      <c r="C16" s="43"/>
      <c r="D16" s="120"/>
    </row>
    <row r="17" spans="1:5" ht="15.75" thickBot="1" x14ac:dyDescent="0.3">
      <c r="A17" s="359"/>
      <c r="B17" s="360"/>
      <c r="C17" s="43"/>
      <c r="D17" s="120"/>
    </row>
    <row r="18" spans="1:5" ht="15.75" thickBot="1" x14ac:dyDescent="0.3">
      <c r="A18" s="202" t="s">
        <v>132</v>
      </c>
      <c r="B18" s="203"/>
      <c r="C18" s="43"/>
      <c r="D18" s="120"/>
    </row>
    <row r="19" spans="1:5" ht="15" customHeight="1" thickBot="1" x14ac:dyDescent="0.3">
      <c r="C19" s="43"/>
      <c r="D19" s="120"/>
    </row>
    <row r="20" spans="1:5" ht="19.5" thickBot="1" x14ac:dyDescent="0.35">
      <c r="A20" s="350" t="s">
        <v>129</v>
      </c>
      <c r="B20" s="351"/>
      <c r="C20" s="352"/>
      <c r="D20" s="173"/>
      <c r="E20" s="120"/>
    </row>
    <row r="21" spans="1:5" ht="16.5" thickBot="1" x14ac:dyDescent="0.3">
      <c r="A21" s="200" t="s">
        <v>124</v>
      </c>
      <c r="B21" s="190" t="s">
        <v>125</v>
      </c>
      <c r="C21" s="236" t="s">
        <v>126</v>
      </c>
      <c r="D21" s="173"/>
      <c r="E21" s="120"/>
    </row>
    <row r="22" spans="1:5" x14ac:dyDescent="0.25">
      <c r="A22" s="192" t="s">
        <v>85</v>
      </c>
      <c r="B22" s="103" t="s">
        <v>89</v>
      </c>
      <c r="C22" s="103" t="s">
        <v>89</v>
      </c>
      <c r="D22" s="173"/>
      <c r="E22" s="120"/>
    </row>
    <row r="23" spans="1:5" ht="30" x14ac:dyDescent="0.25">
      <c r="A23" s="193" t="s">
        <v>86</v>
      </c>
      <c r="B23" s="104" t="s">
        <v>66</v>
      </c>
      <c r="C23" s="106" t="s">
        <v>137</v>
      </c>
      <c r="D23" s="173"/>
      <c r="E23" s="120"/>
    </row>
    <row r="24" spans="1:5" x14ac:dyDescent="0.25">
      <c r="A24" s="193" t="s">
        <v>87</v>
      </c>
      <c r="B24" s="104" t="s">
        <v>64</v>
      </c>
      <c r="C24" s="104" t="s">
        <v>98</v>
      </c>
      <c r="D24" s="173"/>
      <c r="E24" s="120"/>
    </row>
    <row r="25" spans="1:5" ht="15.75" thickBot="1" x14ac:dyDescent="0.3">
      <c r="A25" s="194" t="s">
        <v>88</v>
      </c>
      <c r="B25" s="105" t="s">
        <v>96</v>
      </c>
      <c r="C25" s="105" t="s">
        <v>97</v>
      </c>
      <c r="D25" s="173"/>
      <c r="E25" s="120"/>
    </row>
    <row r="26" spans="1:5" ht="15.75" thickBot="1" x14ac:dyDescent="0.3">
      <c r="C26" s="108"/>
      <c r="D26" s="173"/>
      <c r="E26" s="120"/>
    </row>
    <row r="27" spans="1:5" ht="16.5" thickBot="1" x14ac:dyDescent="0.3">
      <c r="A27" s="200" t="s">
        <v>127</v>
      </c>
      <c r="B27" s="190" t="s">
        <v>125</v>
      </c>
      <c r="C27" s="236" t="s">
        <v>126</v>
      </c>
      <c r="D27" s="173"/>
      <c r="E27" s="120"/>
    </row>
    <row r="28" spans="1:5" x14ac:dyDescent="0.25">
      <c r="A28" s="192" t="s">
        <v>85</v>
      </c>
      <c r="B28" s="103" t="s">
        <v>89</v>
      </c>
      <c r="C28" s="103" t="s">
        <v>89</v>
      </c>
      <c r="D28" s="173"/>
      <c r="E28" s="120"/>
    </row>
    <row r="29" spans="1:5" ht="30" x14ac:dyDescent="0.25">
      <c r="A29" s="193" t="s">
        <v>86</v>
      </c>
      <c r="B29" s="104" t="s">
        <v>66</v>
      </c>
      <c r="C29" s="106" t="s">
        <v>137</v>
      </c>
      <c r="D29" s="173"/>
      <c r="E29" s="120"/>
    </row>
    <row r="30" spans="1:5" x14ac:dyDescent="0.25">
      <c r="A30" s="193" t="s">
        <v>87</v>
      </c>
      <c r="B30" s="104" t="s">
        <v>64</v>
      </c>
      <c r="C30" s="104" t="s">
        <v>98</v>
      </c>
      <c r="D30" s="173"/>
      <c r="E30" s="120"/>
    </row>
    <row r="31" spans="1:5" ht="15.75" thickBot="1" x14ac:dyDescent="0.3">
      <c r="A31" s="194" t="s">
        <v>88</v>
      </c>
      <c r="B31" s="105" t="s">
        <v>65</v>
      </c>
      <c r="C31" s="105" t="s">
        <v>65</v>
      </c>
      <c r="D31" s="173"/>
      <c r="E31" s="120"/>
    </row>
    <row r="32" spans="1:5" ht="15.75" thickBot="1" x14ac:dyDescent="0.3">
      <c r="C32" s="108"/>
      <c r="D32" s="173"/>
      <c r="E32" s="120"/>
    </row>
    <row r="33" spans="1:5" ht="16.5" thickBot="1" x14ac:dyDescent="0.3">
      <c r="A33" s="200" t="s">
        <v>128</v>
      </c>
      <c r="B33" s="190" t="s">
        <v>125</v>
      </c>
      <c r="C33" s="236" t="s">
        <v>126</v>
      </c>
      <c r="D33" s="173"/>
      <c r="E33" s="120"/>
    </row>
    <row r="34" spans="1:5" x14ac:dyDescent="0.25">
      <c r="A34" s="192" t="s">
        <v>85</v>
      </c>
      <c r="B34" s="103" t="s">
        <v>89</v>
      </c>
      <c r="C34" s="103" t="s">
        <v>89</v>
      </c>
      <c r="D34" s="173"/>
      <c r="E34" s="120"/>
    </row>
    <row r="35" spans="1:5" ht="30" x14ac:dyDescent="0.25">
      <c r="A35" s="193" t="s">
        <v>86</v>
      </c>
      <c r="B35" s="104" t="s">
        <v>99</v>
      </c>
      <c r="C35" s="106" t="s">
        <v>116</v>
      </c>
      <c r="D35" s="173"/>
      <c r="E35" s="120"/>
    </row>
    <row r="36" spans="1:5" x14ac:dyDescent="0.25">
      <c r="A36" s="193" t="s">
        <v>87</v>
      </c>
      <c r="B36" s="104" t="s">
        <v>64</v>
      </c>
      <c r="C36" s="104" t="s">
        <v>98</v>
      </c>
      <c r="D36" s="173"/>
      <c r="E36" s="120"/>
    </row>
    <row r="37" spans="1:5" ht="15.75" thickBot="1" x14ac:dyDescent="0.3">
      <c r="A37" s="194" t="s">
        <v>88</v>
      </c>
      <c r="B37" s="105" t="s">
        <v>65</v>
      </c>
      <c r="C37" s="105" t="s">
        <v>65</v>
      </c>
      <c r="D37" s="173"/>
      <c r="E37" s="120"/>
    </row>
    <row r="38" spans="1:5" ht="16.5" customHeight="1" thickBot="1" x14ac:dyDescent="0.3">
      <c r="C38" s="108"/>
      <c r="D38" s="173"/>
      <c r="E38" s="120"/>
    </row>
    <row r="39" spans="1:5" ht="16.5" thickBot="1" x14ac:dyDescent="0.3">
      <c r="A39" s="201" t="s">
        <v>130</v>
      </c>
      <c r="B39" s="189"/>
      <c r="C39" s="108"/>
      <c r="D39" s="173"/>
      <c r="E39" s="120"/>
    </row>
    <row r="40" spans="1:5" ht="15.75" thickBot="1" x14ac:dyDescent="0.3">
      <c r="A40" s="196" t="s">
        <v>102</v>
      </c>
      <c r="B40" s="188" t="s">
        <v>117</v>
      </c>
      <c r="C40" s="108"/>
      <c r="D40" s="173"/>
      <c r="E40" s="120"/>
    </row>
    <row r="41" spans="1:5" x14ac:dyDescent="0.25">
      <c r="C41" s="108"/>
      <c r="D41" s="173"/>
      <c r="E41" s="120"/>
    </row>
    <row r="42" spans="1:5" x14ac:dyDescent="0.25">
      <c r="A42"/>
      <c r="C42" s="108"/>
      <c r="D42" s="173"/>
      <c r="E42" s="120"/>
    </row>
    <row r="43" spans="1:5" x14ac:dyDescent="0.25">
      <c r="A43"/>
      <c r="C43" s="108"/>
      <c r="D43" s="173"/>
      <c r="E43" s="120"/>
    </row>
    <row r="44" spans="1:5" x14ac:dyDescent="0.25">
      <c r="A44"/>
      <c r="C44" s="108"/>
      <c r="D44" s="173"/>
      <c r="E44" s="120"/>
    </row>
    <row r="45" spans="1:5" x14ac:dyDescent="0.25">
      <c r="A45"/>
      <c r="C45" s="108"/>
      <c r="D45" s="173"/>
      <c r="E45" s="120"/>
    </row>
    <row r="46" spans="1:5" x14ac:dyDescent="0.25">
      <c r="A46"/>
      <c r="C46" s="108"/>
      <c r="D46" s="173"/>
      <c r="E46" s="120"/>
    </row>
    <row r="47" spans="1:5" x14ac:dyDescent="0.25">
      <c r="A47"/>
      <c r="C47" s="108"/>
      <c r="D47" s="173"/>
      <c r="E47" s="120"/>
    </row>
    <row r="48" spans="1:5" x14ac:dyDescent="0.25">
      <c r="A48"/>
      <c r="C48" s="108"/>
      <c r="D48" s="173"/>
      <c r="E48" s="120"/>
    </row>
    <row r="49" spans="1:5" x14ac:dyDescent="0.25">
      <c r="A49"/>
      <c r="C49" s="108"/>
      <c r="D49" s="173"/>
      <c r="E49" s="120"/>
    </row>
    <row r="50" spans="1:5" x14ac:dyDescent="0.25">
      <c r="A50"/>
      <c r="C50" s="108"/>
      <c r="D50" s="173"/>
      <c r="E50" s="120"/>
    </row>
    <row r="51" spans="1:5" ht="15" customHeight="1" x14ac:dyDescent="0.25">
      <c r="A51"/>
      <c r="C51" s="108"/>
      <c r="D51" s="173"/>
      <c r="E51" s="120"/>
    </row>
    <row r="52" spans="1:5" ht="15" customHeight="1" x14ac:dyDescent="0.25">
      <c r="A52"/>
      <c r="C52" s="108"/>
      <c r="D52" s="173"/>
      <c r="E52" s="120"/>
    </row>
    <row r="53" spans="1:5" ht="17.25" customHeight="1" x14ac:dyDescent="0.25">
      <c r="A53"/>
      <c r="C53" s="108"/>
      <c r="D53" s="43"/>
      <c r="E53" s="197"/>
    </row>
    <row r="54" spans="1:5" ht="17.25" customHeight="1" x14ac:dyDescent="0.25">
      <c r="A54" s="173"/>
      <c r="B54" s="120"/>
      <c r="C54" s="108"/>
      <c r="D54" s="43"/>
      <c r="E54" s="197"/>
    </row>
    <row r="55" spans="1:5" x14ac:dyDescent="0.25">
      <c r="A55" s="195"/>
      <c r="B55" s="198"/>
    </row>
    <row r="56" spans="1:5" x14ac:dyDescent="0.25">
      <c r="A56" s="195"/>
      <c r="B56" s="15"/>
    </row>
    <row r="57" spans="1:5" x14ac:dyDescent="0.25">
      <c r="A57" s="195"/>
      <c r="B57" s="15"/>
    </row>
    <row r="58" spans="1:5" x14ac:dyDescent="0.25">
      <c r="A58" s="195"/>
      <c r="B58" s="15"/>
    </row>
    <row r="59" spans="1:5" x14ac:dyDescent="0.25">
      <c r="A59" s="199"/>
      <c r="B59" s="15"/>
    </row>
    <row r="60" spans="1:5" x14ac:dyDescent="0.25">
      <c r="A60" s="199"/>
      <c r="B60" s="15"/>
    </row>
    <row r="61" spans="1:5" x14ac:dyDescent="0.25">
      <c r="A61" s="199"/>
      <c r="B61" s="15"/>
    </row>
    <row r="62" spans="1:5" ht="18.75" x14ac:dyDescent="0.25">
      <c r="A62" s="353"/>
      <c r="B62" s="353"/>
    </row>
    <row r="63" spans="1:5" x14ac:dyDescent="0.25">
      <c r="A63" s="173"/>
      <c r="B63" s="173"/>
    </row>
    <row r="64" spans="1:5" x14ac:dyDescent="0.25">
      <c r="A64" s="43"/>
      <c r="B64" s="197"/>
    </row>
    <row r="65" spans="1:3" x14ac:dyDescent="0.25">
      <c r="A65" s="43"/>
      <c r="B65" s="197"/>
    </row>
    <row r="66" spans="1:3" x14ac:dyDescent="0.25">
      <c r="A66" s="43"/>
      <c r="B66" s="197"/>
    </row>
    <row r="67" spans="1:3" x14ac:dyDescent="0.25">
      <c r="A67" s="43"/>
      <c r="B67" s="197"/>
    </row>
    <row r="68" spans="1:3" x14ac:dyDescent="0.25">
      <c r="A68" s="173"/>
      <c r="B68" s="120"/>
    </row>
    <row r="69" spans="1:3" x14ac:dyDescent="0.25">
      <c r="A69" s="43"/>
      <c r="B69" s="197"/>
    </row>
    <row r="70" spans="1:3" ht="15.75" customHeight="1" x14ac:dyDescent="0.25">
      <c r="A70" s="43"/>
      <c r="B70" s="197"/>
      <c r="C70"/>
    </row>
    <row r="71" spans="1:3" x14ac:dyDescent="0.25">
      <c r="A71" s="43"/>
      <c r="B71" s="197"/>
    </row>
    <row r="72" spans="1:3" x14ac:dyDescent="0.25">
      <c r="A72" s="43"/>
      <c r="B72" s="197"/>
    </row>
    <row r="73" spans="1:3" x14ac:dyDescent="0.25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P60"/>
  <sheetViews>
    <sheetView tabSelected="1" topLeftCell="A4" zoomScaleNormal="100" workbookViewId="0">
      <selection activeCell="M14" sqref="M14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6" ht="24" thickBot="1" x14ac:dyDescent="0.4">
      <c r="A1" s="159" t="s">
        <v>112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6" s="46" customFormat="1" ht="18.75" x14ac:dyDescent="0.3">
      <c r="A2" s="153" t="s">
        <v>202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6" s="46" customFormat="1" ht="18.75" x14ac:dyDescent="0.3">
      <c r="A3" s="363" t="s">
        <v>203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18" t="s">
        <v>34</v>
      </c>
      <c r="B5" s="3" t="s">
        <v>0</v>
      </c>
      <c r="C5" s="361" t="s">
        <v>13</v>
      </c>
      <c r="D5" s="36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6" ht="26.25" customHeight="1" thickBot="1" x14ac:dyDescent="0.3">
      <c r="A6" s="219"/>
      <c r="B6" s="8" t="s">
        <v>33</v>
      </c>
      <c r="C6" s="51" t="s">
        <v>14</v>
      </c>
      <c r="D6" s="52" t="s">
        <v>10</v>
      </c>
      <c r="E6" s="315" t="s">
        <v>37</v>
      </c>
      <c r="F6" s="317"/>
      <c r="G6" s="317"/>
      <c r="H6" s="317"/>
      <c r="I6" s="317"/>
      <c r="J6" s="317"/>
      <c r="K6" s="314" t="s">
        <v>92</v>
      </c>
      <c r="L6" s="97"/>
    </row>
    <row r="7" spans="1:16" ht="16.5" customHeight="1" x14ac:dyDescent="0.25">
      <c r="A7" s="321" t="s">
        <v>205</v>
      </c>
      <c r="B7" s="322">
        <v>41100</v>
      </c>
      <c r="C7" s="323">
        <v>11.03</v>
      </c>
      <c r="D7" s="323">
        <v>10.050000000000001</v>
      </c>
      <c r="E7" s="240">
        <f t="shared" ref="E7:E26" si="0">SUM(F7,G7,H7)</f>
        <v>48.14</v>
      </c>
      <c r="F7" s="323">
        <v>48</v>
      </c>
      <c r="G7" s="323">
        <v>0.14000000000000001</v>
      </c>
      <c r="H7" s="323"/>
      <c r="I7" s="323">
        <v>34</v>
      </c>
      <c r="J7" s="324">
        <v>6.2</v>
      </c>
      <c r="K7" s="324">
        <v>4.2</v>
      </c>
      <c r="L7" s="325">
        <v>236</v>
      </c>
    </row>
    <row r="8" spans="1:16" ht="16.5" customHeight="1" x14ac:dyDescent="0.25">
      <c r="A8" s="326" t="s">
        <v>206</v>
      </c>
      <c r="B8" s="327">
        <v>41310</v>
      </c>
      <c r="C8" s="328">
        <v>11.1</v>
      </c>
      <c r="D8" s="328">
        <v>22.35</v>
      </c>
      <c r="E8" s="240">
        <f t="shared" si="0"/>
        <v>40.051000000000002</v>
      </c>
      <c r="F8" s="328">
        <v>40</v>
      </c>
      <c r="G8" s="328">
        <v>5.0999999999999997E-2</v>
      </c>
      <c r="H8" s="328"/>
      <c r="I8" s="328">
        <v>35</v>
      </c>
      <c r="J8" s="329">
        <v>5.9</v>
      </c>
      <c r="K8" s="329">
        <v>3.4</v>
      </c>
      <c r="L8" s="330">
        <v>435</v>
      </c>
    </row>
    <row r="9" spans="1:16" s="46" customFormat="1" ht="16.5" customHeight="1" x14ac:dyDescent="0.25">
      <c r="A9" s="234" t="s">
        <v>214</v>
      </c>
      <c r="B9" s="27">
        <v>41492</v>
      </c>
      <c r="C9" s="239">
        <v>10.54</v>
      </c>
      <c r="D9" s="239">
        <v>21.33</v>
      </c>
      <c r="E9" s="144">
        <f t="shared" si="0"/>
        <v>51.022000000000006</v>
      </c>
      <c r="F9" s="239">
        <v>51</v>
      </c>
      <c r="G9" s="240">
        <v>0.02</v>
      </c>
      <c r="H9" s="239">
        <v>2E-3</v>
      </c>
      <c r="I9" s="240">
        <v>36</v>
      </c>
      <c r="J9" s="239">
        <v>5.9</v>
      </c>
      <c r="K9" s="240">
        <v>4.7</v>
      </c>
      <c r="L9" s="301"/>
    </row>
    <row r="10" spans="1:16" s="46" customFormat="1" ht="16.5" customHeight="1" x14ac:dyDescent="0.25">
      <c r="A10" s="234"/>
      <c r="B10" s="27"/>
      <c r="C10" s="239"/>
      <c r="D10" s="239"/>
      <c r="E10" s="144">
        <f t="shared" si="0"/>
        <v>0</v>
      </c>
      <c r="F10" s="239"/>
      <c r="G10" s="240"/>
      <c r="H10" s="239"/>
      <c r="I10" s="240"/>
      <c r="J10" s="239"/>
      <c r="K10" s="240"/>
      <c r="L10" s="301"/>
    </row>
    <row r="11" spans="1:16" s="46" customFormat="1" ht="16.5" customHeight="1" x14ac:dyDescent="0.25">
      <c r="A11" s="234"/>
      <c r="B11" s="27"/>
      <c r="C11" s="239"/>
      <c r="D11" s="239"/>
      <c r="E11" s="144">
        <f t="shared" si="0"/>
        <v>0</v>
      </c>
      <c r="F11" s="239"/>
      <c r="G11" s="240"/>
      <c r="H11" s="239"/>
      <c r="I11" s="240"/>
      <c r="J11" s="239"/>
      <c r="K11" s="240"/>
      <c r="L11" s="301"/>
    </row>
    <row r="12" spans="1:16" s="46" customFormat="1" ht="16.5" customHeight="1" x14ac:dyDescent="0.25">
      <c r="A12" s="234"/>
      <c r="B12" s="27"/>
      <c r="C12" s="239"/>
      <c r="D12" s="239"/>
      <c r="E12" s="144">
        <f t="shared" si="0"/>
        <v>0</v>
      </c>
      <c r="F12" s="239"/>
      <c r="G12" s="240"/>
      <c r="H12" s="239"/>
      <c r="I12" s="240"/>
      <c r="J12" s="239"/>
      <c r="K12" s="240"/>
      <c r="L12" s="301"/>
    </row>
    <row r="13" spans="1:16" s="46" customFormat="1" ht="16.5" customHeight="1" x14ac:dyDescent="0.25">
      <c r="A13" s="234"/>
      <c r="B13" s="27"/>
      <c r="C13" s="239"/>
      <c r="D13" s="239"/>
      <c r="E13" s="144">
        <f t="shared" si="0"/>
        <v>0</v>
      </c>
      <c r="F13" s="239"/>
      <c r="G13" s="240"/>
      <c r="H13" s="239"/>
      <c r="I13" s="240"/>
      <c r="J13" s="239"/>
      <c r="K13" s="240"/>
      <c r="L13" s="301"/>
    </row>
    <row r="14" spans="1:16" s="46" customFormat="1" ht="16.5" customHeight="1" x14ac:dyDescent="0.25">
      <c r="A14" s="234"/>
      <c r="B14" s="27"/>
      <c r="C14" s="239"/>
      <c r="D14" s="239"/>
      <c r="E14" s="144">
        <f t="shared" si="0"/>
        <v>0</v>
      </c>
      <c r="F14" s="239"/>
      <c r="G14" s="240"/>
      <c r="H14" s="239"/>
      <c r="I14" s="240"/>
      <c r="J14" s="239"/>
      <c r="K14" s="240"/>
      <c r="L14" s="301"/>
    </row>
    <row r="15" spans="1:16" s="46" customFormat="1" ht="16.5" customHeight="1" x14ac:dyDescent="0.25">
      <c r="A15" s="234"/>
      <c r="B15" s="27"/>
      <c r="C15" s="239"/>
      <c r="D15" s="239"/>
      <c r="E15" s="144">
        <f t="shared" si="0"/>
        <v>0</v>
      </c>
      <c r="F15" s="239"/>
      <c r="G15" s="240"/>
      <c r="H15" s="239"/>
      <c r="I15" s="240"/>
      <c r="J15" s="239"/>
      <c r="K15" s="240"/>
      <c r="L15" s="301"/>
    </row>
    <row r="16" spans="1:16" s="46" customFormat="1" ht="16.5" customHeight="1" x14ac:dyDescent="0.25">
      <c r="A16" s="234"/>
      <c r="B16" s="27"/>
      <c r="C16" s="239"/>
      <c r="D16" s="239"/>
      <c r="E16" s="144">
        <f t="shared" si="0"/>
        <v>0</v>
      </c>
      <c r="F16" s="239"/>
      <c r="G16" s="240"/>
      <c r="H16" s="239"/>
      <c r="I16" s="240"/>
      <c r="J16" s="239"/>
      <c r="K16" s="240"/>
      <c r="L16" s="301"/>
    </row>
    <row r="17" spans="1:15" s="46" customFormat="1" ht="16.5" customHeight="1" x14ac:dyDescent="0.25">
      <c r="A17" s="234"/>
      <c r="B17" s="27"/>
      <c r="C17" s="239"/>
      <c r="D17" s="239"/>
      <c r="E17" s="144">
        <f t="shared" si="0"/>
        <v>0</v>
      </c>
      <c r="F17" s="239"/>
      <c r="G17" s="240"/>
      <c r="H17" s="239"/>
      <c r="I17" s="240"/>
      <c r="J17" s="239"/>
      <c r="K17" s="240"/>
      <c r="L17" s="301"/>
    </row>
    <row r="18" spans="1:15" s="46" customFormat="1" ht="16.5" customHeight="1" x14ac:dyDescent="0.25">
      <c r="A18" s="234"/>
      <c r="B18" s="27"/>
      <c r="C18" s="239"/>
      <c r="D18" s="239"/>
      <c r="E18" s="144">
        <f t="shared" si="0"/>
        <v>0</v>
      </c>
      <c r="F18" s="239"/>
      <c r="G18" s="240"/>
      <c r="H18" s="239"/>
      <c r="I18" s="240"/>
      <c r="J18" s="239"/>
      <c r="K18" s="240"/>
      <c r="L18" s="301"/>
    </row>
    <row r="19" spans="1:15" s="46" customFormat="1" ht="16.5" customHeight="1" x14ac:dyDescent="0.25">
      <c r="A19" s="234"/>
      <c r="B19" s="27"/>
      <c r="C19" s="239"/>
      <c r="D19" s="239"/>
      <c r="E19" s="144">
        <f t="shared" si="0"/>
        <v>0</v>
      </c>
      <c r="F19" s="239"/>
      <c r="G19" s="240"/>
      <c r="H19" s="239"/>
      <c r="I19" s="240"/>
      <c r="J19" s="239"/>
      <c r="K19" s="240"/>
      <c r="L19" s="301"/>
    </row>
    <row r="20" spans="1:15" s="46" customFormat="1" ht="16.5" customHeight="1" x14ac:dyDescent="0.25">
      <c r="A20" s="234"/>
      <c r="B20" s="27"/>
      <c r="C20" s="239"/>
      <c r="D20" s="239"/>
      <c r="E20" s="144">
        <f t="shared" si="0"/>
        <v>0</v>
      </c>
      <c r="F20" s="239"/>
      <c r="G20" s="240"/>
      <c r="H20" s="239"/>
      <c r="I20" s="240"/>
      <c r="J20" s="239"/>
      <c r="K20" s="240"/>
      <c r="L20" s="301"/>
    </row>
    <row r="21" spans="1:15" s="46" customFormat="1" ht="16.5" customHeight="1" x14ac:dyDescent="0.25">
      <c r="A21" s="234"/>
      <c r="B21" s="27"/>
      <c r="C21" s="239"/>
      <c r="D21" s="239"/>
      <c r="E21" s="144">
        <f t="shared" si="0"/>
        <v>0</v>
      </c>
      <c r="F21" s="239"/>
      <c r="G21" s="240"/>
      <c r="H21" s="239"/>
      <c r="I21" s="240"/>
      <c r="J21" s="239"/>
      <c r="K21" s="240"/>
      <c r="L21" s="301"/>
    </row>
    <row r="22" spans="1:15" s="46" customFormat="1" ht="16.5" customHeight="1" x14ac:dyDescent="0.25">
      <c r="A22" s="234"/>
      <c r="B22" s="27"/>
      <c r="C22" s="239"/>
      <c r="D22" s="239"/>
      <c r="E22" s="144">
        <f t="shared" si="0"/>
        <v>0</v>
      </c>
      <c r="F22" s="239"/>
      <c r="G22" s="240"/>
      <c r="H22" s="239"/>
      <c r="I22" s="240"/>
      <c r="J22" s="239"/>
      <c r="K22" s="240"/>
      <c r="L22" s="301"/>
    </row>
    <row r="23" spans="1:15" s="46" customFormat="1" ht="16.5" customHeight="1" x14ac:dyDescent="0.25">
      <c r="A23" s="234"/>
      <c r="B23" s="27"/>
      <c r="C23" s="239"/>
      <c r="D23" s="239"/>
      <c r="E23" s="144">
        <f t="shared" si="0"/>
        <v>0</v>
      </c>
      <c r="F23" s="239"/>
      <c r="G23" s="240"/>
      <c r="H23" s="239"/>
      <c r="I23" s="240"/>
      <c r="J23" s="239"/>
      <c r="K23" s="240"/>
      <c r="L23" s="301"/>
    </row>
    <row r="24" spans="1:15" s="46" customFormat="1" ht="16.5" customHeight="1" x14ac:dyDescent="0.25">
      <c r="A24" s="234"/>
      <c r="B24" s="27"/>
      <c r="C24" s="239"/>
      <c r="D24" s="239"/>
      <c r="E24" s="264">
        <f t="shared" si="0"/>
        <v>0</v>
      </c>
      <c r="F24" s="239"/>
      <c r="G24" s="240"/>
      <c r="H24" s="239"/>
      <c r="I24" s="240"/>
      <c r="J24" s="239"/>
      <c r="K24" s="240"/>
      <c r="L24" s="301"/>
    </row>
    <row r="25" spans="1:15" s="46" customFormat="1" ht="16.5" customHeight="1" x14ac:dyDescent="0.25">
      <c r="A25" s="234"/>
      <c r="B25" s="27"/>
      <c r="C25" s="239"/>
      <c r="D25" s="263"/>
      <c r="E25" s="144">
        <f t="shared" si="0"/>
        <v>0</v>
      </c>
      <c r="F25" s="320"/>
      <c r="G25" s="240"/>
      <c r="H25" s="239"/>
      <c r="I25" s="240"/>
      <c r="J25" s="239"/>
      <c r="K25" s="240"/>
      <c r="L25" s="301"/>
    </row>
    <row r="26" spans="1:15" s="46" customFormat="1" ht="16.5" customHeight="1" thickBot="1" x14ac:dyDescent="0.3">
      <c r="A26" s="235"/>
      <c r="B26" s="310"/>
      <c r="C26" s="305"/>
      <c r="D26" s="305"/>
      <c r="E26" s="311">
        <f t="shared" si="0"/>
        <v>0</v>
      </c>
      <c r="F26" s="305"/>
      <c r="G26" s="307"/>
      <c r="H26" s="305"/>
      <c r="I26" s="307"/>
      <c r="J26" s="305"/>
      <c r="K26" s="307"/>
      <c r="L26" s="309"/>
    </row>
    <row r="27" spans="1:15" s="46" customFormat="1" ht="15.75" customHeight="1" thickBot="1" x14ac:dyDescent="0.3">
      <c r="A27" s="220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 x14ac:dyDescent="0.25">
      <c r="A28" s="270" t="s">
        <v>161</v>
      </c>
      <c r="B28" s="254"/>
      <c r="C28" s="255"/>
      <c r="D28" s="255"/>
      <c r="E28" s="256"/>
      <c r="F28" s="255"/>
      <c r="G28" s="255"/>
      <c r="H28" s="255"/>
      <c r="I28" s="255"/>
      <c r="J28" s="109"/>
      <c r="K28" s="109"/>
      <c r="L28" s="109"/>
      <c r="M28" s="61"/>
      <c r="N28" s="61"/>
      <c r="O28" s="62"/>
    </row>
    <row r="29" spans="1:15" s="46" customFormat="1" ht="15.75" customHeight="1" x14ac:dyDescent="0.25">
      <c r="A29" s="265" t="s">
        <v>110</v>
      </c>
      <c r="B29" s="257"/>
      <c r="C29" s="258"/>
      <c r="D29" s="258"/>
      <c r="E29" s="259"/>
      <c r="F29" s="258"/>
      <c r="G29" s="258"/>
      <c r="H29" s="258"/>
      <c r="I29" s="258"/>
      <c r="J29" s="111"/>
      <c r="K29" s="111"/>
      <c r="L29" s="111"/>
      <c r="M29" s="45"/>
      <c r="N29" s="45"/>
      <c r="O29" s="64"/>
    </row>
    <row r="30" spans="1:15" s="46" customFormat="1" ht="15.75" customHeight="1" x14ac:dyDescent="0.25">
      <c r="A30" s="265" t="s">
        <v>122</v>
      </c>
      <c r="B30" s="257"/>
      <c r="C30" s="258"/>
      <c r="D30" s="258"/>
      <c r="E30" s="259"/>
      <c r="F30" s="258"/>
      <c r="G30" s="258"/>
      <c r="H30" s="258"/>
      <c r="I30" s="258"/>
      <c r="J30" s="111"/>
      <c r="K30" s="111"/>
      <c r="L30" s="111"/>
      <c r="M30" s="45"/>
      <c r="N30" s="45"/>
      <c r="O30" s="64"/>
    </row>
    <row r="31" spans="1:15" s="46" customFormat="1" ht="15.75" customHeight="1" x14ac:dyDescent="0.25">
      <c r="A31" s="265" t="s">
        <v>107</v>
      </c>
      <c r="B31" s="257"/>
      <c r="C31" s="258"/>
      <c r="D31" s="258"/>
      <c r="E31" s="259"/>
      <c r="F31" s="258"/>
      <c r="G31" s="258"/>
      <c r="H31" s="258"/>
      <c r="I31" s="258"/>
      <c r="J31" s="111"/>
      <c r="K31" s="111"/>
      <c r="L31" s="111"/>
      <c r="M31" s="45"/>
      <c r="N31" s="45"/>
      <c r="O31" s="64"/>
    </row>
    <row r="32" spans="1:15" s="46" customFormat="1" ht="15.75" customHeight="1" x14ac:dyDescent="0.25">
      <c r="A32" s="265"/>
      <c r="B32" s="257"/>
      <c r="C32" s="258"/>
      <c r="D32" s="258"/>
      <c r="E32" s="259"/>
      <c r="F32" s="258"/>
      <c r="G32" s="258"/>
      <c r="H32" s="258"/>
      <c r="I32" s="258"/>
      <c r="J32" s="111"/>
      <c r="K32" s="111"/>
      <c r="L32" s="111"/>
      <c r="M32" s="45"/>
      <c r="N32" s="45"/>
      <c r="O32" s="64"/>
    </row>
    <row r="33" spans="1:15" s="46" customFormat="1" ht="15.75" customHeight="1" x14ac:dyDescent="0.25">
      <c r="A33" s="269" t="s">
        <v>162</v>
      </c>
      <c r="B33" s="181"/>
      <c r="C33" s="182"/>
      <c r="D33" s="182"/>
      <c r="E33" s="170"/>
      <c r="F33" s="182"/>
      <c r="G33" s="182"/>
      <c r="H33" s="258"/>
      <c r="I33" s="258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1" t="s">
        <v>105</v>
      </c>
      <c r="B34" s="181"/>
      <c r="C34" s="182"/>
      <c r="D34" s="182"/>
      <c r="E34" s="170"/>
      <c r="F34" s="182"/>
      <c r="G34" s="182"/>
      <c r="H34" s="258"/>
      <c r="I34" s="258"/>
      <c r="J34" s="111"/>
      <c r="K34" s="111"/>
      <c r="L34" s="111"/>
      <c r="M34" s="45"/>
      <c r="N34" s="45"/>
      <c r="O34" s="64"/>
    </row>
    <row r="35" spans="1:15" s="46" customFormat="1" ht="15.75" customHeight="1" x14ac:dyDescent="0.25">
      <c r="A35" s="221" t="s">
        <v>106</v>
      </c>
      <c r="B35" s="181"/>
      <c r="C35" s="182"/>
      <c r="D35" s="182"/>
      <c r="E35" s="170"/>
      <c r="F35" s="182"/>
      <c r="G35" s="182"/>
      <c r="H35" s="258"/>
      <c r="I35" s="258"/>
      <c r="J35" s="111"/>
      <c r="K35" s="111"/>
      <c r="L35" s="111"/>
      <c r="M35" s="45"/>
      <c r="N35" s="45"/>
      <c r="O35" s="64"/>
    </row>
    <row r="36" spans="1:15" s="46" customFormat="1" ht="15.75" customHeight="1" x14ac:dyDescent="0.25">
      <c r="A36" s="246" t="s">
        <v>163</v>
      </c>
      <c r="B36" s="184"/>
      <c r="C36" s="184"/>
      <c r="D36" s="184"/>
      <c r="E36" s="184"/>
      <c r="F36" s="184"/>
      <c r="G36" s="182"/>
      <c r="H36" s="258"/>
      <c r="I36" s="258"/>
      <c r="J36" s="111"/>
      <c r="K36" s="111"/>
      <c r="L36" s="111"/>
      <c r="M36" s="45"/>
      <c r="N36" s="45"/>
      <c r="O36" s="64"/>
    </row>
    <row r="37" spans="1:15" s="46" customFormat="1" ht="15.75" customHeight="1" x14ac:dyDescent="0.25">
      <c r="A37" s="246"/>
      <c r="B37" s="184"/>
      <c r="C37" s="184"/>
      <c r="D37" s="184"/>
      <c r="E37" s="184"/>
      <c r="F37" s="184"/>
      <c r="G37" s="182"/>
      <c r="H37" s="258"/>
      <c r="I37" s="258"/>
      <c r="J37" s="111"/>
      <c r="K37" s="111"/>
      <c r="L37" s="111"/>
      <c r="M37" s="45"/>
      <c r="N37" s="45"/>
      <c r="O37" s="64"/>
    </row>
    <row r="38" spans="1:15" s="46" customFormat="1" x14ac:dyDescent="0.25">
      <c r="A38" s="277" t="s">
        <v>184</v>
      </c>
      <c r="B38" s="261"/>
      <c r="C38" s="261"/>
      <c r="D38" s="261"/>
      <c r="E38" s="261"/>
      <c r="F38" s="261"/>
      <c r="G38" s="261"/>
      <c r="H38" s="261"/>
      <c r="I38" s="261"/>
      <c r="J38" s="261"/>
      <c r="K38" s="45"/>
      <c r="L38" s="45"/>
      <c r="M38" s="45"/>
      <c r="N38" s="45"/>
      <c r="O38" s="64"/>
    </row>
    <row r="39" spans="1:15" s="46" customFormat="1" x14ac:dyDescent="0.25">
      <c r="A39" s="272" t="s">
        <v>182</v>
      </c>
      <c r="B39" s="261"/>
      <c r="C39" s="261"/>
      <c r="D39" s="261"/>
      <c r="E39" s="261"/>
      <c r="F39" s="261"/>
      <c r="G39" s="261"/>
      <c r="H39" s="261"/>
      <c r="I39" s="261"/>
      <c r="J39" s="261"/>
      <c r="K39" s="45"/>
      <c r="L39" s="45"/>
      <c r="M39" s="45"/>
      <c r="N39" s="45"/>
      <c r="O39" s="64"/>
    </row>
    <row r="40" spans="1:15" s="46" customFormat="1" x14ac:dyDescent="0.25">
      <c r="A40" s="272" t="s">
        <v>199</v>
      </c>
      <c r="B40" s="261"/>
      <c r="C40" s="261"/>
      <c r="D40" s="261"/>
      <c r="E40" s="261"/>
      <c r="F40" s="261"/>
      <c r="G40" s="261"/>
      <c r="H40" s="261"/>
      <c r="I40" s="261"/>
      <c r="J40" s="261"/>
      <c r="K40" s="45"/>
      <c r="L40" s="45"/>
      <c r="M40" s="45"/>
      <c r="N40" s="45"/>
      <c r="O40" s="64"/>
    </row>
    <row r="41" spans="1:15" s="46" customFormat="1" x14ac:dyDescent="0.25">
      <c r="A41" s="272" t="s">
        <v>183</v>
      </c>
      <c r="B41" s="261"/>
      <c r="C41" s="261"/>
      <c r="D41" s="261"/>
      <c r="E41" s="261"/>
      <c r="F41" s="261"/>
      <c r="G41" s="261"/>
      <c r="H41" s="261"/>
      <c r="I41" s="261"/>
      <c r="J41" s="261"/>
      <c r="K41" s="45"/>
      <c r="L41" s="45"/>
      <c r="M41" s="45"/>
      <c r="N41" s="45"/>
      <c r="O41" s="64"/>
    </row>
    <row r="42" spans="1:15" s="46" customFormat="1" x14ac:dyDescent="0.25">
      <c r="A42" s="272" t="s">
        <v>200</v>
      </c>
      <c r="B42" s="261"/>
      <c r="C42" s="261"/>
      <c r="D42" s="261"/>
      <c r="E42" s="261"/>
      <c r="F42" s="261"/>
      <c r="G42" s="261"/>
      <c r="H42" s="261"/>
      <c r="I42" s="261"/>
      <c r="J42" s="261"/>
      <c r="K42" s="45"/>
      <c r="L42" s="45"/>
      <c r="M42" s="45"/>
      <c r="N42" s="45"/>
      <c r="O42" s="64"/>
    </row>
    <row r="43" spans="1:15" s="46" customFormat="1" x14ac:dyDescent="0.25">
      <c r="A43" s="272" t="s">
        <v>185</v>
      </c>
      <c r="B43" s="261"/>
      <c r="C43" s="261"/>
      <c r="D43" s="261"/>
      <c r="E43" s="261"/>
      <c r="F43" s="261"/>
      <c r="G43" s="261"/>
      <c r="H43" s="261"/>
      <c r="I43" s="261"/>
      <c r="J43" s="261"/>
      <c r="K43" s="45"/>
      <c r="L43" s="45"/>
      <c r="M43" s="45"/>
      <c r="N43" s="45"/>
      <c r="O43" s="64"/>
    </row>
    <row r="44" spans="1:15" s="46" customFormat="1" x14ac:dyDescent="0.25">
      <c r="A44" s="169" t="s">
        <v>196</v>
      </c>
      <c r="B44" s="261"/>
      <c r="C44" s="261"/>
      <c r="D44" s="261"/>
      <c r="E44" s="261"/>
      <c r="F44" s="261"/>
      <c r="G44" s="261"/>
      <c r="H44" s="261"/>
      <c r="I44" s="261"/>
      <c r="J44" s="261"/>
      <c r="K44" s="45"/>
      <c r="L44" s="45"/>
      <c r="M44" s="45"/>
      <c r="N44" s="45"/>
      <c r="O44" s="64"/>
    </row>
    <row r="45" spans="1:15" s="46" customFormat="1" ht="15.75" customHeight="1" x14ac:dyDescent="0.25">
      <c r="A45" s="265"/>
      <c r="B45" s="257"/>
      <c r="C45" s="258"/>
      <c r="D45" s="258"/>
      <c r="E45" s="259"/>
      <c r="F45" s="258"/>
      <c r="G45" s="258"/>
      <c r="H45" s="258"/>
      <c r="I45" s="258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0" t="s">
        <v>100</v>
      </c>
      <c r="B46" s="248"/>
      <c r="C46" s="249"/>
      <c r="D46" s="249"/>
      <c r="E46" s="250"/>
      <c r="F46" s="249"/>
      <c r="G46" s="249"/>
      <c r="H46" s="249"/>
      <c r="I46" s="249"/>
      <c r="J46" s="249"/>
      <c r="K46" s="249"/>
      <c r="L46" s="249"/>
      <c r="M46" s="250"/>
      <c r="N46" s="45"/>
      <c r="O46" s="64"/>
    </row>
    <row r="47" spans="1:15" s="46" customFormat="1" ht="15.75" customHeight="1" x14ac:dyDescent="0.25">
      <c r="A47" s="247" t="s">
        <v>157</v>
      </c>
      <c r="B47" s="248"/>
      <c r="C47" s="249"/>
      <c r="D47" s="249"/>
      <c r="E47" s="250"/>
      <c r="F47" s="249"/>
      <c r="G47" s="249"/>
      <c r="H47" s="249"/>
      <c r="I47" s="249"/>
      <c r="J47" s="249"/>
      <c r="K47" s="249"/>
      <c r="L47" s="249"/>
      <c r="M47" s="250"/>
      <c r="N47" s="45"/>
      <c r="O47" s="64"/>
    </row>
    <row r="48" spans="1:15" s="46" customFormat="1" ht="15.75" customHeight="1" x14ac:dyDescent="0.25">
      <c r="A48" s="247" t="s">
        <v>168</v>
      </c>
      <c r="B48" s="248"/>
      <c r="C48" s="249"/>
      <c r="D48" s="249"/>
      <c r="E48" s="250"/>
      <c r="F48" s="249"/>
      <c r="G48" s="249"/>
      <c r="H48" s="268"/>
      <c r="I48" s="249"/>
      <c r="J48" s="249"/>
      <c r="K48" s="249"/>
      <c r="L48" s="249"/>
      <c r="M48" s="250"/>
      <c r="N48" s="45"/>
      <c r="O48" s="64"/>
    </row>
    <row r="49" spans="1:15" s="46" customFormat="1" ht="15.75" customHeight="1" x14ac:dyDescent="0.25">
      <c r="A49" s="247" t="s">
        <v>158</v>
      </c>
      <c r="B49" s="248"/>
      <c r="C49" s="249"/>
      <c r="D49" s="249"/>
      <c r="E49" s="250"/>
      <c r="F49" s="249"/>
      <c r="G49" s="249"/>
      <c r="H49" s="249"/>
      <c r="I49" s="249"/>
      <c r="J49" s="249"/>
      <c r="K49" s="249"/>
      <c r="L49" s="249"/>
      <c r="M49" s="250"/>
      <c r="N49" s="45"/>
      <c r="O49" s="64"/>
    </row>
    <row r="50" spans="1:15" s="46" customFormat="1" ht="15.75" customHeight="1" x14ac:dyDescent="0.25">
      <c r="A50" s="247" t="s">
        <v>159</v>
      </c>
      <c r="B50" s="248"/>
      <c r="C50" s="249"/>
      <c r="D50" s="249"/>
      <c r="E50" s="250"/>
      <c r="F50" s="249"/>
      <c r="G50" s="249"/>
      <c r="H50" s="249"/>
      <c r="I50" s="249"/>
      <c r="J50" s="249"/>
      <c r="K50" s="249"/>
      <c r="L50" s="249"/>
      <c r="M50" s="250"/>
      <c r="N50" s="45"/>
      <c r="O50" s="64"/>
    </row>
    <row r="51" spans="1:15" s="46" customFormat="1" ht="15.75" customHeight="1" x14ac:dyDescent="0.25">
      <c r="A51" s="222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 x14ac:dyDescent="0.25">
      <c r="A52" s="260" t="s">
        <v>160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3" t="s">
        <v>164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61"/>
      <c r="N53" s="170"/>
      <c r="O53" s="73"/>
    </row>
    <row r="54" spans="1:15" s="20" customFormat="1" x14ac:dyDescent="0.25">
      <c r="A54" s="223" t="s">
        <v>165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61"/>
      <c r="N54" s="170"/>
      <c r="O54" s="73"/>
    </row>
    <row r="55" spans="1:15" s="57" customFormat="1" x14ac:dyDescent="0.25">
      <c r="A55" s="267" t="s">
        <v>38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170"/>
      <c r="O55" s="73"/>
    </row>
    <row r="56" spans="1:15" x14ac:dyDescent="0.25">
      <c r="A56" s="22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0" t="s">
        <v>149</v>
      </c>
      <c r="B57" s="245"/>
      <c r="C57" s="245"/>
      <c r="D57" s="245"/>
      <c r="E57" s="245"/>
      <c r="F57" s="2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4" t="s">
        <v>147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4" t="s">
        <v>166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5" t="s">
        <v>167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2">
    <mergeCell ref="C5:D5"/>
    <mergeCell ref="A3:P3"/>
  </mergeCells>
  <phoneticPr fontId="0" type="noConversion"/>
  <conditionalFormatting sqref="C7:C8 C10:C27">
    <cfRule type="expression" dxfId="775" priority="183">
      <formula>ISTEXT($C7)</formula>
    </cfRule>
    <cfRule type="expression" dxfId="774" priority="184">
      <formula>NOT(ISBLANK($C7))</formula>
    </cfRule>
  </conditionalFormatting>
  <conditionalFormatting sqref="D7:D8 D10:D27">
    <cfRule type="expression" dxfId="773" priority="181">
      <formula>ISTEXT($D7)</formula>
    </cfRule>
    <cfRule type="expression" dxfId="772" priority="182">
      <formula>NOT(ISBLANK($D7))</formula>
    </cfRule>
  </conditionalFormatting>
  <conditionalFormatting sqref="F10:F27">
    <cfRule type="expression" dxfId="771" priority="177">
      <formula>ISTEXT($F10)</formula>
    </cfRule>
    <cfRule type="expression" dxfId="770" priority="178">
      <formula>NOT(ISBLANK($F10))</formula>
    </cfRule>
  </conditionalFormatting>
  <conditionalFormatting sqref="G10:G27">
    <cfRule type="expression" dxfId="769" priority="175">
      <formula>ISTEXT($G10)</formula>
    </cfRule>
    <cfRule type="expression" dxfId="768" priority="176">
      <formula>NOT(ISBLANK($G10))</formula>
    </cfRule>
  </conditionalFormatting>
  <conditionalFormatting sqref="H7:H8 H10:H27">
    <cfRule type="expression" dxfId="767" priority="173">
      <formula>ISTEXT($H7)</formula>
    </cfRule>
    <cfRule type="expression" dxfId="766" priority="174">
      <formula>NOT(ISBLANK($H7))</formula>
    </cfRule>
  </conditionalFormatting>
  <conditionalFormatting sqref="I10:I27">
    <cfRule type="expression" dxfId="765" priority="171">
      <formula>ISTEXT($I10)</formula>
    </cfRule>
    <cfRule type="expression" dxfId="764" priority="172">
      <formula>NOT(ISBLANK($I10))</formula>
    </cfRule>
  </conditionalFormatting>
  <conditionalFormatting sqref="J10:J27">
    <cfRule type="expression" dxfId="763" priority="167">
      <formula>ISTEXT($J10)</formula>
    </cfRule>
    <cfRule type="expression" dxfId="762" priority="168">
      <formula>NOT(ISBLANK($J10))</formula>
    </cfRule>
  </conditionalFormatting>
  <conditionalFormatting sqref="L27">
    <cfRule type="expression" dxfId="761" priority="165">
      <formula>ISTEXT(#REF!)</formula>
    </cfRule>
    <cfRule type="expression" dxfId="760" priority="166">
      <formula>NOT(ISBLANK(#REF!))</formula>
    </cfRule>
  </conditionalFormatting>
  <conditionalFormatting sqref="K27">
    <cfRule type="expression" dxfId="759" priority="186">
      <formula>ISTEXT(#REF!)</formula>
    </cfRule>
    <cfRule type="expression" dxfId="758" priority="187">
      <formula>NOT(ISBLANK(#REF!))</formula>
    </cfRule>
  </conditionalFormatting>
  <conditionalFormatting sqref="F7:F9">
    <cfRule type="expression" dxfId="753" priority="124">
      <formula>ISTEXT($F7)</formula>
    </cfRule>
    <cfRule type="expression" dxfId="752" priority="125">
      <formula>NOT(ISBLANK($F7))</formula>
    </cfRule>
  </conditionalFormatting>
  <conditionalFormatting sqref="G7:G9">
    <cfRule type="expression" dxfId="751" priority="122">
      <formula>ISTEXT($G7)</formula>
    </cfRule>
    <cfRule type="expression" dxfId="750" priority="123">
      <formula>NOT(ISBLANK($G7))</formula>
    </cfRule>
  </conditionalFormatting>
  <conditionalFormatting sqref="H7:H9">
    <cfRule type="expression" dxfId="749" priority="120">
      <formula>ISTEXT($H7)</formula>
    </cfRule>
    <cfRule type="expression" dxfId="748" priority="121">
      <formula>NOT(ISBLANK($H7))</formula>
    </cfRule>
  </conditionalFormatting>
  <conditionalFormatting sqref="I7:I9">
    <cfRule type="expression" dxfId="747" priority="118">
      <formula>ISTEXT($I7)</formula>
    </cfRule>
    <cfRule type="expression" dxfId="746" priority="119">
      <formula>NOT(ISBLANK($I7))</formula>
    </cfRule>
  </conditionalFormatting>
  <conditionalFormatting sqref="J7:J9">
    <cfRule type="expression" dxfId="745" priority="114">
      <formula>ISTEXT($J7)</formula>
    </cfRule>
    <cfRule type="expression" dxfId="744" priority="115">
      <formula>NOT(ISBLANK($J7))</formula>
    </cfRule>
  </conditionalFormatting>
  <conditionalFormatting sqref="K7:L26">
    <cfRule type="expression" dxfId="743" priority="75">
      <formula>ISTEXT(K7)</formula>
    </cfRule>
    <cfRule type="expression" dxfId="742" priority="76">
      <formula>NOT(ISBLANK(K7))</formula>
    </cfRule>
  </conditionalFormatting>
  <conditionalFormatting sqref="E7:E26">
    <cfRule type="expression" dxfId="741" priority="832">
      <formula>OR(ISBLANK($F7),AND(ISBLANK($G7),ISBLANK($H7)))</formula>
    </cfRule>
  </conditionalFormatting>
  <conditionalFormatting sqref="C7:D8 C10:D27 L7:L27 K7:K26 F7:J27">
    <cfRule type="expression" dxfId="740" priority="185">
      <formula>NOT(ISBLANK($B7))</formula>
    </cfRule>
  </conditionalFormatting>
  <conditionalFormatting sqref="K27">
    <cfRule type="expression" dxfId="739" priority="149">
      <formula>NOT(ISBLANK($B27))</formula>
    </cfRule>
  </conditionalFormatting>
  <conditionalFormatting sqref="C9">
    <cfRule type="expression" dxfId="15" priority="3">
      <formula>ISTEXT($D9)</formula>
    </cfRule>
    <cfRule type="expression" dxfId="14" priority="4">
      <formula>NOT(ISBLANK($D9))</formula>
    </cfRule>
  </conditionalFormatting>
  <conditionalFormatting sqref="D9">
    <cfRule type="expression" dxfId="11" priority="1">
      <formula>ISTEXT($E9)</formula>
    </cfRule>
    <cfRule type="expression" dxfId="10" priority="2">
      <formula>NOT(ISBLANK($E9))</formula>
    </cfRule>
  </conditionalFormatting>
  <conditionalFormatting sqref="C9:D9">
    <cfRule type="expression" dxfId="7" priority="5">
      <formula>NOT(ISBLANK($B9))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4" workbookViewId="0">
      <selection activeCell="G9" sqref="G9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 x14ac:dyDescent="0.25">
      <c r="A2" s="175" t="str">
        <f>' Inf Conc'!A2</f>
        <v>City of San Mateo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 x14ac:dyDescent="0.3">
      <c r="A3" s="178" t="str">
        <f>' Inf Conc'!A3</f>
        <v>Pete Dalla-Betta, Laboratory Supervisor, (650)  522-7388, PDallaBetta@cityofsanmateo.org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181</v>
      </c>
      <c r="B5" s="3" t="s">
        <v>0</v>
      </c>
      <c r="C5" s="361" t="s">
        <v>13</v>
      </c>
      <c r="D5" s="36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4" t="s">
        <v>69</v>
      </c>
      <c r="L6" s="97"/>
    </row>
    <row r="7" spans="1:13" x14ac:dyDescent="0.25">
      <c r="A7" s="122" t="str">
        <f>' Inf Conc'!A7</f>
        <v>Dry 2012</v>
      </c>
      <c r="B7" s="27">
        <f>' Inf Conc'!B7</f>
        <v>41100</v>
      </c>
      <c r="C7" s="122">
        <f>' Inf Conc'!C7</f>
        <v>11.03</v>
      </c>
      <c r="D7" s="122">
        <f>' Inf Conc'!D7</f>
        <v>10.050000000000001</v>
      </c>
      <c r="E7" s="151">
        <f>IF(OR(' Inf Conc'!E7="",' Inf Conc'!E7=0)," ",' Inf Conc'!$C7*' Inf Conc'!E7*3.78)</f>
        <v>2007.1202759999999</v>
      </c>
      <c r="F7" s="151">
        <f>IF(' Inf Conc'!F7="", " ", ' Inf Conc'!$C7*' Inf Conc'!F7*3.78)</f>
        <v>2001.2831999999996</v>
      </c>
      <c r="G7" s="151">
        <f>IF(' Inf Conc'!G7="", " ", ' Inf Conc'!$C7*' Inf Conc'!G7*3.78)</f>
        <v>5.8370759999999997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1417.5755999999999</v>
      </c>
      <c r="J7" s="151">
        <f>IF(' Inf Conc'!J7="", " ", ' Inf Conc'!$C7*' Inf Conc'!J7*3.78)</f>
        <v>258.49907999999999</v>
      </c>
      <c r="K7" s="151">
        <f>IF(' Inf Conc'!K7="", " ", ' Inf Conc'!$D7*' Inf Conc'!K7*3.78)</f>
        <v>159.55380000000002</v>
      </c>
      <c r="L7" s="151">
        <f>IF(' Inf Conc'!L7="", " ", ' Inf Conc'!$C7*' Inf Conc'!L7*3.78)</f>
        <v>9839.6423999999988</v>
      </c>
    </row>
    <row r="8" spans="1:13" x14ac:dyDescent="0.25">
      <c r="A8" s="122" t="str">
        <f>' Inf Conc'!A8</f>
        <v>Wet 2012/3</v>
      </c>
      <c r="B8" s="27">
        <f>' Inf Conc'!B8</f>
        <v>41310</v>
      </c>
      <c r="C8" s="122">
        <f>' Inf Conc'!C8</f>
        <v>11.1</v>
      </c>
      <c r="D8" s="122">
        <f>' Inf Conc'!D8</f>
        <v>22.35</v>
      </c>
      <c r="E8" s="151">
        <f>IF(OR(' Inf Conc'!E8="",' Inf Conc'!E8=0)," ",' Inf Conc'!$C8*' Inf Conc'!E8*3.78)</f>
        <v>1680.4598579999999</v>
      </c>
      <c r="F8" s="151">
        <f>IF(' Inf Conc'!F8="", " ", ' Inf Conc'!$C8*' Inf Conc'!F8*3.78)</f>
        <v>1678.32</v>
      </c>
      <c r="G8" s="151">
        <f>IF(' Inf Conc'!G8="", " ", ' Inf Conc'!$C8*' Inf Conc'!G8*3.78)</f>
        <v>2.1398579999999998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1468.53</v>
      </c>
      <c r="J8" s="151">
        <f>IF(' Inf Conc'!J8="", " ", ' Inf Conc'!$C8*' Inf Conc'!J8*3.78)</f>
        <v>247.55219999999997</v>
      </c>
      <c r="K8" s="151">
        <f>IF(' Inf Conc'!K8="", " ", ' Inf Conc'!$D8*' Inf Conc'!K8*3.78)</f>
        <v>287.24220000000003</v>
      </c>
      <c r="L8" s="151">
        <f>IF(' Inf Conc'!L8="", " ", ' Inf Conc'!$C8*' Inf Conc'!L8*3.78)</f>
        <v>18251.73</v>
      </c>
    </row>
    <row r="9" spans="1:13" x14ac:dyDescent="0.25">
      <c r="A9" s="122" t="str">
        <f>' Inf Conc'!A9</f>
        <v>Dry 2013</v>
      </c>
      <c r="B9" s="27">
        <f>' Inf Conc'!B9</f>
        <v>41492</v>
      </c>
      <c r="C9" s="239">
        <v>10.54</v>
      </c>
      <c r="D9" s="239">
        <v>21.33</v>
      </c>
      <c r="E9" s="151">
        <f>IF(OR(' Inf Conc'!E9="",' Inf Conc'!E9=0)," ",' Inf Conc'!$C9*' Inf Conc'!E9*3.78)</f>
        <v>2032.7777063999999</v>
      </c>
      <c r="F9" s="151">
        <f>IF(' Inf Conc'!F9="", " ", ' Inf Conc'!$C9*' Inf Conc'!F9*3.78)</f>
        <v>2031.9011999999998</v>
      </c>
      <c r="G9" s="151">
        <f>IF(' Inf Conc'!G9="", " ", ' Inf Conc'!$C9*' Inf Conc'!G9*3.78)</f>
        <v>0.79682399999999987</v>
      </c>
      <c r="H9" s="151">
        <f>IF(' Inf Conc'!H9="", " ", ' Inf Conc'!$C9*' Inf Conc'!H9*3.78)</f>
        <v>7.9682399999999987E-2</v>
      </c>
      <c r="I9" s="151">
        <f>IF(' Inf Conc'!I9="", " ", ' Inf Conc'!$C9*' Inf Conc'!I9*3.78)</f>
        <v>1434.2831999999996</v>
      </c>
      <c r="J9" s="151">
        <f>IF(' Inf Conc'!J9="", " ", ' Inf Conc'!$C9*' Inf Conc'!J9*3.78)</f>
        <v>235.06307999999999</v>
      </c>
      <c r="K9" s="151">
        <f>IF(' Inf Conc'!K9="", " ", ' Inf Conc'!$D9*' Inf Conc'!K9*3.78)</f>
        <v>378.94877999999994</v>
      </c>
      <c r="L9" s="151" t="str">
        <f>IF(' Inf Conc'!L9="", " ", ' Inf Conc'!$C9*' Inf Conc'!L9*3.78)</f>
        <v xml:space="preserve"> </v>
      </c>
    </row>
    <row r="10" spans="1:13" x14ac:dyDescent="0.25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 x14ac:dyDescent="0.25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 x14ac:dyDescent="0.25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x14ac:dyDescent="0.25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x14ac:dyDescent="0.25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x14ac:dyDescent="0.25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x14ac:dyDescent="0.25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x14ac:dyDescent="0.25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x14ac:dyDescent="0.25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x14ac:dyDescent="0.25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 x14ac:dyDescent="0.25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 x14ac:dyDescent="0.25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 x14ac:dyDescent="0.25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 x14ac:dyDescent="0.25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 x14ac:dyDescent="0.25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 x14ac:dyDescent="0.25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 x14ac:dyDescent="0.25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 x14ac:dyDescent="0.3"/>
    <row r="28" spans="1:18" ht="15.75" x14ac:dyDescent="0.25">
      <c r="A28" s="274" t="s">
        <v>161</v>
      </c>
      <c r="B28" s="271"/>
      <c r="C28" s="271"/>
      <c r="D28" s="271"/>
      <c r="E28" s="271"/>
      <c r="F28" s="271"/>
      <c r="G28" s="271"/>
      <c r="H28" s="271"/>
      <c r="I28" s="271"/>
      <c r="J28" s="271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2" t="s">
        <v>134</v>
      </c>
      <c r="B29" s="261"/>
      <c r="C29" s="261"/>
      <c r="D29" s="261"/>
      <c r="E29" s="261"/>
      <c r="F29" s="261"/>
      <c r="G29" s="261"/>
      <c r="H29" s="261"/>
      <c r="I29" s="261"/>
      <c r="J29" s="261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2" t="s">
        <v>109</v>
      </c>
      <c r="B30" s="261"/>
      <c r="C30" s="261"/>
      <c r="D30" s="261"/>
      <c r="E30" s="261"/>
      <c r="F30" s="261"/>
      <c r="G30" s="261"/>
      <c r="H30" s="261"/>
      <c r="I30" s="261"/>
      <c r="J30" s="261"/>
      <c r="K30" s="45"/>
      <c r="L30" s="45"/>
      <c r="M30" s="45"/>
      <c r="N30" s="45"/>
      <c r="O30" s="45"/>
      <c r="P30" s="45"/>
      <c r="Q30" s="45"/>
      <c r="R30" s="64"/>
    </row>
    <row r="31" spans="1:18" s="46" customFormat="1" x14ac:dyDescent="0.25">
      <c r="A31" s="272"/>
      <c r="B31" s="261"/>
      <c r="C31" s="261"/>
      <c r="D31" s="261"/>
      <c r="E31" s="261"/>
      <c r="F31" s="261"/>
      <c r="G31" s="261"/>
      <c r="H31" s="261"/>
      <c r="I31" s="261"/>
      <c r="J31" s="261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3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8" t="s">
        <v>170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8" t="s">
        <v>171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8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3" t="s">
        <v>169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8" t="s">
        <v>174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9" t="s">
        <v>173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 x14ac:dyDescent="0.3">
      <c r="A40" s="74" t="s">
        <v>172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0" type="noConversion"/>
  <conditionalFormatting sqref="A7:L8 A10:L26 A9:B9 E9:L9">
    <cfRule type="containsBlanks" dxfId="737" priority="13">
      <formula>LEN(TRIM(A7))=0</formula>
    </cfRule>
  </conditionalFormatting>
  <conditionalFormatting sqref="E7:L26">
    <cfRule type="cellIs" dxfId="736" priority="8" operator="equal">
      <formula>0</formula>
    </cfRule>
    <cfRule type="containsErrors" dxfId="735" priority="14">
      <formula>ISERROR(E7)</formula>
    </cfRule>
  </conditionalFormatting>
  <conditionalFormatting sqref="C9">
    <cfRule type="expression" dxfId="30" priority="3">
      <formula>ISTEXT($D9)</formula>
    </cfRule>
    <cfRule type="expression" dxfId="29" priority="4">
      <formula>NOT(ISBLANK($D9))</formula>
    </cfRule>
  </conditionalFormatting>
  <conditionalFormatting sqref="D9">
    <cfRule type="expression" dxfId="26" priority="1">
      <formula>ISTEXT($E9)</formula>
    </cfRule>
    <cfRule type="expression" dxfId="25" priority="2">
      <formula>NOT(ISBLANK($E9))</formula>
    </cfRule>
  </conditionalFormatting>
  <conditionalFormatting sqref="C9:D9">
    <cfRule type="expression" dxfId="22" priority="5">
      <formula>NOT(ISBLANK($B9))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W103"/>
  <sheetViews>
    <sheetView view="pageBreakPreview" zoomScale="70" zoomScaleNormal="85" zoomScaleSheetLayoutView="70" workbookViewId="0">
      <pane xSplit="2" ySplit="6" topLeftCell="C24" activePane="bottomRight" state="frozen"/>
      <selection pane="topRight" activeCell="C1" sqref="C1"/>
      <selection pane="bottomLeft" activeCell="A7" sqref="A7"/>
      <selection pane="bottomRight" activeCell="I50" sqref="I5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3" ht="24" thickBot="1" x14ac:dyDescent="0.4">
      <c r="A1" s="87" t="s">
        <v>93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3" s="46" customFormat="1" ht="18.75" x14ac:dyDescent="0.3">
      <c r="A2" s="153" t="str">
        <f>' Inf Conc'!A2</f>
        <v>City of San Mateo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3" s="46" customFormat="1" ht="19.5" thickBot="1" x14ac:dyDescent="0.35">
      <c r="A3" s="156" t="str">
        <f>' Inf Conc'!A3</f>
        <v>Pete Dalla-Betta, Laboratory Supervisor, (650)  522-7388, PDallaBetta@cityofsanmateo.org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3" ht="19.5" thickBot="1" x14ac:dyDescent="0.35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3" ht="39" x14ac:dyDescent="0.25">
      <c r="A5" s="33" t="s">
        <v>186</v>
      </c>
      <c r="B5" s="3" t="s">
        <v>0</v>
      </c>
      <c r="C5" s="16" t="s">
        <v>63</v>
      </c>
      <c r="D5" s="361" t="s">
        <v>13</v>
      </c>
      <c r="E5" s="362"/>
      <c r="F5" s="92" t="s">
        <v>51</v>
      </c>
      <c r="G5" s="93" t="s">
        <v>152</v>
      </c>
      <c r="H5" s="94" t="s">
        <v>52</v>
      </c>
      <c r="I5" s="99" t="s">
        <v>151</v>
      </c>
      <c r="J5" s="279" t="s">
        <v>150</v>
      </c>
      <c r="K5" s="279" t="s">
        <v>153</v>
      </c>
      <c r="L5" s="94" t="s">
        <v>53</v>
      </c>
      <c r="M5" s="94" t="s">
        <v>60</v>
      </c>
      <c r="N5" s="94" t="s">
        <v>54</v>
      </c>
      <c r="O5" s="94" t="s">
        <v>154</v>
      </c>
      <c r="P5" s="94" t="s">
        <v>175</v>
      </c>
      <c r="Q5" s="365" t="s">
        <v>177</v>
      </c>
      <c r="R5" s="365"/>
      <c r="S5" s="364" t="s">
        <v>178</v>
      </c>
      <c r="T5" s="364"/>
      <c r="U5" s="113" t="s">
        <v>56</v>
      </c>
    </row>
    <row r="6" spans="1:23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15" t="s">
        <v>37</v>
      </c>
      <c r="G6" s="316" t="s">
        <v>16</v>
      </c>
      <c r="H6" s="95"/>
      <c r="I6" s="100"/>
      <c r="J6" s="280"/>
      <c r="K6" s="280"/>
      <c r="L6" s="95"/>
      <c r="M6" s="95"/>
      <c r="N6" s="95"/>
      <c r="O6" s="95"/>
      <c r="P6" s="317" t="s">
        <v>92</v>
      </c>
      <c r="Q6" s="318" t="s">
        <v>11</v>
      </c>
      <c r="R6" s="96" t="s">
        <v>12</v>
      </c>
      <c r="S6" s="334" t="s">
        <v>11</v>
      </c>
      <c r="T6" s="334" t="s">
        <v>12</v>
      </c>
      <c r="U6" s="97"/>
    </row>
    <row r="7" spans="1:23" s="46" customFormat="1" ht="16.5" customHeight="1" x14ac:dyDescent="0.25">
      <c r="A7" s="300" t="s">
        <v>208</v>
      </c>
      <c r="B7" s="335">
        <v>41100</v>
      </c>
      <c r="C7" s="31" t="s">
        <v>209</v>
      </c>
      <c r="D7" s="332">
        <v>10.32</v>
      </c>
      <c r="E7" s="332">
        <v>12.3</v>
      </c>
      <c r="F7" s="144">
        <f t="shared" ref="F7:F18" si="0">SUM(H7,J7,K7)</f>
        <v>29.55</v>
      </c>
      <c r="G7" s="122">
        <f t="shared" ref="G7:G18" si="1">SUM(I7:K7)</f>
        <v>20.55</v>
      </c>
      <c r="H7" s="332">
        <v>29</v>
      </c>
      <c r="I7" s="332">
        <v>20</v>
      </c>
      <c r="J7" s="332">
        <v>0.02</v>
      </c>
      <c r="K7" s="332">
        <v>0.53</v>
      </c>
      <c r="L7" s="332">
        <v>28</v>
      </c>
      <c r="M7" s="291"/>
      <c r="N7" s="332">
        <v>2.2999999999999998</v>
      </c>
      <c r="O7" s="332">
        <v>2.4</v>
      </c>
      <c r="P7" s="342">
        <v>2.5</v>
      </c>
      <c r="Q7" s="336">
        <v>6.98</v>
      </c>
      <c r="R7" s="336">
        <v>6.98</v>
      </c>
      <c r="S7" s="336">
        <v>22.6</v>
      </c>
      <c r="T7" s="337">
        <v>22.6</v>
      </c>
      <c r="U7" s="332">
        <v>3.9</v>
      </c>
      <c r="V7" s="341"/>
      <c r="W7" s="340"/>
    </row>
    <row r="8" spans="1:23" s="46" customFormat="1" ht="16.5" customHeight="1" x14ac:dyDescent="0.25">
      <c r="A8" s="300" t="s">
        <v>208</v>
      </c>
      <c r="B8" s="338">
        <v>41109</v>
      </c>
      <c r="C8" s="31" t="s">
        <v>209</v>
      </c>
      <c r="D8" s="331">
        <v>10.23</v>
      </c>
      <c r="E8" s="331">
        <v>14.6</v>
      </c>
      <c r="F8" s="144">
        <f t="shared" si="0"/>
        <v>42.400000000000006</v>
      </c>
      <c r="G8" s="122">
        <f t="shared" si="1"/>
        <v>41.400000000000006</v>
      </c>
      <c r="H8" s="331">
        <v>42</v>
      </c>
      <c r="I8" s="331">
        <v>41</v>
      </c>
      <c r="J8" s="331">
        <v>0.02</v>
      </c>
      <c r="K8" s="331">
        <v>0.38</v>
      </c>
      <c r="L8" s="331">
        <v>37</v>
      </c>
      <c r="M8" s="291"/>
      <c r="N8" s="331">
        <v>3.3</v>
      </c>
      <c r="O8" s="331">
        <v>3.1</v>
      </c>
      <c r="P8" s="343">
        <v>2</v>
      </c>
      <c r="Q8" s="333">
        <v>6.98</v>
      </c>
      <c r="R8" s="333">
        <v>6.98</v>
      </c>
      <c r="S8" s="333">
        <v>23.5</v>
      </c>
      <c r="T8" s="339">
        <v>23.5</v>
      </c>
      <c r="U8" s="331">
        <v>4.8</v>
      </c>
      <c r="V8" s="341"/>
      <c r="W8" s="340"/>
    </row>
    <row r="9" spans="1:23" s="46" customFormat="1" ht="16.5" customHeight="1" x14ac:dyDescent="0.25">
      <c r="A9" s="300" t="s">
        <v>208</v>
      </c>
      <c r="B9" s="335">
        <v>41124</v>
      </c>
      <c r="C9" s="31" t="s">
        <v>209</v>
      </c>
      <c r="D9" s="332">
        <v>10.28</v>
      </c>
      <c r="E9" s="332">
        <v>16.5</v>
      </c>
      <c r="F9" s="144">
        <f t="shared" si="0"/>
        <v>39.92</v>
      </c>
      <c r="G9" s="122">
        <f t="shared" si="1"/>
        <v>38.92</v>
      </c>
      <c r="H9" s="332">
        <v>38</v>
      </c>
      <c r="I9" s="332">
        <v>37</v>
      </c>
      <c r="J9" s="332">
        <v>0.02</v>
      </c>
      <c r="K9" s="332">
        <v>1.9</v>
      </c>
      <c r="L9" s="332">
        <v>19</v>
      </c>
      <c r="M9" s="291"/>
      <c r="N9" s="332">
        <v>3.5</v>
      </c>
      <c r="O9" s="332">
        <v>3.2</v>
      </c>
      <c r="P9" s="342">
        <v>2.7</v>
      </c>
      <c r="Q9" s="336">
        <v>7</v>
      </c>
      <c r="R9" s="336">
        <v>7</v>
      </c>
      <c r="S9" s="336">
        <v>23.4</v>
      </c>
      <c r="T9" s="337">
        <v>23.4</v>
      </c>
      <c r="U9" s="332">
        <v>2.7</v>
      </c>
      <c r="V9" s="341"/>
      <c r="W9" s="340"/>
    </row>
    <row r="10" spans="1:23" s="46" customFormat="1" ht="16.5" customHeight="1" x14ac:dyDescent="0.25">
      <c r="A10" s="300" t="s">
        <v>208</v>
      </c>
      <c r="B10" s="338">
        <v>41135</v>
      </c>
      <c r="C10" s="31" t="s">
        <v>209</v>
      </c>
      <c r="D10" s="331">
        <v>10.53</v>
      </c>
      <c r="E10" s="331">
        <v>13.4</v>
      </c>
      <c r="F10" s="144">
        <f t="shared" si="0"/>
        <v>33.68</v>
      </c>
      <c r="G10" s="122">
        <f t="shared" si="1"/>
        <v>31.68</v>
      </c>
      <c r="H10" s="331">
        <v>33</v>
      </c>
      <c r="I10" s="331">
        <v>31</v>
      </c>
      <c r="J10" s="331">
        <v>0.02</v>
      </c>
      <c r="K10" s="331">
        <v>0.66</v>
      </c>
      <c r="L10" s="331">
        <v>31</v>
      </c>
      <c r="M10" s="291"/>
      <c r="N10" s="331">
        <v>1.8</v>
      </c>
      <c r="O10" s="331">
        <v>1.6</v>
      </c>
      <c r="P10" s="343">
        <v>1.7</v>
      </c>
      <c r="Q10" s="333">
        <v>6.9</v>
      </c>
      <c r="R10" s="333">
        <v>6.9</v>
      </c>
      <c r="S10" s="333">
        <v>24</v>
      </c>
      <c r="T10" s="339">
        <v>24</v>
      </c>
      <c r="U10" s="331">
        <v>4</v>
      </c>
      <c r="V10" s="341"/>
      <c r="W10" s="340"/>
    </row>
    <row r="11" spans="1:23" s="46" customFormat="1" ht="16.5" customHeight="1" x14ac:dyDescent="0.25">
      <c r="A11" s="300" t="s">
        <v>208</v>
      </c>
      <c r="B11" s="335">
        <v>41156</v>
      </c>
      <c r="C11" s="31" t="s">
        <v>209</v>
      </c>
      <c r="D11" s="332">
        <v>9.9269999999999996</v>
      </c>
      <c r="E11" s="332">
        <v>14.2</v>
      </c>
      <c r="F11" s="144">
        <f t="shared" si="0"/>
        <v>35.099999999999994</v>
      </c>
      <c r="G11" s="122">
        <f t="shared" si="1"/>
        <v>34.099999999999994</v>
      </c>
      <c r="H11" s="332">
        <v>34</v>
      </c>
      <c r="I11" s="332">
        <v>33</v>
      </c>
      <c r="J11" s="332">
        <v>0.87</v>
      </c>
      <c r="K11" s="332">
        <v>0.23</v>
      </c>
      <c r="L11" s="332">
        <v>32</v>
      </c>
      <c r="M11" s="291"/>
      <c r="N11" s="332">
        <v>3.1</v>
      </c>
      <c r="O11" s="332">
        <v>3.6</v>
      </c>
      <c r="P11" s="342">
        <v>2.1</v>
      </c>
      <c r="Q11" s="336">
        <v>6.9</v>
      </c>
      <c r="R11" s="336">
        <v>6.9</v>
      </c>
      <c r="S11" s="336">
        <v>23.3</v>
      </c>
      <c r="T11" s="337">
        <v>23.3</v>
      </c>
      <c r="U11" s="332">
        <v>4</v>
      </c>
      <c r="V11" s="341"/>
      <c r="W11" s="340"/>
    </row>
    <row r="12" spans="1:23" s="46" customFormat="1" ht="16.5" customHeight="1" x14ac:dyDescent="0.25">
      <c r="A12" s="300" t="s">
        <v>208</v>
      </c>
      <c r="B12" s="338">
        <v>41163</v>
      </c>
      <c r="C12" s="31" t="s">
        <v>209</v>
      </c>
      <c r="D12" s="331">
        <v>9.77</v>
      </c>
      <c r="E12" s="331">
        <v>13.8</v>
      </c>
      <c r="F12" s="144">
        <f t="shared" si="0"/>
        <v>38.080000000000005</v>
      </c>
      <c r="G12" s="122">
        <f t="shared" si="1"/>
        <v>38.080000000000005</v>
      </c>
      <c r="H12" s="331">
        <v>36</v>
      </c>
      <c r="I12" s="331">
        <v>36</v>
      </c>
      <c r="J12" s="331">
        <v>0.88</v>
      </c>
      <c r="K12" s="331">
        <v>1.2</v>
      </c>
      <c r="L12" s="331">
        <v>34</v>
      </c>
      <c r="M12" s="291"/>
      <c r="N12" s="331">
        <v>3.3</v>
      </c>
      <c r="O12" s="331">
        <v>3.2</v>
      </c>
      <c r="P12" s="343">
        <v>3.2</v>
      </c>
      <c r="Q12" s="333">
        <v>6.9</v>
      </c>
      <c r="R12" s="333">
        <v>6.9</v>
      </c>
      <c r="S12" s="333">
        <v>22.8</v>
      </c>
      <c r="T12" s="339">
        <v>22.8</v>
      </c>
      <c r="U12" s="331">
        <v>2.8</v>
      </c>
      <c r="V12" s="341"/>
      <c r="W12" s="340"/>
    </row>
    <row r="13" spans="1:23" s="46" customFormat="1" ht="16.5" customHeight="1" x14ac:dyDescent="0.25">
      <c r="A13" s="300" t="s">
        <v>207</v>
      </c>
      <c r="B13" s="335">
        <v>41184</v>
      </c>
      <c r="C13" s="31" t="s">
        <v>209</v>
      </c>
      <c r="D13" s="332">
        <v>9.25</v>
      </c>
      <c r="E13" s="332">
        <v>15.85</v>
      </c>
      <c r="F13" s="144">
        <f t="shared" si="0"/>
        <v>34.6</v>
      </c>
      <c r="G13" s="122">
        <f t="shared" si="1"/>
        <v>34.6</v>
      </c>
      <c r="H13" s="332">
        <v>31</v>
      </c>
      <c r="I13" s="332">
        <v>31</v>
      </c>
      <c r="J13" s="332">
        <v>1.6</v>
      </c>
      <c r="K13" s="332">
        <v>2</v>
      </c>
      <c r="L13" s="332">
        <v>30</v>
      </c>
      <c r="M13" s="291"/>
      <c r="N13" s="332">
        <v>3</v>
      </c>
      <c r="O13" s="332">
        <v>3.2</v>
      </c>
      <c r="P13" s="342">
        <v>2.5</v>
      </c>
      <c r="Q13" s="336">
        <v>6.88</v>
      </c>
      <c r="R13" s="336">
        <v>6.88</v>
      </c>
      <c r="S13" s="336">
        <v>23.7</v>
      </c>
      <c r="T13" s="337">
        <v>23.7</v>
      </c>
      <c r="U13" s="332">
        <v>3.5</v>
      </c>
      <c r="V13" s="341"/>
      <c r="W13" s="340"/>
    </row>
    <row r="14" spans="1:23" s="46" customFormat="1" ht="16.5" customHeight="1" x14ac:dyDescent="0.25">
      <c r="A14" s="300" t="s">
        <v>207</v>
      </c>
      <c r="B14" s="338">
        <v>41193</v>
      </c>
      <c r="C14" s="31" t="s">
        <v>209</v>
      </c>
      <c r="D14" s="332">
        <v>9.4843799999999998</v>
      </c>
      <c r="E14" s="332">
        <v>18.373799999999999</v>
      </c>
      <c r="F14" s="144">
        <f t="shared" si="0"/>
        <v>39.5</v>
      </c>
      <c r="G14" s="122">
        <f t="shared" si="1"/>
        <v>39.5</v>
      </c>
      <c r="H14" s="331">
        <v>36</v>
      </c>
      <c r="I14" s="331">
        <v>36</v>
      </c>
      <c r="J14" s="331">
        <v>1.9</v>
      </c>
      <c r="K14" s="331">
        <v>1.6</v>
      </c>
      <c r="L14" s="331">
        <v>34</v>
      </c>
      <c r="M14" s="291"/>
      <c r="N14" s="331">
        <v>3.8</v>
      </c>
      <c r="O14" s="331">
        <v>3.7</v>
      </c>
      <c r="P14" s="343">
        <v>3.8</v>
      </c>
      <c r="Q14" s="333">
        <v>6.98</v>
      </c>
      <c r="R14" s="333">
        <v>6.98</v>
      </c>
      <c r="S14" s="333">
        <v>22.9</v>
      </c>
      <c r="T14" s="339">
        <v>22.9</v>
      </c>
      <c r="U14" s="331">
        <v>4.7</v>
      </c>
      <c r="V14" s="341"/>
      <c r="W14" s="340"/>
    </row>
    <row r="15" spans="1:23" s="46" customFormat="1" ht="16.5" customHeight="1" x14ac:dyDescent="0.25">
      <c r="A15" s="300" t="s">
        <v>207</v>
      </c>
      <c r="B15" s="335">
        <v>41221</v>
      </c>
      <c r="C15" s="31" t="s">
        <v>209</v>
      </c>
      <c r="D15" s="332">
        <v>9.5500000000000007</v>
      </c>
      <c r="E15" s="332">
        <v>13.2</v>
      </c>
      <c r="F15" s="144">
        <f t="shared" si="0"/>
        <v>40.700000000000003</v>
      </c>
      <c r="G15" s="122">
        <f t="shared" si="1"/>
        <v>38.700000000000003</v>
      </c>
      <c r="H15" s="332">
        <v>36</v>
      </c>
      <c r="I15" s="332">
        <v>34</v>
      </c>
      <c r="J15" s="332">
        <v>2.6</v>
      </c>
      <c r="K15" s="332">
        <v>2.1</v>
      </c>
      <c r="L15" s="332">
        <v>35</v>
      </c>
      <c r="M15" s="291"/>
      <c r="N15" s="332">
        <v>3.7</v>
      </c>
      <c r="O15" s="332">
        <v>3.4</v>
      </c>
      <c r="P15" s="342">
        <v>3.3</v>
      </c>
      <c r="Q15" s="336">
        <v>6.9</v>
      </c>
      <c r="R15" s="336">
        <v>6.9</v>
      </c>
      <c r="S15" s="336">
        <v>21.5</v>
      </c>
      <c r="T15" s="337">
        <v>21.5</v>
      </c>
      <c r="U15" s="332">
        <v>4.9000000000000004</v>
      </c>
      <c r="V15" s="341"/>
      <c r="W15" s="340"/>
    </row>
    <row r="16" spans="1:23" s="46" customFormat="1" ht="16.5" customHeight="1" x14ac:dyDescent="0.25">
      <c r="A16" s="300" t="s">
        <v>207</v>
      </c>
      <c r="B16" s="338">
        <v>41228</v>
      </c>
      <c r="C16" s="31" t="s">
        <v>209</v>
      </c>
      <c r="D16" s="331">
        <v>9.74</v>
      </c>
      <c r="E16" s="331">
        <v>13</v>
      </c>
      <c r="F16" s="144">
        <f t="shared" si="0"/>
        <v>37.799999999999997</v>
      </c>
      <c r="G16" s="122">
        <f t="shared" si="1"/>
        <v>33.799999999999997</v>
      </c>
      <c r="H16" s="331">
        <v>32</v>
      </c>
      <c r="I16" s="331">
        <v>28</v>
      </c>
      <c r="J16" s="331">
        <v>2.8</v>
      </c>
      <c r="K16" s="331">
        <v>3</v>
      </c>
      <c r="L16" s="331">
        <v>30</v>
      </c>
      <c r="M16" s="291"/>
      <c r="N16" s="331">
        <v>3.8</v>
      </c>
      <c r="O16" s="331">
        <v>3.6</v>
      </c>
      <c r="P16" s="343">
        <v>3.1</v>
      </c>
      <c r="Q16" s="333">
        <v>6.9</v>
      </c>
      <c r="R16" s="333">
        <v>6.9</v>
      </c>
      <c r="S16" s="333">
        <v>20.8</v>
      </c>
      <c r="T16" s="339">
        <v>20.8</v>
      </c>
      <c r="U16" s="331">
        <v>5.4</v>
      </c>
      <c r="V16" s="341"/>
      <c r="W16" s="340"/>
    </row>
    <row r="17" spans="1:23" s="46" customFormat="1" ht="16.5" customHeight="1" x14ac:dyDescent="0.25">
      <c r="A17" s="300" t="s">
        <v>207</v>
      </c>
      <c r="B17" s="335">
        <v>41249</v>
      </c>
      <c r="C17" s="31" t="s">
        <v>210</v>
      </c>
      <c r="D17" s="332">
        <v>17.28</v>
      </c>
      <c r="E17" s="332">
        <v>18.8</v>
      </c>
      <c r="F17" s="144">
        <f t="shared" si="0"/>
        <v>25.700000000000003</v>
      </c>
      <c r="G17" s="122">
        <f t="shared" si="1"/>
        <v>25.700000000000003</v>
      </c>
      <c r="H17" s="332">
        <v>18</v>
      </c>
      <c r="I17" s="332">
        <v>18</v>
      </c>
      <c r="J17" s="332">
        <v>6.1</v>
      </c>
      <c r="K17" s="332">
        <v>1.6</v>
      </c>
      <c r="L17" s="332">
        <v>16</v>
      </c>
      <c r="M17" s="291"/>
      <c r="N17" s="332">
        <v>2</v>
      </c>
      <c r="O17" s="332">
        <v>1.9</v>
      </c>
      <c r="P17" s="342">
        <v>1.7</v>
      </c>
      <c r="Q17" s="336">
        <v>6.7</v>
      </c>
      <c r="R17" s="336">
        <v>6.7</v>
      </c>
      <c r="S17" s="336">
        <v>19.8</v>
      </c>
      <c r="T17" s="337">
        <v>19.8</v>
      </c>
      <c r="U17" s="332">
        <v>5.4</v>
      </c>
      <c r="V17" s="341"/>
      <c r="W17" s="340"/>
    </row>
    <row r="18" spans="1:23" s="46" customFormat="1" ht="16.5" customHeight="1" x14ac:dyDescent="0.25">
      <c r="A18" s="300" t="s">
        <v>207</v>
      </c>
      <c r="B18" s="338">
        <v>41254</v>
      </c>
      <c r="C18" s="31" t="s">
        <v>209</v>
      </c>
      <c r="D18" s="333">
        <v>14</v>
      </c>
      <c r="E18" s="331">
        <v>14.2</v>
      </c>
      <c r="F18" s="144">
        <f t="shared" si="0"/>
        <v>30.5</v>
      </c>
      <c r="G18" s="122">
        <f t="shared" si="1"/>
        <v>31.5</v>
      </c>
      <c r="H18" s="331">
        <v>26</v>
      </c>
      <c r="I18" s="331">
        <v>27</v>
      </c>
      <c r="J18" s="331">
        <v>2.9</v>
      </c>
      <c r="K18" s="331">
        <v>1.6</v>
      </c>
      <c r="L18" s="331">
        <v>24</v>
      </c>
      <c r="M18" s="291"/>
      <c r="N18" s="331">
        <v>2.6</v>
      </c>
      <c r="O18" s="331">
        <v>2.6</v>
      </c>
      <c r="P18" s="343">
        <v>3</v>
      </c>
      <c r="Q18" s="333">
        <v>6.9</v>
      </c>
      <c r="R18" s="333">
        <v>6.9</v>
      </c>
      <c r="S18" s="333">
        <v>19.899999999999999</v>
      </c>
      <c r="T18" s="339">
        <v>19.899999999999999</v>
      </c>
      <c r="U18" s="331">
        <v>8.8000000000000007</v>
      </c>
      <c r="V18" s="341"/>
      <c r="W18" s="340"/>
    </row>
    <row r="19" spans="1:23" s="46" customFormat="1" ht="16.5" customHeight="1" x14ac:dyDescent="0.25">
      <c r="A19" s="300" t="s">
        <v>211</v>
      </c>
      <c r="B19" s="335">
        <v>41277</v>
      </c>
      <c r="C19" s="31" t="s">
        <v>209</v>
      </c>
      <c r="D19" s="332">
        <v>12.4</v>
      </c>
      <c r="E19" s="332">
        <v>21.5</v>
      </c>
      <c r="F19" s="144">
        <f t="shared" ref="F19:F35" si="2">SUM(H19,J19,K19)</f>
        <v>27.900000000000002</v>
      </c>
      <c r="G19" s="122">
        <f t="shared" ref="G19:G35" si="3">SUM(I19:K19)</f>
        <v>27.900000000000002</v>
      </c>
      <c r="H19" s="332">
        <v>23</v>
      </c>
      <c r="I19" s="332">
        <v>23</v>
      </c>
      <c r="J19" s="332">
        <v>3.8</v>
      </c>
      <c r="K19" s="332">
        <v>1.1000000000000001</v>
      </c>
      <c r="L19" s="332">
        <v>22</v>
      </c>
      <c r="M19" s="291"/>
      <c r="N19" s="332">
        <v>2.5</v>
      </c>
      <c r="O19" s="332">
        <v>2.2999999999999998</v>
      </c>
      <c r="P19" s="342">
        <v>1.9</v>
      </c>
      <c r="Q19" s="336">
        <v>6.8</v>
      </c>
      <c r="R19" s="336">
        <v>6.8</v>
      </c>
      <c r="S19" s="336">
        <v>17.399999999999999</v>
      </c>
      <c r="T19" s="337">
        <v>17.399999999999999</v>
      </c>
      <c r="U19" s="332">
        <v>6</v>
      </c>
      <c r="V19" s="341"/>
      <c r="W19" s="340"/>
    </row>
    <row r="20" spans="1:23" s="46" customFormat="1" ht="16.5" customHeight="1" x14ac:dyDescent="0.25">
      <c r="A20" s="300" t="s">
        <v>211</v>
      </c>
      <c r="B20" s="338">
        <v>41281</v>
      </c>
      <c r="C20" s="31" t="s">
        <v>209</v>
      </c>
      <c r="D20" s="331">
        <v>12.7</v>
      </c>
      <c r="E20" s="331">
        <v>22.5</v>
      </c>
      <c r="F20" s="144">
        <f t="shared" si="2"/>
        <v>29</v>
      </c>
      <c r="G20" s="122">
        <f t="shared" si="3"/>
        <v>28</v>
      </c>
      <c r="H20" s="331">
        <v>24</v>
      </c>
      <c r="I20" s="331">
        <v>23</v>
      </c>
      <c r="J20" s="331">
        <v>3.9</v>
      </c>
      <c r="K20" s="331">
        <v>1.1000000000000001</v>
      </c>
      <c r="L20" s="331">
        <v>22</v>
      </c>
      <c r="M20" s="291"/>
      <c r="N20" s="331">
        <v>2.2999999999999998</v>
      </c>
      <c r="O20" s="331">
        <v>1.9</v>
      </c>
      <c r="P20" s="343">
        <v>1.7</v>
      </c>
      <c r="Q20" s="333">
        <v>6.7</v>
      </c>
      <c r="R20" s="333">
        <v>6.7</v>
      </c>
      <c r="S20" s="333">
        <v>14.2</v>
      </c>
      <c r="T20" s="339">
        <v>14.2</v>
      </c>
      <c r="U20" s="331">
        <v>5.4</v>
      </c>
      <c r="V20" s="341"/>
      <c r="W20" s="340"/>
    </row>
    <row r="21" spans="1:23" s="46" customFormat="1" ht="16.5" customHeight="1" x14ac:dyDescent="0.25">
      <c r="A21" s="300" t="s">
        <v>211</v>
      </c>
      <c r="B21" s="335">
        <v>41310</v>
      </c>
      <c r="C21" s="31" t="s">
        <v>209</v>
      </c>
      <c r="D21" s="332">
        <v>11.1</v>
      </c>
      <c r="E21" s="332">
        <v>22.35</v>
      </c>
      <c r="F21" s="144">
        <f t="shared" si="2"/>
        <v>35</v>
      </c>
      <c r="G21" s="122">
        <f t="shared" si="3"/>
        <v>35</v>
      </c>
      <c r="H21" s="332">
        <v>30</v>
      </c>
      <c r="I21" s="332">
        <v>30</v>
      </c>
      <c r="J21" s="332">
        <v>0.1</v>
      </c>
      <c r="K21" s="332">
        <v>4.9000000000000004</v>
      </c>
      <c r="L21" s="332">
        <v>28</v>
      </c>
      <c r="M21" s="291"/>
      <c r="N21" s="332">
        <v>3</v>
      </c>
      <c r="O21" s="332">
        <v>3</v>
      </c>
      <c r="P21" s="342">
        <v>2.7</v>
      </c>
      <c r="Q21" s="336">
        <v>6.85</v>
      </c>
      <c r="R21" s="336">
        <v>6.85</v>
      </c>
      <c r="S21" s="336">
        <v>18.2</v>
      </c>
      <c r="T21" s="337">
        <v>18.2</v>
      </c>
      <c r="U21" s="332">
        <v>6.4</v>
      </c>
      <c r="V21" s="341"/>
      <c r="W21" s="340"/>
    </row>
    <row r="22" spans="1:23" s="46" customFormat="1" ht="16.5" customHeight="1" x14ac:dyDescent="0.25">
      <c r="A22" s="300" t="s">
        <v>211</v>
      </c>
      <c r="B22" s="338">
        <v>41325</v>
      </c>
      <c r="C22" s="31" t="s">
        <v>209</v>
      </c>
      <c r="D22" s="331">
        <v>13.1</v>
      </c>
      <c r="E22" s="331">
        <v>23.25</v>
      </c>
      <c r="F22" s="144">
        <f t="shared" si="2"/>
        <v>33.4</v>
      </c>
      <c r="G22" s="122">
        <f t="shared" si="3"/>
        <v>33.4</v>
      </c>
      <c r="H22" s="331">
        <v>23</v>
      </c>
      <c r="I22" s="331">
        <v>23</v>
      </c>
      <c r="J22" s="331">
        <v>7.6</v>
      </c>
      <c r="K22" s="331">
        <v>2.8</v>
      </c>
      <c r="L22" s="331">
        <v>21</v>
      </c>
      <c r="M22" s="291"/>
      <c r="N22" s="331">
        <v>2.8</v>
      </c>
      <c r="O22" s="331">
        <v>2.7</v>
      </c>
      <c r="P22" s="343">
        <v>2.4</v>
      </c>
      <c r="Q22" s="333">
        <v>6.7</v>
      </c>
      <c r="R22" s="333">
        <v>6.7</v>
      </c>
      <c r="S22" s="333">
        <v>17.399999999999999</v>
      </c>
      <c r="T22" s="339">
        <v>17.399999999999999</v>
      </c>
      <c r="U22" s="331">
        <v>8.4</v>
      </c>
      <c r="V22" s="341"/>
      <c r="W22" s="340"/>
    </row>
    <row r="23" spans="1:23" s="46" customFormat="1" ht="16.5" customHeight="1" x14ac:dyDescent="0.25">
      <c r="A23" s="300" t="s">
        <v>211</v>
      </c>
      <c r="B23" s="335">
        <v>41346</v>
      </c>
      <c r="C23" s="31" t="s">
        <v>209</v>
      </c>
      <c r="D23" s="332">
        <v>11.09</v>
      </c>
      <c r="E23" s="332">
        <v>22.6</v>
      </c>
      <c r="F23" s="144">
        <f t="shared" si="2"/>
        <v>33.5</v>
      </c>
      <c r="G23" s="122">
        <f t="shared" si="3"/>
        <v>34.5</v>
      </c>
      <c r="H23" s="332">
        <v>29</v>
      </c>
      <c r="I23" s="332">
        <v>30</v>
      </c>
      <c r="J23" s="332">
        <v>3.5</v>
      </c>
      <c r="K23" s="332">
        <v>1</v>
      </c>
      <c r="L23" s="332">
        <v>29</v>
      </c>
      <c r="M23" s="291"/>
      <c r="N23" s="332">
        <v>3</v>
      </c>
      <c r="O23" s="332">
        <v>2.7</v>
      </c>
      <c r="P23" s="342">
        <v>2.7</v>
      </c>
      <c r="Q23" s="336">
        <v>6.92</v>
      </c>
      <c r="R23" s="336">
        <v>6.92</v>
      </c>
      <c r="S23" s="336">
        <v>20</v>
      </c>
      <c r="T23" s="337">
        <v>20</v>
      </c>
      <c r="U23" s="332">
        <v>4.4000000000000004</v>
      </c>
      <c r="V23" s="341"/>
      <c r="W23" s="340"/>
    </row>
    <row r="24" spans="1:23" s="46" customFormat="1" ht="16.5" customHeight="1" x14ac:dyDescent="0.25">
      <c r="A24" s="300" t="s">
        <v>211</v>
      </c>
      <c r="B24" s="338">
        <v>41352</v>
      </c>
      <c r="C24" s="31" t="s">
        <v>209</v>
      </c>
      <c r="D24" s="333">
        <v>10.98</v>
      </c>
      <c r="E24" s="331">
        <v>25.47</v>
      </c>
      <c r="F24" s="144">
        <f t="shared" si="2"/>
        <v>32.590000000000003</v>
      </c>
      <c r="G24" s="122">
        <f t="shared" si="3"/>
        <v>32.590000000000003</v>
      </c>
      <c r="H24" s="331">
        <v>31</v>
      </c>
      <c r="I24" s="331">
        <v>31</v>
      </c>
      <c r="J24" s="331">
        <v>1.1000000000000001</v>
      </c>
      <c r="K24" s="331">
        <v>0.49</v>
      </c>
      <c r="L24" s="331">
        <v>30</v>
      </c>
      <c r="M24" s="291"/>
      <c r="N24" s="331">
        <v>3</v>
      </c>
      <c r="O24" s="331">
        <v>3.1</v>
      </c>
      <c r="P24" s="343">
        <v>2.7</v>
      </c>
      <c r="Q24" s="333">
        <v>6.91</v>
      </c>
      <c r="R24" s="333">
        <v>6.91</v>
      </c>
      <c r="S24" s="333">
        <v>20.399999999999999</v>
      </c>
      <c r="T24" s="339">
        <v>20.399999999999999</v>
      </c>
      <c r="U24" s="331">
        <v>6.4</v>
      </c>
      <c r="V24" s="341"/>
      <c r="W24" s="340"/>
    </row>
    <row r="25" spans="1:23" s="46" customFormat="1" ht="16.5" customHeight="1" x14ac:dyDescent="0.25">
      <c r="A25" s="300" t="s">
        <v>212</v>
      </c>
      <c r="B25" s="229">
        <v>41373</v>
      </c>
      <c r="C25" s="31" t="s">
        <v>209</v>
      </c>
      <c r="D25" s="239">
        <v>14.4</v>
      </c>
      <c r="E25" s="239">
        <v>22.6</v>
      </c>
      <c r="F25" s="144">
        <f t="shared" si="2"/>
        <v>32.72</v>
      </c>
      <c r="G25" s="122">
        <f t="shared" si="3"/>
        <v>30.72</v>
      </c>
      <c r="H25" s="240">
        <v>29</v>
      </c>
      <c r="I25" s="239">
        <v>27</v>
      </c>
      <c r="J25" s="240">
        <v>3</v>
      </c>
      <c r="K25" s="239">
        <v>0.72</v>
      </c>
      <c r="L25" s="240">
        <v>26</v>
      </c>
      <c r="M25" s="291"/>
      <c r="N25" s="240">
        <v>2.6</v>
      </c>
      <c r="O25" s="239">
        <v>2.9</v>
      </c>
      <c r="P25" s="240">
        <v>2.5</v>
      </c>
      <c r="Q25" s="239">
        <v>7.07</v>
      </c>
      <c r="R25" s="239">
        <v>7.07</v>
      </c>
      <c r="S25" s="240">
        <v>20.9</v>
      </c>
      <c r="T25" s="240">
        <v>20.9</v>
      </c>
      <c r="U25" s="301">
        <v>10</v>
      </c>
    </row>
    <row r="26" spans="1:23" s="46" customFormat="1" ht="16.5" customHeight="1" x14ac:dyDescent="0.25">
      <c r="A26" s="300" t="s">
        <v>212</v>
      </c>
      <c r="B26" s="229">
        <v>41387</v>
      </c>
      <c r="C26" s="31" t="s">
        <v>209</v>
      </c>
      <c r="D26" s="239">
        <v>10.77</v>
      </c>
      <c r="E26" s="239">
        <v>13.5</v>
      </c>
      <c r="F26" s="144">
        <f t="shared" si="2"/>
        <v>34.139000000000003</v>
      </c>
      <c r="G26" s="122">
        <f t="shared" si="3"/>
        <v>31.139000000000003</v>
      </c>
      <c r="H26" s="240">
        <v>34</v>
      </c>
      <c r="I26" s="239">
        <v>31</v>
      </c>
      <c r="J26" s="240">
        <v>0.1</v>
      </c>
      <c r="K26" s="239">
        <v>3.9E-2</v>
      </c>
      <c r="L26" s="240">
        <v>30</v>
      </c>
      <c r="M26" s="291"/>
      <c r="N26" s="240">
        <v>3.3</v>
      </c>
      <c r="O26" s="239">
        <v>2.7</v>
      </c>
      <c r="P26" s="240">
        <v>1.3</v>
      </c>
      <c r="Q26" s="239">
        <v>6.95</v>
      </c>
      <c r="R26" s="239">
        <v>6.95</v>
      </c>
      <c r="S26" s="240">
        <v>21.5</v>
      </c>
      <c r="T26" s="240">
        <v>21.5</v>
      </c>
      <c r="U26" s="301">
        <v>21.2</v>
      </c>
    </row>
    <row r="27" spans="1:23" s="46" customFormat="1" ht="16.5" customHeight="1" x14ac:dyDescent="0.25">
      <c r="A27" s="300" t="s">
        <v>212</v>
      </c>
      <c r="B27" s="229">
        <v>41408</v>
      </c>
      <c r="C27" s="31" t="s">
        <v>209</v>
      </c>
      <c r="D27" s="239">
        <v>11.17</v>
      </c>
      <c r="E27" s="239">
        <v>14.2</v>
      </c>
      <c r="F27" s="144">
        <f t="shared" si="2"/>
        <v>38.087000000000003</v>
      </c>
      <c r="G27" s="122">
        <f t="shared" si="3"/>
        <v>35.087000000000003</v>
      </c>
      <c r="H27" s="240">
        <v>38</v>
      </c>
      <c r="I27" s="239">
        <v>35</v>
      </c>
      <c r="J27" s="240">
        <v>4.2000000000000003E-2</v>
      </c>
      <c r="K27" s="239">
        <v>4.4999999999999998E-2</v>
      </c>
      <c r="L27" s="240">
        <v>33</v>
      </c>
      <c r="M27" s="291"/>
      <c r="N27" s="240">
        <v>2.9</v>
      </c>
      <c r="O27" s="239">
        <v>2.5</v>
      </c>
      <c r="P27" s="240">
        <v>2.2999999999999998</v>
      </c>
      <c r="Q27" s="239">
        <v>7.03</v>
      </c>
      <c r="R27" s="239">
        <v>7.03</v>
      </c>
      <c r="S27" s="240">
        <v>22.4</v>
      </c>
      <c r="T27" s="240">
        <v>22.4</v>
      </c>
      <c r="U27" s="301">
        <v>9</v>
      </c>
    </row>
    <row r="28" spans="1:23" s="46" customFormat="1" ht="16.5" customHeight="1" x14ac:dyDescent="0.25">
      <c r="A28" s="300" t="s">
        <v>212</v>
      </c>
      <c r="B28" s="229">
        <v>41415</v>
      </c>
      <c r="C28" s="31" t="s">
        <v>209</v>
      </c>
      <c r="D28" s="239">
        <v>10.96</v>
      </c>
      <c r="E28" s="239">
        <v>15.7</v>
      </c>
      <c r="F28" s="144">
        <f t="shared" si="2"/>
        <v>44.126000000000005</v>
      </c>
      <c r="G28" s="122">
        <f t="shared" si="3"/>
        <v>40.126000000000005</v>
      </c>
      <c r="H28" s="240">
        <v>44</v>
      </c>
      <c r="I28" s="239">
        <v>40</v>
      </c>
      <c r="J28" s="240">
        <v>0.1</v>
      </c>
      <c r="K28" s="239">
        <v>2.5999999999999999E-2</v>
      </c>
      <c r="L28" s="240">
        <v>38</v>
      </c>
      <c r="M28" s="291"/>
      <c r="N28" s="240">
        <v>3.2</v>
      </c>
      <c r="O28" s="239">
        <v>2.9</v>
      </c>
      <c r="P28" s="240">
        <v>2.7</v>
      </c>
      <c r="Q28" s="239">
        <v>7.05</v>
      </c>
      <c r="R28" s="239">
        <v>7.05</v>
      </c>
      <c r="S28" s="240">
        <v>21.8</v>
      </c>
      <c r="T28" s="240">
        <v>21.8</v>
      </c>
      <c r="U28" s="301">
        <v>10</v>
      </c>
    </row>
    <row r="29" spans="1:23" s="46" customFormat="1" ht="16.5" customHeight="1" x14ac:dyDescent="0.25">
      <c r="A29" s="300" t="s">
        <v>212</v>
      </c>
      <c r="B29" s="229">
        <v>41430</v>
      </c>
      <c r="C29" s="31" t="s">
        <v>209</v>
      </c>
      <c r="D29" s="239">
        <v>10.82</v>
      </c>
      <c r="E29" s="239">
        <v>13.7</v>
      </c>
      <c r="F29" s="144">
        <f t="shared" si="2"/>
        <v>45.169000000000004</v>
      </c>
      <c r="G29" s="122">
        <f t="shared" si="3"/>
        <v>43.169000000000004</v>
      </c>
      <c r="H29" s="240">
        <v>45</v>
      </c>
      <c r="I29" s="239">
        <v>43</v>
      </c>
      <c r="J29" s="240">
        <v>0.1</v>
      </c>
      <c r="K29" s="239">
        <v>6.9000000000000006E-2</v>
      </c>
      <c r="L29" s="240">
        <v>41</v>
      </c>
      <c r="M29" s="291"/>
      <c r="N29" s="240">
        <v>2.9</v>
      </c>
      <c r="O29" s="239">
        <v>2.5</v>
      </c>
      <c r="P29" s="240">
        <v>2.2000000000000002</v>
      </c>
      <c r="Q29" s="239">
        <v>7.07</v>
      </c>
      <c r="R29" s="239">
        <v>7.07</v>
      </c>
      <c r="S29" s="240">
        <v>22.4</v>
      </c>
      <c r="T29" s="240">
        <v>22.4</v>
      </c>
      <c r="U29" s="301">
        <v>7</v>
      </c>
    </row>
    <row r="30" spans="1:23" s="46" customFormat="1" ht="16.5" customHeight="1" x14ac:dyDescent="0.25">
      <c r="A30" s="300" t="s">
        <v>212</v>
      </c>
      <c r="B30" s="229">
        <v>41437</v>
      </c>
      <c r="C30" s="31" t="s">
        <v>209</v>
      </c>
      <c r="D30" s="239">
        <v>10.55</v>
      </c>
      <c r="E30" s="239">
        <v>13.2</v>
      </c>
      <c r="F30" s="144">
        <f t="shared" si="2"/>
        <v>45.17</v>
      </c>
      <c r="G30" s="122">
        <f t="shared" si="3"/>
        <v>46.17</v>
      </c>
      <c r="H30" s="240">
        <v>45</v>
      </c>
      <c r="I30" s="239">
        <v>46</v>
      </c>
      <c r="J30" s="240">
        <v>0.1</v>
      </c>
      <c r="K30" s="239">
        <v>7.0000000000000007E-2</v>
      </c>
      <c r="L30" s="240">
        <v>41</v>
      </c>
      <c r="M30" s="291"/>
      <c r="N30" s="240">
        <v>3.4</v>
      </c>
      <c r="O30" s="239">
        <v>0.57999999999999996</v>
      </c>
      <c r="P30" s="240">
        <v>2.8</v>
      </c>
      <c r="Q30" s="239">
        <v>7.1</v>
      </c>
      <c r="R30" s="239">
        <v>7.1</v>
      </c>
      <c r="S30" s="240">
        <v>22.4</v>
      </c>
      <c r="T30" s="240">
        <v>22.4</v>
      </c>
      <c r="U30" s="301">
        <v>5.4</v>
      </c>
    </row>
    <row r="31" spans="1:23" s="46" customFormat="1" ht="16.5" customHeight="1" x14ac:dyDescent="0.25">
      <c r="A31" s="300" t="s">
        <v>213</v>
      </c>
      <c r="B31" s="229">
        <v>41464</v>
      </c>
      <c r="C31" s="31" t="s">
        <v>209</v>
      </c>
      <c r="D31" s="239">
        <v>10.3</v>
      </c>
      <c r="E31" s="239">
        <v>21.63</v>
      </c>
      <c r="F31" s="144">
        <f t="shared" si="2"/>
        <v>39.164999999999999</v>
      </c>
      <c r="G31" s="122">
        <f t="shared" si="3"/>
        <v>38.164999999999999</v>
      </c>
      <c r="H31" s="240">
        <v>39</v>
      </c>
      <c r="I31" s="239">
        <v>38</v>
      </c>
      <c r="J31" s="240">
        <v>0.1</v>
      </c>
      <c r="K31" s="239">
        <v>6.5000000000000002E-2</v>
      </c>
      <c r="L31" s="240">
        <v>36</v>
      </c>
      <c r="M31" s="291"/>
      <c r="N31" s="240">
        <v>3.4</v>
      </c>
      <c r="O31" s="239">
        <v>3.3</v>
      </c>
      <c r="P31" s="240">
        <v>2.7</v>
      </c>
      <c r="Q31" s="239">
        <v>6.96</v>
      </c>
      <c r="R31" s="239">
        <v>6.96</v>
      </c>
      <c r="S31" s="240">
        <v>23.4</v>
      </c>
      <c r="T31" s="240">
        <v>23.4</v>
      </c>
      <c r="U31" s="301">
        <v>17.2</v>
      </c>
    </row>
    <row r="32" spans="1:23" s="46" customFormat="1" ht="16.5" customHeight="1" x14ac:dyDescent="0.25">
      <c r="A32" s="300" t="s">
        <v>213</v>
      </c>
      <c r="B32" s="229">
        <v>41472</v>
      </c>
      <c r="C32" s="31" t="s">
        <v>209</v>
      </c>
      <c r="D32" s="239">
        <v>10.31</v>
      </c>
      <c r="E32" s="239">
        <v>19.5</v>
      </c>
      <c r="F32" s="144">
        <f t="shared" ref="F32" si="4">SUM(H32,J32,K32)</f>
        <v>46.14</v>
      </c>
      <c r="G32" s="122">
        <f t="shared" ref="G32" si="5">SUM(I32:K32)</f>
        <v>47.14</v>
      </c>
      <c r="H32" s="240">
        <v>46</v>
      </c>
      <c r="I32" s="239">
        <v>47</v>
      </c>
      <c r="J32" s="240">
        <v>0.02</v>
      </c>
      <c r="K32" s="239">
        <v>0.12</v>
      </c>
      <c r="L32" s="240">
        <v>40</v>
      </c>
      <c r="M32" s="291"/>
      <c r="N32" s="349">
        <v>4</v>
      </c>
      <c r="O32" s="239">
        <v>3.3</v>
      </c>
      <c r="P32" s="240">
        <v>3</v>
      </c>
      <c r="Q32" s="239">
        <v>7</v>
      </c>
      <c r="R32" s="239">
        <v>7</v>
      </c>
      <c r="S32" s="240">
        <v>23.7</v>
      </c>
      <c r="T32" s="240">
        <v>23.7</v>
      </c>
      <c r="U32" s="301">
        <v>3.8</v>
      </c>
    </row>
    <row r="33" spans="1:21" s="46" customFormat="1" ht="16.5" customHeight="1" x14ac:dyDescent="0.25">
      <c r="A33" s="300" t="s">
        <v>213</v>
      </c>
      <c r="B33" s="229">
        <v>41492</v>
      </c>
      <c r="C33" s="31" t="s">
        <v>209</v>
      </c>
      <c r="D33" s="239">
        <v>10.54</v>
      </c>
      <c r="E33" s="239">
        <v>21.33</v>
      </c>
      <c r="F33" s="144">
        <f t="shared" si="2"/>
        <v>43.150000000000006</v>
      </c>
      <c r="G33" s="122">
        <f t="shared" si="3"/>
        <v>41.150000000000006</v>
      </c>
      <c r="H33" s="240">
        <v>43</v>
      </c>
      <c r="I33" s="239">
        <v>41</v>
      </c>
      <c r="J33" s="240">
        <v>0.02</v>
      </c>
      <c r="K33" s="239">
        <v>0.13</v>
      </c>
      <c r="L33" s="240">
        <v>39</v>
      </c>
      <c r="M33" s="291"/>
      <c r="N33" s="349">
        <v>3</v>
      </c>
      <c r="O33" s="240">
        <v>3.3</v>
      </c>
      <c r="P33" s="240">
        <v>2.4</v>
      </c>
      <c r="Q33" s="239">
        <v>6.92</v>
      </c>
      <c r="R33" s="239">
        <v>6.92</v>
      </c>
      <c r="S33" s="240">
        <v>23.1</v>
      </c>
      <c r="T33" s="240">
        <v>23.1</v>
      </c>
      <c r="U33" s="301">
        <v>7</v>
      </c>
    </row>
    <row r="34" spans="1:21" s="46" customFormat="1" ht="16.5" customHeight="1" x14ac:dyDescent="0.25">
      <c r="A34" s="300" t="s">
        <v>213</v>
      </c>
      <c r="B34" s="229">
        <v>41499</v>
      </c>
      <c r="C34" s="31" t="s">
        <v>209</v>
      </c>
      <c r="D34" s="239">
        <v>10.79</v>
      </c>
      <c r="E34" s="239">
        <v>21.27</v>
      </c>
      <c r="F34" s="144">
        <f t="shared" si="2"/>
        <v>45.14</v>
      </c>
      <c r="G34" s="122">
        <f t="shared" si="3"/>
        <v>44.14</v>
      </c>
      <c r="H34" s="240">
        <v>45</v>
      </c>
      <c r="I34" s="239">
        <v>44</v>
      </c>
      <c r="J34" s="240">
        <v>0.02</v>
      </c>
      <c r="K34" s="239">
        <v>0.12</v>
      </c>
      <c r="L34" s="240">
        <v>40</v>
      </c>
      <c r="M34" s="291"/>
      <c r="N34" s="240">
        <v>3.1</v>
      </c>
      <c r="O34" s="239">
        <v>2.7</v>
      </c>
      <c r="P34" s="240">
        <v>2.4</v>
      </c>
      <c r="Q34" s="239">
        <v>7</v>
      </c>
      <c r="R34" s="239">
        <v>7</v>
      </c>
      <c r="S34" s="240">
        <v>23.7</v>
      </c>
      <c r="T34" s="240">
        <v>23.7</v>
      </c>
      <c r="U34" s="301">
        <v>4.2</v>
      </c>
    </row>
    <row r="35" spans="1:21" s="46" customFormat="1" ht="16.5" customHeight="1" x14ac:dyDescent="0.25">
      <c r="A35" s="300" t="s">
        <v>213</v>
      </c>
      <c r="B35" s="229">
        <v>41527</v>
      </c>
      <c r="C35" s="31" t="s">
        <v>209</v>
      </c>
      <c r="D35" s="239">
        <v>10.73</v>
      </c>
      <c r="E35" s="239">
        <v>20.91</v>
      </c>
      <c r="F35" s="144">
        <f t="shared" si="2"/>
        <v>43.079000000000001</v>
      </c>
      <c r="G35" s="122">
        <f t="shared" si="3"/>
        <v>43.079000000000001</v>
      </c>
      <c r="H35" s="240">
        <v>43</v>
      </c>
      <c r="I35" s="239">
        <v>43</v>
      </c>
      <c r="J35" s="240">
        <v>0.02</v>
      </c>
      <c r="K35" s="239">
        <v>5.8999999999999997E-2</v>
      </c>
      <c r="L35" s="240">
        <v>36</v>
      </c>
      <c r="M35" s="291"/>
      <c r="N35" s="240">
        <v>2.9</v>
      </c>
      <c r="O35" s="239">
        <v>2.6</v>
      </c>
      <c r="P35" s="240">
        <v>2.5</v>
      </c>
      <c r="Q35" s="239">
        <v>7.04</v>
      </c>
      <c r="R35" s="239">
        <v>7.04</v>
      </c>
      <c r="S35" s="240">
        <v>24</v>
      </c>
      <c r="T35" s="240">
        <v>24</v>
      </c>
      <c r="U35" s="301">
        <v>5</v>
      </c>
    </row>
    <row r="36" spans="1:21" s="46" customFormat="1" ht="16.5" customHeight="1" x14ac:dyDescent="0.25">
      <c r="A36" s="300" t="s">
        <v>213</v>
      </c>
      <c r="B36" s="229">
        <v>41543</v>
      </c>
      <c r="C36" s="31" t="s">
        <v>209</v>
      </c>
      <c r="D36" s="239">
        <v>10.45</v>
      </c>
      <c r="E36" s="239">
        <v>21.66</v>
      </c>
      <c r="F36" s="144">
        <f t="shared" ref="F36:F67" si="6">SUM(H36,J36,K36)</f>
        <v>48.31</v>
      </c>
      <c r="G36" s="122">
        <f t="shared" ref="G36:G67" si="7">SUM(I36:K36)</f>
        <v>48.31</v>
      </c>
      <c r="H36" s="240">
        <v>48</v>
      </c>
      <c r="I36" s="239">
        <v>48</v>
      </c>
      <c r="J36" s="240">
        <v>0.02</v>
      </c>
      <c r="K36" s="239">
        <v>0.28999999999999998</v>
      </c>
      <c r="L36" s="240">
        <v>41</v>
      </c>
      <c r="M36" s="291"/>
      <c r="N36" s="240">
        <v>3.2</v>
      </c>
      <c r="O36" s="239">
        <v>3</v>
      </c>
      <c r="P36" s="240">
        <v>2.6</v>
      </c>
      <c r="Q36" s="239">
        <v>6.9</v>
      </c>
      <c r="R36" s="239">
        <v>6.9</v>
      </c>
      <c r="S36" s="240">
        <v>23.5</v>
      </c>
      <c r="T36" s="240">
        <v>23.5</v>
      </c>
      <c r="U36" s="301">
        <v>3.2</v>
      </c>
    </row>
    <row r="37" spans="1:21" s="46" customFormat="1" ht="16.5" customHeight="1" x14ac:dyDescent="0.25">
      <c r="A37" s="300"/>
      <c r="B37" s="229"/>
      <c r="C37" s="31"/>
      <c r="D37" s="239"/>
      <c r="E37" s="239"/>
      <c r="F37" s="144">
        <f t="shared" si="6"/>
        <v>0</v>
      </c>
      <c r="G37" s="122">
        <f t="shared" si="7"/>
        <v>0</v>
      </c>
      <c r="H37" s="240"/>
      <c r="I37" s="239"/>
      <c r="J37" s="240"/>
      <c r="K37" s="239"/>
      <c r="L37" s="240"/>
      <c r="M37" s="291"/>
      <c r="N37" s="240"/>
      <c r="O37" s="239"/>
      <c r="P37" s="240"/>
      <c r="Q37" s="239"/>
      <c r="R37" s="239"/>
      <c r="S37" s="240"/>
      <c r="T37" s="240"/>
      <c r="U37" s="301"/>
    </row>
    <row r="38" spans="1:21" s="46" customFormat="1" ht="16.5" customHeight="1" x14ac:dyDescent="0.25">
      <c r="A38" s="300"/>
      <c r="B38" s="229"/>
      <c r="C38" s="31"/>
      <c r="D38" s="239"/>
      <c r="E38" s="239"/>
      <c r="F38" s="144">
        <f t="shared" si="6"/>
        <v>0</v>
      </c>
      <c r="G38" s="122">
        <f t="shared" si="7"/>
        <v>0</v>
      </c>
      <c r="H38" s="240"/>
      <c r="I38" s="239"/>
      <c r="J38" s="240"/>
      <c r="K38" s="239"/>
      <c r="L38" s="240"/>
      <c r="M38" s="291"/>
      <c r="N38" s="240"/>
      <c r="O38" s="239"/>
      <c r="P38" s="240"/>
      <c r="Q38" s="239"/>
      <c r="R38" s="239"/>
      <c r="S38" s="240"/>
      <c r="T38" s="240"/>
      <c r="U38" s="301"/>
    </row>
    <row r="39" spans="1:21" s="46" customFormat="1" ht="16.5" customHeight="1" x14ac:dyDescent="0.25">
      <c r="A39" s="300"/>
      <c r="B39" s="229"/>
      <c r="C39" s="31"/>
      <c r="D39" s="239"/>
      <c r="E39" s="239"/>
      <c r="F39" s="144">
        <f t="shared" si="6"/>
        <v>0</v>
      </c>
      <c r="G39" s="122">
        <f t="shared" si="7"/>
        <v>0</v>
      </c>
      <c r="H39" s="240"/>
      <c r="I39" s="239"/>
      <c r="J39" s="240"/>
      <c r="K39" s="239"/>
      <c r="L39" s="240"/>
      <c r="M39" s="291"/>
      <c r="N39" s="240"/>
      <c r="O39" s="239"/>
      <c r="P39" s="240"/>
      <c r="Q39" s="239"/>
      <c r="R39" s="239"/>
      <c r="S39" s="240"/>
      <c r="T39" s="240"/>
      <c r="U39" s="301"/>
    </row>
    <row r="40" spans="1:21" s="46" customFormat="1" ht="16.5" customHeight="1" x14ac:dyDescent="0.25">
      <c r="A40" s="300"/>
      <c r="B40" s="229"/>
      <c r="C40" s="31"/>
      <c r="D40" s="239"/>
      <c r="E40" s="239"/>
      <c r="F40" s="144">
        <f t="shared" si="6"/>
        <v>0</v>
      </c>
      <c r="G40" s="122">
        <f t="shared" si="7"/>
        <v>0</v>
      </c>
      <c r="H40" s="240"/>
      <c r="I40" s="239"/>
      <c r="J40" s="240"/>
      <c r="K40" s="239"/>
      <c r="L40" s="240"/>
      <c r="M40" s="291"/>
      <c r="N40" s="240"/>
      <c r="O40" s="239"/>
      <c r="P40" s="240"/>
      <c r="Q40" s="239"/>
      <c r="R40" s="239"/>
      <c r="S40" s="240"/>
      <c r="T40" s="240"/>
      <c r="U40" s="301"/>
    </row>
    <row r="41" spans="1:21" s="46" customFormat="1" ht="16.5" customHeight="1" x14ac:dyDescent="0.25">
      <c r="A41" s="300"/>
      <c r="B41" s="229"/>
      <c r="C41" s="31"/>
      <c r="D41" s="239"/>
      <c r="E41" s="239"/>
      <c r="F41" s="144">
        <f t="shared" si="6"/>
        <v>0</v>
      </c>
      <c r="G41" s="122">
        <f t="shared" si="7"/>
        <v>0</v>
      </c>
      <c r="H41" s="240"/>
      <c r="I41" s="239"/>
      <c r="J41" s="240"/>
      <c r="K41" s="239"/>
      <c r="L41" s="240"/>
      <c r="M41" s="291"/>
      <c r="N41" s="240"/>
      <c r="O41" s="239"/>
      <c r="P41" s="240"/>
      <c r="Q41" s="239"/>
      <c r="R41" s="239"/>
      <c r="S41" s="240"/>
      <c r="T41" s="240"/>
      <c r="U41" s="301"/>
    </row>
    <row r="42" spans="1:21" s="46" customFormat="1" ht="16.5" customHeight="1" x14ac:dyDescent="0.25">
      <c r="A42" s="300"/>
      <c r="B42" s="229"/>
      <c r="C42" s="31"/>
      <c r="D42" s="239"/>
      <c r="E42" s="239"/>
      <c r="F42" s="144">
        <f t="shared" si="6"/>
        <v>0</v>
      </c>
      <c r="G42" s="122">
        <f t="shared" si="7"/>
        <v>0</v>
      </c>
      <c r="H42" s="240"/>
      <c r="I42" s="239"/>
      <c r="J42" s="240"/>
      <c r="K42" s="239"/>
      <c r="L42" s="240"/>
      <c r="M42" s="291"/>
      <c r="N42" s="240"/>
      <c r="O42" s="239"/>
      <c r="P42" s="240"/>
      <c r="Q42" s="239"/>
      <c r="R42" s="239"/>
      <c r="S42" s="240"/>
      <c r="T42" s="240"/>
      <c r="U42" s="301"/>
    </row>
    <row r="43" spans="1:21" s="46" customFormat="1" ht="16.5" customHeight="1" x14ac:dyDescent="0.25">
      <c r="A43" s="300"/>
      <c r="B43" s="229"/>
      <c r="C43" s="31"/>
      <c r="D43" s="239"/>
      <c r="E43" s="239"/>
      <c r="F43" s="144">
        <f t="shared" si="6"/>
        <v>0</v>
      </c>
      <c r="G43" s="122">
        <f t="shared" si="7"/>
        <v>0</v>
      </c>
      <c r="H43" s="240"/>
      <c r="I43" s="239"/>
      <c r="J43" s="240"/>
      <c r="K43" s="239"/>
      <c r="L43" s="240"/>
      <c r="M43" s="291"/>
      <c r="N43" s="240"/>
      <c r="O43" s="239"/>
      <c r="P43" s="240"/>
      <c r="Q43" s="239"/>
      <c r="R43" s="239"/>
      <c r="S43" s="240"/>
      <c r="T43" s="240"/>
      <c r="U43" s="301"/>
    </row>
    <row r="44" spans="1:21" s="46" customFormat="1" ht="16.5" customHeight="1" x14ac:dyDescent="0.25">
      <c r="A44" s="300"/>
      <c r="B44" s="229"/>
      <c r="C44" s="31"/>
      <c r="D44" s="239"/>
      <c r="E44" s="239"/>
      <c r="F44" s="144">
        <f t="shared" si="6"/>
        <v>0</v>
      </c>
      <c r="G44" s="122">
        <f t="shared" si="7"/>
        <v>0</v>
      </c>
      <c r="H44" s="240"/>
      <c r="I44" s="239"/>
      <c r="J44" s="240"/>
      <c r="K44" s="239"/>
      <c r="L44" s="240"/>
      <c r="M44" s="291"/>
      <c r="N44" s="240"/>
      <c r="O44" s="239"/>
      <c r="P44" s="240"/>
      <c r="Q44" s="239"/>
      <c r="R44" s="239"/>
      <c r="S44" s="240"/>
      <c r="T44" s="240"/>
      <c r="U44" s="301"/>
    </row>
    <row r="45" spans="1:21" s="46" customFormat="1" ht="16.5" customHeight="1" x14ac:dyDescent="0.25">
      <c r="A45" s="300"/>
      <c r="B45" s="229"/>
      <c r="C45" s="31"/>
      <c r="D45" s="239"/>
      <c r="E45" s="239"/>
      <c r="F45" s="144">
        <f t="shared" si="6"/>
        <v>0</v>
      </c>
      <c r="G45" s="122">
        <f t="shared" si="7"/>
        <v>0</v>
      </c>
      <c r="H45" s="240"/>
      <c r="I45" s="239"/>
      <c r="J45" s="240"/>
      <c r="K45" s="239"/>
      <c r="L45" s="240"/>
      <c r="M45" s="291"/>
      <c r="N45" s="240"/>
      <c r="O45" s="239"/>
      <c r="P45" s="240"/>
      <c r="Q45" s="239"/>
      <c r="R45" s="239"/>
      <c r="S45" s="240"/>
      <c r="T45" s="240"/>
      <c r="U45" s="301"/>
    </row>
    <row r="46" spans="1:21" s="46" customFormat="1" ht="16.5" customHeight="1" x14ac:dyDescent="0.25">
      <c r="A46" s="300"/>
      <c r="B46" s="229"/>
      <c r="C46" s="31"/>
      <c r="D46" s="239"/>
      <c r="E46" s="239"/>
      <c r="F46" s="144">
        <f t="shared" si="6"/>
        <v>0</v>
      </c>
      <c r="G46" s="122">
        <f t="shared" si="7"/>
        <v>0</v>
      </c>
      <c r="H46" s="240"/>
      <c r="I46" s="239"/>
      <c r="J46" s="240"/>
      <c r="K46" s="239"/>
      <c r="L46" s="240"/>
      <c r="M46" s="291"/>
      <c r="N46" s="240"/>
      <c r="O46" s="239"/>
      <c r="P46" s="240"/>
      <c r="Q46" s="239"/>
      <c r="R46" s="239"/>
      <c r="S46" s="240"/>
      <c r="T46" s="240"/>
      <c r="U46" s="301"/>
    </row>
    <row r="47" spans="1:21" s="46" customFormat="1" ht="16.5" customHeight="1" x14ac:dyDescent="0.25">
      <c r="A47" s="300"/>
      <c r="B47" s="229"/>
      <c r="C47" s="31"/>
      <c r="D47" s="239"/>
      <c r="E47" s="239"/>
      <c r="F47" s="144">
        <f t="shared" si="6"/>
        <v>0</v>
      </c>
      <c r="G47" s="122">
        <f t="shared" si="7"/>
        <v>0</v>
      </c>
      <c r="H47" s="240"/>
      <c r="I47" s="239"/>
      <c r="J47" s="240"/>
      <c r="K47" s="239"/>
      <c r="L47" s="240"/>
      <c r="M47" s="291"/>
      <c r="N47" s="240"/>
      <c r="O47" s="239"/>
      <c r="P47" s="240"/>
      <c r="Q47" s="239"/>
      <c r="R47" s="239"/>
      <c r="S47" s="240"/>
      <c r="T47" s="240"/>
      <c r="U47" s="301"/>
    </row>
    <row r="48" spans="1:21" s="46" customFormat="1" ht="16.5" customHeight="1" x14ac:dyDescent="0.25">
      <c r="A48" s="300"/>
      <c r="B48" s="229"/>
      <c r="C48" s="31"/>
      <c r="D48" s="239"/>
      <c r="E48" s="239"/>
      <c r="F48" s="144">
        <f t="shared" si="6"/>
        <v>0</v>
      </c>
      <c r="G48" s="122">
        <f t="shared" si="7"/>
        <v>0</v>
      </c>
      <c r="H48" s="240"/>
      <c r="I48" s="239"/>
      <c r="J48" s="240"/>
      <c r="K48" s="239"/>
      <c r="L48" s="240"/>
      <c r="M48" s="291"/>
      <c r="N48" s="240"/>
      <c r="O48" s="239"/>
      <c r="P48" s="240"/>
      <c r="Q48" s="239"/>
      <c r="R48" s="239"/>
      <c r="S48" s="240"/>
      <c r="T48" s="240"/>
      <c r="U48" s="301"/>
    </row>
    <row r="49" spans="1:21" s="46" customFormat="1" ht="16.5" customHeight="1" x14ac:dyDescent="0.25">
      <c r="A49" s="300"/>
      <c r="B49" s="229"/>
      <c r="C49" s="31"/>
      <c r="D49" s="239"/>
      <c r="E49" s="239"/>
      <c r="F49" s="144">
        <f t="shared" si="6"/>
        <v>0</v>
      </c>
      <c r="G49" s="122">
        <f t="shared" si="7"/>
        <v>0</v>
      </c>
      <c r="H49" s="240"/>
      <c r="I49" s="239"/>
      <c r="J49" s="240"/>
      <c r="K49" s="239"/>
      <c r="L49" s="240"/>
      <c r="M49" s="291"/>
      <c r="N49" s="240"/>
      <c r="O49" s="239"/>
      <c r="P49" s="240"/>
      <c r="Q49" s="239"/>
      <c r="R49" s="239"/>
      <c r="S49" s="240"/>
      <c r="T49" s="240"/>
      <c r="U49" s="301"/>
    </row>
    <row r="50" spans="1:21" s="46" customFormat="1" ht="16.5" customHeight="1" x14ac:dyDescent="0.25">
      <c r="A50" s="300"/>
      <c r="B50" s="229"/>
      <c r="C50" s="31"/>
      <c r="D50" s="239"/>
      <c r="E50" s="239"/>
      <c r="F50" s="144">
        <f t="shared" si="6"/>
        <v>0</v>
      </c>
      <c r="G50" s="122">
        <f t="shared" si="7"/>
        <v>0</v>
      </c>
      <c r="H50" s="240"/>
      <c r="I50" s="239"/>
      <c r="J50" s="240"/>
      <c r="K50" s="239"/>
      <c r="L50" s="240"/>
      <c r="M50" s="291"/>
      <c r="N50" s="240"/>
      <c r="O50" s="239"/>
      <c r="P50" s="240"/>
      <c r="Q50" s="239"/>
      <c r="R50" s="239"/>
      <c r="S50" s="240"/>
      <c r="T50" s="240"/>
      <c r="U50" s="301"/>
    </row>
    <row r="51" spans="1:21" s="46" customFormat="1" ht="16.5" customHeight="1" x14ac:dyDescent="0.25">
      <c r="A51" s="300"/>
      <c r="B51" s="229"/>
      <c r="C51" s="31"/>
      <c r="D51" s="239"/>
      <c r="E51" s="239"/>
      <c r="F51" s="144">
        <f t="shared" si="6"/>
        <v>0</v>
      </c>
      <c r="G51" s="122">
        <f t="shared" si="7"/>
        <v>0</v>
      </c>
      <c r="H51" s="240"/>
      <c r="I51" s="239"/>
      <c r="J51" s="240"/>
      <c r="K51" s="239"/>
      <c r="L51" s="240"/>
      <c r="M51" s="291"/>
      <c r="N51" s="240"/>
      <c r="O51" s="239"/>
      <c r="P51" s="240"/>
      <c r="Q51" s="239"/>
      <c r="R51" s="239"/>
      <c r="S51" s="240"/>
      <c r="T51" s="240"/>
      <c r="U51" s="301"/>
    </row>
    <row r="52" spans="1:21" s="46" customFormat="1" ht="16.5" customHeight="1" x14ac:dyDescent="0.25">
      <c r="A52" s="300"/>
      <c r="B52" s="229"/>
      <c r="C52" s="31"/>
      <c r="D52" s="239"/>
      <c r="E52" s="239"/>
      <c r="F52" s="144">
        <f t="shared" si="6"/>
        <v>0</v>
      </c>
      <c r="G52" s="122">
        <f t="shared" si="7"/>
        <v>0</v>
      </c>
      <c r="H52" s="240"/>
      <c r="I52" s="239"/>
      <c r="J52" s="240"/>
      <c r="K52" s="239"/>
      <c r="L52" s="240"/>
      <c r="M52" s="291"/>
      <c r="N52" s="240"/>
      <c r="O52" s="239"/>
      <c r="P52" s="240"/>
      <c r="Q52" s="239"/>
      <c r="R52" s="239"/>
      <c r="S52" s="240"/>
      <c r="T52" s="240"/>
      <c r="U52" s="301"/>
    </row>
    <row r="53" spans="1:21" s="46" customFormat="1" ht="16.5" customHeight="1" x14ac:dyDescent="0.25">
      <c r="A53" s="300"/>
      <c r="B53" s="229"/>
      <c r="C53" s="31"/>
      <c r="D53" s="239"/>
      <c r="E53" s="239"/>
      <c r="F53" s="144">
        <f t="shared" si="6"/>
        <v>0</v>
      </c>
      <c r="G53" s="122">
        <f t="shared" si="7"/>
        <v>0</v>
      </c>
      <c r="H53" s="240"/>
      <c r="I53" s="239"/>
      <c r="J53" s="240"/>
      <c r="K53" s="239"/>
      <c r="L53" s="240"/>
      <c r="M53" s="291"/>
      <c r="N53" s="240"/>
      <c r="O53" s="239"/>
      <c r="P53" s="240"/>
      <c r="Q53" s="239"/>
      <c r="R53" s="239"/>
      <c r="S53" s="240"/>
      <c r="T53" s="240"/>
      <c r="U53" s="301"/>
    </row>
    <row r="54" spans="1:21" s="46" customFormat="1" ht="16.5" customHeight="1" x14ac:dyDescent="0.25">
      <c r="A54" s="300"/>
      <c r="B54" s="229"/>
      <c r="C54" s="31"/>
      <c r="D54" s="239"/>
      <c r="E54" s="239"/>
      <c r="F54" s="144">
        <f t="shared" si="6"/>
        <v>0</v>
      </c>
      <c r="G54" s="122">
        <f t="shared" si="7"/>
        <v>0</v>
      </c>
      <c r="H54" s="240"/>
      <c r="I54" s="239"/>
      <c r="J54" s="240"/>
      <c r="K54" s="239"/>
      <c r="L54" s="240"/>
      <c r="M54" s="291"/>
      <c r="N54" s="240"/>
      <c r="O54" s="239"/>
      <c r="P54" s="240"/>
      <c r="Q54" s="239"/>
      <c r="R54" s="239"/>
      <c r="S54" s="240"/>
      <c r="T54" s="240"/>
      <c r="U54" s="301"/>
    </row>
    <row r="55" spans="1:21" s="46" customFormat="1" ht="16.5" customHeight="1" x14ac:dyDescent="0.25">
      <c r="A55" s="300"/>
      <c r="B55" s="229"/>
      <c r="C55" s="31"/>
      <c r="D55" s="239"/>
      <c r="E55" s="239"/>
      <c r="F55" s="144">
        <f t="shared" si="6"/>
        <v>0</v>
      </c>
      <c r="G55" s="122">
        <f t="shared" si="7"/>
        <v>0</v>
      </c>
      <c r="H55" s="240"/>
      <c r="I55" s="239"/>
      <c r="J55" s="240"/>
      <c r="K55" s="239"/>
      <c r="L55" s="240"/>
      <c r="M55" s="291"/>
      <c r="N55" s="240"/>
      <c r="O55" s="239"/>
      <c r="P55" s="240"/>
      <c r="Q55" s="239"/>
      <c r="R55" s="239"/>
      <c r="S55" s="240"/>
      <c r="T55" s="240"/>
      <c r="U55" s="301"/>
    </row>
    <row r="56" spans="1:21" s="46" customFormat="1" ht="16.5" customHeight="1" x14ac:dyDescent="0.25">
      <c r="A56" s="300"/>
      <c r="B56" s="229"/>
      <c r="C56" s="31"/>
      <c r="D56" s="239"/>
      <c r="E56" s="239"/>
      <c r="F56" s="144">
        <f t="shared" si="6"/>
        <v>0</v>
      </c>
      <c r="G56" s="122">
        <f t="shared" si="7"/>
        <v>0</v>
      </c>
      <c r="H56" s="240"/>
      <c r="I56" s="239"/>
      <c r="J56" s="240"/>
      <c r="K56" s="239"/>
      <c r="L56" s="240"/>
      <c r="M56" s="291"/>
      <c r="N56" s="240"/>
      <c r="O56" s="239"/>
      <c r="P56" s="240"/>
      <c r="Q56" s="239"/>
      <c r="R56" s="239"/>
      <c r="S56" s="240"/>
      <c r="T56" s="240"/>
      <c r="U56" s="301"/>
    </row>
    <row r="57" spans="1:21" s="46" customFormat="1" ht="16.5" customHeight="1" x14ac:dyDescent="0.25">
      <c r="A57" s="300"/>
      <c r="B57" s="229"/>
      <c r="C57" s="31"/>
      <c r="D57" s="239"/>
      <c r="E57" s="239"/>
      <c r="F57" s="144">
        <f t="shared" si="6"/>
        <v>0</v>
      </c>
      <c r="G57" s="122">
        <f t="shared" si="7"/>
        <v>0</v>
      </c>
      <c r="H57" s="240"/>
      <c r="I57" s="239"/>
      <c r="J57" s="240"/>
      <c r="K57" s="239"/>
      <c r="L57" s="240"/>
      <c r="M57" s="291"/>
      <c r="N57" s="240"/>
      <c r="O57" s="239"/>
      <c r="P57" s="240"/>
      <c r="Q57" s="239"/>
      <c r="R57" s="239"/>
      <c r="S57" s="240"/>
      <c r="T57" s="240"/>
      <c r="U57" s="301"/>
    </row>
    <row r="58" spans="1:21" s="46" customFormat="1" ht="16.5" customHeight="1" x14ac:dyDescent="0.25">
      <c r="A58" s="300"/>
      <c r="B58" s="229"/>
      <c r="C58" s="31"/>
      <c r="D58" s="239"/>
      <c r="E58" s="239"/>
      <c r="F58" s="144">
        <f t="shared" si="6"/>
        <v>0</v>
      </c>
      <c r="G58" s="122">
        <f t="shared" si="7"/>
        <v>0</v>
      </c>
      <c r="H58" s="240"/>
      <c r="I58" s="239"/>
      <c r="J58" s="240"/>
      <c r="K58" s="239"/>
      <c r="L58" s="240"/>
      <c r="M58" s="291"/>
      <c r="N58" s="240"/>
      <c r="O58" s="239"/>
      <c r="P58" s="240"/>
      <c r="Q58" s="239"/>
      <c r="R58" s="239"/>
      <c r="S58" s="240"/>
      <c r="T58" s="240"/>
      <c r="U58" s="301"/>
    </row>
    <row r="59" spans="1:21" s="46" customFormat="1" ht="16.5" customHeight="1" x14ac:dyDescent="0.25">
      <c r="A59" s="300"/>
      <c r="B59" s="229"/>
      <c r="C59" s="31"/>
      <c r="D59" s="239"/>
      <c r="E59" s="239"/>
      <c r="F59" s="144">
        <f t="shared" si="6"/>
        <v>0</v>
      </c>
      <c r="G59" s="122">
        <f t="shared" si="7"/>
        <v>0</v>
      </c>
      <c r="H59" s="240"/>
      <c r="I59" s="239"/>
      <c r="J59" s="240"/>
      <c r="K59" s="239"/>
      <c r="L59" s="240"/>
      <c r="M59" s="291"/>
      <c r="N59" s="240"/>
      <c r="O59" s="239"/>
      <c r="P59" s="240"/>
      <c r="Q59" s="239"/>
      <c r="R59" s="239"/>
      <c r="S59" s="240"/>
      <c r="T59" s="240"/>
      <c r="U59" s="301"/>
    </row>
    <row r="60" spans="1:21" s="46" customFormat="1" ht="16.5" customHeight="1" x14ac:dyDescent="0.25">
      <c r="A60" s="300"/>
      <c r="B60" s="229"/>
      <c r="C60" s="31"/>
      <c r="D60" s="239"/>
      <c r="E60" s="239"/>
      <c r="F60" s="144">
        <f t="shared" si="6"/>
        <v>0</v>
      </c>
      <c r="G60" s="122">
        <f t="shared" si="7"/>
        <v>0</v>
      </c>
      <c r="H60" s="240"/>
      <c r="I60" s="239"/>
      <c r="J60" s="240"/>
      <c r="K60" s="239"/>
      <c r="L60" s="240"/>
      <c r="M60" s="291"/>
      <c r="N60" s="240"/>
      <c r="O60" s="239"/>
      <c r="P60" s="240"/>
      <c r="Q60" s="239"/>
      <c r="R60" s="239"/>
      <c r="S60" s="240"/>
      <c r="T60" s="240"/>
      <c r="U60" s="301"/>
    </row>
    <row r="61" spans="1:21" s="46" customFormat="1" ht="16.5" customHeight="1" x14ac:dyDescent="0.25">
      <c r="A61" s="300"/>
      <c r="B61" s="229"/>
      <c r="C61" s="31"/>
      <c r="D61" s="239"/>
      <c r="E61" s="239"/>
      <c r="F61" s="144">
        <f t="shared" si="6"/>
        <v>0</v>
      </c>
      <c r="G61" s="122">
        <f t="shared" si="7"/>
        <v>0</v>
      </c>
      <c r="H61" s="240"/>
      <c r="I61" s="239"/>
      <c r="J61" s="240"/>
      <c r="K61" s="239"/>
      <c r="L61" s="240"/>
      <c r="M61" s="291"/>
      <c r="N61" s="240"/>
      <c r="O61" s="239"/>
      <c r="P61" s="240"/>
      <c r="Q61" s="239"/>
      <c r="R61" s="239"/>
      <c r="S61" s="240"/>
      <c r="T61" s="240"/>
      <c r="U61" s="301"/>
    </row>
    <row r="62" spans="1:21" s="46" customFormat="1" ht="16.5" customHeight="1" x14ac:dyDescent="0.25">
      <c r="A62" s="300"/>
      <c r="B62" s="229"/>
      <c r="C62" s="31"/>
      <c r="D62" s="239"/>
      <c r="E62" s="239"/>
      <c r="F62" s="144">
        <f t="shared" si="6"/>
        <v>0</v>
      </c>
      <c r="G62" s="122">
        <f t="shared" si="7"/>
        <v>0</v>
      </c>
      <c r="H62" s="240"/>
      <c r="I62" s="239"/>
      <c r="J62" s="240"/>
      <c r="K62" s="239"/>
      <c r="L62" s="240"/>
      <c r="M62" s="291"/>
      <c r="N62" s="240"/>
      <c r="O62" s="239"/>
      <c r="P62" s="240"/>
      <c r="Q62" s="239"/>
      <c r="R62" s="239"/>
      <c r="S62" s="240"/>
      <c r="T62" s="240"/>
      <c r="U62" s="301"/>
    </row>
    <row r="63" spans="1:21" s="46" customFormat="1" ht="16.5" customHeight="1" x14ac:dyDescent="0.25">
      <c r="A63" s="300"/>
      <c r="B63" s="229"/>
      <c r="C63" s="31"/>
      <c r="D63" s="239"/>
      <c r="E63" s="239"/>
      <c r="F63" s="144">
        <f t="shared" si="6"/>
        <v>0</v>
      </c>
      <c r="G63" s="122">
        <f t="shared" si="7"/>
        <v>0</v>
      </c>
      <c r="H63" s="240"/>
      <c r="I63" s="239"/>
      <c r="J63" s="240"/>
      <c r="K63" s="239"/>
      <c r="L63" s="240"/>
      <c r="M63" s="291"/>
      <c r="N63" s="240"/>
      <c r="O63" s="239"/>
      <c r="P63" s="240"/>
      <c r="Q63" s="239"/>
      <c r="R63" s="239"/>
      <c r="S63" s="240"/>
      <c r="T63" s="240"/>
      <c r="U63" s="301"/>
    </row>
    <row r="64" spans="1:21" s="46" customFormat="1" ht="16.5" customHeight="1" x14ac:dyDescent="0.25">
      <c r="A64" s="300"/>
      <c r="B64" s="229"/>
      <c r="C64" s="31"/>
      <c r="D64" s="239"/>
      <c r="E64" s="239"/>
      <c r="F64" s="144">
        <f t="shared" si="6"/>
        <v>0</v>
      </c>
      <c r="G64" s="122">
        <f t="shared" si="7"/>
        <v>0</v>
      </c>
      <c r="H64" s="240"/>
      <c r="I64" s="239"/>
      <c r="J64" s="240"/>
      <c r="K64" s="239"/>
      <c r="L64" s="240"/>
      <c r="M64" s="291"/>
      <c r="N64" s="240"/>
      <c r="O64" s="239"/>
      <c r="P64" s="240"/>
      <c r="Q64" s="239"/>
      <c r="R64" s="239"/>
      <c r="S64" s="240"/>
      <c r="T64" s="240"/>
      <c r="U64" s="301"/>
    </row>
    <row r="65" spans="1:21" s="46" customFormat="1" ht="16.5" customHeight="1" x14ac:dyDescent="0.25">
      <c r="A65" s="300"/>
      <c r="B65" s="229"/>
      <c r="C65" s="31"/>
      <c r="D65" s="239"/>
      <c r="E65" s="239"/>
      <c r="F65" s="144">
        <f t="shared" si="6"/>
        <v>0</v>
      </c>
      <c r="G65" s="122">
        <f t="shared" si="7"/>
        <v>0</v>
      </c>
      <c r="H65" s="240"/>
      <c r="I65" s="239"/>
      <c r="J65" s="240"/>
      <c r="K65" s="239"/>
      <c r="L65" s="240"/>
      <c r="M65" s="291"/>
      <c r="N65" s="240"/>
      <c r="O65" s="239"/>
      <c r="P65" s="240"/>
      <c r="Q65" s="239"/>
      <c r="R65" s="239"/>
      <c r="S65" s="240"/>
      <c r="T65" s="240"/>
      <c r="U65" s="301"/>
    </row>
    <row r="66" spans="1:21" s="46" customFormat="1" ht="16.5" customHeight="1" x14ac:dyDescent="0.25">
      <c r="A66" s="300"/>
      <c r="B66" s="229"/>
      <c r="C66" s="31"/>
      <c r="D66" s="239"/>
      <c r="E66" s="239"/>
      <c r="F66" s="144">
        <f t="shared" si="6"/>
        <v>0</v>
      </c>
      <c r="G66" s="122">
        <f t="shared" si="7"/>
        <v>0</v>
      </c>
      <c r="H66" s="240"/>
      <c r="I66" s="239"/>
      <c r="J66" s="240"/>
      <c r="K66" s="239"/>
      <c r="L66" s="240"/>
      <c r="M66" s="291"/>
      <c r="N66" s="240"/>
      <c r="O66" s="239"/>
      <c r="P66" s="240"/>
      <c r="Q66" s="239"/>
      <c r="R66" s="239"/>
      <c r="S66" s="240"/>
      <c r="T66" s="240"/>
      <c r="U66" s="301"/>
    </row>
    <row r="67" spans="1:21" s="46" customFormat="1" ht="16.5" customHeight="1" thickBot="1" x14ac:dyDescent="0.3">
      <c r="A67" s="302"/>
      <c r="B67" s="303"/>
      <c r="C67" s="304"/>
      <c r="D67" s="305"/>
      <c r="E67" s="305"/>
      <c r="F67" s="149">
        <f t="shared" si="6"/>
        <v>0</v>
      </c>
      <c r="G67" s="306">
        <f t="shared" si="7"/>
        <v>0</v>
      </c>
      <c r="H67" s="307"/>
      <c r="I67" s="305"/>
      <c r="J67" s="307"/>
      <c r="K67" s="305"/>
      <c r="L67" s="307"/>
      <c r="M67" s="308"/>
      <c r="N67" s="307"/>
      <c r="O67" s="305"/>
      <c r="P67" s="307"/>
      <c r="Q67" s="305"/>
      <c r="R67" s="305"/>
      <c r="S67" s="307"/>
      <c r="T67" s="307"/>
      <c r="U67" s="309"/>
    </row>
    <row r="68" spans="1:21" s="119" customFormat="1" ht="16.5" customHeight="1" thickBot="1" x14ac:dyDescent="0.3">
      <c r="A68" s="114"/>
      <c r="B68" s="114"/>
      <c r="C68" s="115"/>
      <c r="D68" s="116"/>
      <c r="E68" s="116"/>
      <c r="F68" s="117"/>
      <c r="G68" s="116"/>
      <c r="H68" s="116"/>
      <c r="I68" s="118"/>
      <c r="J68" s="281"/>
      <c r="K68" s="281"/>
      <c r="L68" s="116"/>
      <c r="M68" s="116"/>
      <c r="N68" s="116"/>
      <c r="O68" s="116"/>
      <c r="P68" s="116"/>
      <c r="Q68" s="116"/>
      <c r="R68" s="116"/>
      <c r="S68" s="116"/>
      <c r="T68" s="116"/>
      <c r="U68" s="116"/>
    </row>
    <row r="69" spans="1:21" s="46" customFormat="1" ht="15.75" customHeight="1" x14ac:dyDescent="0.25">
      <c r="A69" s="270" t="s">
        <v>161</v>
      </c>
      <c r="B69" s="254"/>
      <c r="C69" s="255"/>
      <c r="D69" s="255"/>
      <c r="E69" s="256"/>
      <c r="F69" s="256"/>
      <c r="G69" s="255"/>
      <c r="H69" s="255"/>
      <c r="I69" s="255"/>
      <c r="J69" s="282"/>
      <c r="K69" s="282"/>
      <c r="L69" s="255"/>
      <c r="M69" s="109"/>
      <c r="N69" s="109"/>
      <c r="O69" s="109"/>
      <c r="P69" s="109"/>
      <c r="Q69" s="109"/>
      <c r="R69" s="171"/>
      <c r="S69" s="81"/>
      <c r="T69" s="81"/>
      <c r="U69" s="15"/>
    </row>
    <row r="70" spans="1:21" s="46" customFormat="1" ht="15.75" customHeight="1" x14ac:dyDescent="0.25">
      <c r="A70" s="265" t="s">
        <v>122</v>
      </c>
      <c r="B70" s="257"/>
      <c r="C70" s="258"/>
      <c r="D70" s="258"/>
      <c r="E70" s="259"/>
      <c r="F70" s="259"/>
      <c r="G70" s="258"/>
      <c r="H70" s="258"/>
      <c r="I70" s="258"/>
      <c r="J70" s="283"/>
      <c r="K70" s="283"/>
      <c r="L70" s="258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 x14ac:dyDescent="0.25">
      <c r="A71" s="265" t="s">
        <v>107</v>
      </c>
      <c r="B71" s="257"/>
      <c r="C71" s="258"/>
      <c r="D71" s="258"/>
      <c r="E71" s="259"/>
      <c r="F71" s="259"/>
      <c r="G71" s="258"/>
      <c r="H71" s="258"/>
      <c r="I71" s="258"/>
      <c r="J71" s="283"/>
      <c r="K71" s="283"/>
      <c r="L71" s="258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 x14ac:dyDescent="0.25">
      <c r="A72" s="265"/>
      <c r="B72" s="257"/>
      <c r="C72" s="258"/>
      <c r="D72" s="258"/>
      <c r="E72" s="259"/>
      <c r="F72" s="259"/>
      <c r="G72" s="258"/>
      <c r="H72" s="258"/>
      <c r="I72" s="258"/>
      <c r="J72" s="283"/>
      <c r="K72" s="283"/>
      <c r="L72" s="258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 x14ac:dyDescent="0.25">
      <c r="A73" s="269" t="s">
        <v>162</v>
      </c>
      <c r="B73" s="181"/>
      <c r="C73" s="182"/>
      <c r="D73" s="182"/>
      <c r="E73" s="170"/>
      <c r="F73" s="170"/>
      <c r="G73" s="182"/>
      <c r="H73" s="182"/>
      <c r="I73" s="182"/>
      <c r="J73" s="283"/>
      <c r="K73" s="283"/>
      <c r="L73" s="258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 x14ac:dyDescent="0.25">
      <c r="A74" s="221" t="s">
        <v>105</v>
      </c>
      <c r="B74" s="181"/>
      <c r="C74" s="182"/>
      <c r="D74" s="182"/>
      <c r="E74" s="170"/>
      <c r="F74" s="170"/>
      <c r="G74" s="182"/>
      <c r="H74" s="182"/>
      <c r="I74" s="182"/>
      <c r="J74" s="283"/>
      <c r="K74" s="283"/>
      <c r="L74" s="258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 x14ac:dyDescent="0.25">
      <c r="A75" s="221" t="s">
        <v>106</v>
      </c>
      <c r="B75" s="181"/>
      <c r="C75" s="182"/>
      <c r="D75" s="182"/>
      <c r="E75" s="170"/>
      <c r="F75" s="170"/>
      <c r="G75" s="182"/>
      <c r="H75" s="182"/>
      <c r="I75" s="182"/>
      <c r="J75" s="283"/>
      <c r="K75" s="283"/>
      <c r="L75" s="258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 x14ac:dyDescent="0.25">
      <c r="A76" s="246" t="s">
        <v>163</v>
      </c>
      <c r="B76" s="184"/>
      <c r="C76" s="184"/>
      <c r="D76" s="184"/>
      <c r="E76" s="184"/>
      <c r="F76" s="184"/>
      <c r="G76" s="184"/>
      <c r="H76" s="184"/>
      <c r="I76" s="182"/>
      <c r="J76" s="283"/>
      <c r="K76" s="283"/>
      <c r="L76" s="258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 x14ac:dyDescent="0.25">
      <c r="A77" s="265"/>
      <c r="B77" s="257"/>
      <c r="C77" s="258"/>
      <c r="D77" s="258"/>
      <c r="E77" s="259"/>
      <c r="F77" s="259"/>
      <c r="G77" s="258"/>
      <c r="H77" s="258"/>
      <c r="I77" s="258"/>
      <c r="J77" s="283"/>
      <c r="K77" s="283"/>
      <c r="L77" s="258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 x14ac:dyDescent="0.25">
      <c r="A78" s="278" t="s">
        <v>192</v>
      </c>
      <c r="B78" s="257"/>
      <c r="C78" s="258"/>
      <c r="D78" s="258"/>
      <c r="E78" s="259"/>
      <c r="F78" s="259"/>
      <c r="G78" s="258"/>
      <c r="H78" s="258"/>
      <c r="I78" s="258"/>
      <c r="J78" s="283"/>
      <c r="K78" s="283"/>
      <c r="L78" s="258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 x14ac:dyDescent="0.25">
      <c r="A79" s="265" t="s">
        <v>187</v>
      </c>
      <c r="B79" s="257"/>
      <c r="C79" s="258"/>
      <c r="D79" s="258"/>
      <c r="E79" s="259"/>
      <c r="F79" s="259"/>
      <c r="G79" s="258"/>
      <c r="H79" s="258"/>
      <c r="I79" s="258"/>
      <c r="J79" s="283"/>
      <c r="K79" s="283"/>
      <c r="L79" s="258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 x14ac:dyDescent="0.25">
      <c r="A80" s="265" t="s">
        <v>191</v>
      </c>
      <c r="B80" s="257"/>
      <c r="C80" s="258"/>
      <c r="D80" s="258"/>
      <c r="E80" s="259"/>
      <c r="F80" s="259"/>
      <c r="G80" s="258"/>
      <c r="H80" s="258"/>
      <c r="I80" s="258"/>
      <c r="J80" s="283"/>
      <c r="K80" s="283"/>
      <c r="L80" s="258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 x14ac:dyDescent="0.25">
      <c r="A81" s="265" t="s">
        <v>188</v>
      </c>
      <c r="B81" s="257"/>
      <c r="C81" s="258"/>
      <c r="D81" s="258"/>
      <c r="E81" s="259"/>
      <c r="F81" s="259"/>
      <c r="G81" s="258"/>
      <c r="H81" s="258"/>
      <c r="I81" s="258"/>
      <c r="J81" s="283"/>
      <c r="K81" s="283"/>
      <c r="L81" s="258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 x14ac:dyDescent="0.25">
      <c r="A82" s="265" t="s">
        <v>189</v>
      </c>
      <c r="B82" s="257"/>
      <c r="C82" s="258"/>
      <c r="D82" s="258"/>
      <c r="E82" s="259"/>
      <c r="F82" s="259"/>
      <c r="G82" s="258"/>
      <c r="H82" s="258"/>
      <c r="I82" s="258"/>
      <c r="J82" s="283"/>
      <c r="K82" s="283"/>
      <c r="L82" s="258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 x14ac:dyDescent="0.25">
      <c r="A83" s="265" t="s">
        <v>190</v>
      </c>
      <c r="B83" s="257"/>
      <c r="C83" s="258"/>
      <c r="D83" s="258"/>
      <c r="E83" s="259"/>
      <c r="F83" s="259"/>
      <c r="G83" s="258"/>
      <c r="H83" s="258"/>
      <c r="I83" s="258"/>
      <c r="J83" s="283"/>
      <c r="K83" s="283"/>
      <c r="L83" s="258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 x14ac:dyDescent="0.25">
      <c r="A84" s="265" t="s">
        <v>195</v>
      </c>
      <c r="B84" s="257"/>
      <c r="C84" s="258"/>
      <c r="D84" s="258"/>
      <c r="E84" s="259"/>
      <c r="F84" s="259"/>
      <c r="G84" s="258"/>
      <c r="H84" s="258"/>
      <c r="I84" s="258"/>
      <c r="J84" s="283"/>
      <c r="K84" s="283"/>
      <c r="L84" s="258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 x14ac:dyDescent="0.25">
      <c r="A85" s="265" t="s">
        <v>193</v>
      </c>
      <c r="B85" s="257"/>
      <c r="C85" s="258"/>
      <c r="D85" s="258"/>
      <c r="E85" s="259"/>
      <c r="F85" s="259"/>
      <c r="G85" s="258"/>
      <c r="H85" s="258"/>
      <c r="I85" s="258"/>
      <c r="J85" s="283"/>
      <c r="K85" s="283"/>
      <c r="L85" s="258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 x14ac:dyDescent="0.25">
      <c r="A86" s="265" t="s">
        <v>194</v>
      </c>
      <c r="B86" s="257"/>
      <c r="C86" s="258"/>
      <c r="D86" s="258"/>
      <c r="E86" s="259"/>
      <c r="F86" s="259"/>
      <c r="G86" s="258"/>
      <c r="H86" s="258"/>
      <c r="I86" s="258"/>
      <c r="J86" s="283"/>
      <c r="K86" s="283"/>
      <c r="L86" s="258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 x14ac:dyDescent="0.25">
      <c r="A87" s="221" t="s">
        <v>198</v>
      </c>
      <c r="B87" s="257"/>
      <c r="C87" s="258"/>
      <c r="D87" s="258"/>
      <c r="E87" s="259"/>
      <c r="F87" s="259"/>
      <c r="G87" s="258"/>
      <c r="H87" s="258"/>
      <c r="I87" s="258"/>
      <c r="J87" s="283"/>
      <c r="K87" s="283"/>
      <c r="L87" s="258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 x14ac:dyDescent="0.25">
      <c r="A88" s="221" t="s">
        <v>197</v>
      </c>
      <c r="B88" s="257"/>
      <c r="C88" s="258"/>
      <c r="D88" s="258"/>
      <c r="E88" s="259"/>
      <c r="F88" s="259"/>
      <c r="G88" s="258"/>
      <c r="H88" s="258"/>
      <c r="I88" s="258"/>
      <c r="J88" s="283"/>
      <c r="K88" s="283"/>
      <c r="L88" s="258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 x14ac:dyDescent="0.25">
      <c r="A89" s="63"/>
      <c r="B89" s="257"/>
      <c r="C89" s="258"/>
      <c r="D89" s="258"/>
      <c r="E89" s="259"/>
      <c r="F89" s="259"/>
      <c r="G89" s="258"/>
      <c r="H89" s="258"/>
      <c r="I89" s="258"/>
      <c r="J89" s="283"/>
      <c r="K89" s="283"/>
      <c r="L89" s="258"/>
      <c r="M89" s="111"/>
      <c r="N89" s="111"/>
      <c r="O89" s="111"/>
      <c r="P89" s="111"/>
      <c r="Q89" s="111"/>
      <c r="R89" s="172"/>
      <c r="S89" s="81"/>
      <c r="T89" s="81"/>
      <c r="U89" s="15"/>
    </row>
    <row r="90" spans="1:21" s="46" customFormat="1" ht="15.75" customHeight="1" x14ac:dyDescent="0.25">
      <c r="A90" s="260" t="s">
        <v>100</v>
      </c>
      <c r="B90" s="248"/>
      <c r="C90" s="249"/>
      <c r="D90" s="249"/>
      <c r="E90" s="250"/>
      <c r="F90" s="250"/>
      <c r="G90" s="249"/>
      <c r="H90" s="249"/>
      <c r="I90" s="249"/>
      <c r="J90" s="284"/>
      <c r="K90" s="284"/>
      <c r="L90" s="249"/>
      <c r="M90" s="249"/>
      <c r="N90" s="249"/>
      <c r="O90" s="249"/>
      <c r="P90" s="249"/>
      <c r="Q90" s="249"/>
      <c r="R90" s="253"/>
      <c r="S90" s="251"/>
      <c r="T90" s="251"/>
      <c r="U90" s="252"/>
    </row>
    <row r="91" spans="1:21" s="46" customFormat="1" ht="15.75" customHeight="1" x14ac:dyDescent="0.25">
      <c r="A91" s="247" t="s">
        <v>157</v>
      </c>
      <c r="B91" s="248"/>
      <c r="C91" s="249"/>
      <c r="D91" s="249"/>
      <c r="E91" s="250"/>
      <c r="F91" s="250"/>
      <c r="G91" s="249"/>
      <c r="H91" s="249"/>
      <c r="I91" s="249"/>
      <c r="J91" s="284"/>
      <c r="K91" s="284"/>
      <c r="L91" s="249"/>
      <c r="M91" s="249"/>
      <c r="N91" s="249"/>
      <c r="O91" s="249"/>
      <c r="P91" s="249"/>
      <c r="Q91" s="249"/>
      <c r="R91" s="253"/>
      <c r="S91" s="251"/>
      <c r="T91" s="251"/>
      <c r="U91" s="252"/>
    </row>
    <row r="92" spans="1:21" s="46" customFormat="1" ht="15.75" customHeight="1" x14ac:dyDescent="0.25">
      <c r="A92" s="247" t="s">
        <v>168</v>
      </c>
      <c r="B92" s="248"/>
      <c r="C92" s="249"/>
      <c r="D92" s="249"/>
      <c r="E92" s="250"/>
      <c r="F92" s="250"/>
      <c r="G92" s="249"/>
      <c r="H92" s="249"/>
      <c r="I92" s="249"/>
      <c r="J92" s="285"/>
      <c r="K92" s="284"/>
      <c r="L92" s="249"/>
      <c r="M92" s="249"/>
      <c r="N92" s="249"/>
      <c r="O92" s="249"/>
      <c r="P92" s="249"/>
      <c r="Q92" s="249"/>
      <c r="R92" s="253"/>
      <c r="S92" s="251"/>
      <c r="T92" s="251"/>
      <c r="U92" s="252"/>
    </row>
    <row r="93" spans="1:21" s="46" customFormat="1" ht="15.75" customHeight="1" x14ac:dyDescent="0.25">
      <c r="A93" s="247" t="s">
        <v>158</v>
      </c>
      <c r="B93" s="248"/>
      <c r="C93" s="249"/>
      <c r="D93" s="249"/>
      <c r="E93" s="250"/>
      <c r="F93" s="250"/>
      <c r="G93" s="249"/>
      <c r="H93" s="249"/>
      <c r="I93" s="249"/>
      <c r="J93" s="284"/>
      <c r="K93" s="284"/>
      <c r="L93" s="249"/>
      <c r="M93" s="249"/>
      <c r="N93" s="249"/>
      <c r="O93" s="249"/>
      <c r="P93" s="249"/>
      <c r="Q93" s="249"/>
      <c r="R93" s="253"/>
      <c r="S93" s="251"/>
      <c r="T93" s="251"/>
      <c r="U93" s="252"/>
    </row>
    <row r="94" spans="1:21" s="46" customFormat="1" ht="15.75" customHeight="1" x14ac:dyDescent="0.25">
      <c r="A94" s="247" t="s">
        <v>159</v>
      </c>
      <c r="B94" s="248"/>
      <c r="C94" s="249"/>
      <c r="D94" s="249"/>
      <c r="E94" s="250"/>
      <c r="F94" s="250"/>
      <c r="G94" s="249"/>
      <c r="H94" s="249"/>
      <c r="I94" s="249"/>
      <c r="J94" s="284"/>
      <c r="K94" s="284"/>
      <c r="L94" s="249"/>
      <c r="M94" s="249"/>
      <c r="N94" s="249"/>
      <c r="O94" s="249"/>
      <c r="P94" s="249"/>
      <c r="Q94" s="249"/>
      <c r="R94" s="253"/>
      <c r="S94" s="251"/>
      <c r="T94" s="251"/>
      <c r="U94" s="252"/>
    </row>
    <row r="95" spans="1:21" s="46" customFormat="1" ht="15.75" customHeight="1" x14ac:dyDescent="0.25">
      <c r="A95" s="222"/>
      <c r="B95" s="110"/>
      <c r="C95" s="111"/>
      <c r="D95" s="111"/>
      <c r="E95" s="80"/>
      <c r="F95" s="80"/>
      <c r="G95" s="111"/>
      <c r="H95" s="111"/>
      <c r="I95" s="111"/>
      <c r="J95" s="286"/>
      <c r="K95" s="286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46" customFormat="1" ht="15.75" customHeight="1" x14ac:dyDescent="0.25">
      <c r="A96" s="260" t="s">
        <v>160</v>
      </c>
      <c r="B96" s="110"/>
      <c r="C96" s="111"/>
      <c r="D96" s="111"/>
      <c r="E96" s="80"/>
      <c r="F96" s="80"/>
      <c r="G96" s="111"/>
      <c r="H96" s="111"/>
      <c r="I96" s="111"/>
      <c r="J96" s="286"/>
      <c r="K96" s="286"/>
      <c r="L96" s="111"/>
      <c r="M96" s="111"/>
      <c r="N96" s="111"/>
      <c r="O96" s="111"/>
      <c r="P96" s="111"/>
      <c r="Q96" s="111"/>
      <c r="R96" s="172"/>
      <c r="S96" s="81"/>
      <c r="T96" s="81"/>
      <c r="U96" s="15"/>
    </row>
    <row r="97" spans="1:21" s="20" customFormat="1" x14ac:dyDescent="0.25">
      <c r="A97" s="275" t="s">
        <v>155</v>
      </c>
      <c r="B97" s="184"/>
      <c r="C97" s="184"/>
      <c r="D97" s="184"/>
      <c r="E97" s="184"/>
      <c r="F97" s="184"/>
      <c r="G97" s="184"/>
      <c r="H97" s="184"/>
      <c r="I97" s="184"/>
      <c r="J97" s="287"/>
      <c r="K97" s="287"/>
      <c r="L97" s="184"/>
      <c r="M97" s="184"/>
      <c r="N97" s="184"/>
      <c r="O97" s="184"/>
      <c r="P97" s="184"/>
      <c r="Q97" s="184"/>
      <c r="R97" s="266"/>
      <c r="S97" s="262"/>
      <c r="T97" s="262"/>
      <c r="U97" s="183"/>
    </row>
    <row r="98" spans="1:21" s="57" customFormat="1" x14ac:dyDescent="0.25">
      <c r="A98" s="267" t="s">
        <v>176</v>
      </c>
      <c r="B98" s="261"/>
      <c r="C98" s="261"/>
      <c r="D98" s="261"/>
      <c r="E98" s="261"/>
      <c r="F98" s="261"/>
      <c r="G98" s="261"/>
      <c r="H98" s="261"/>
      <c r="I98" s="261"/>
      <c r="J98" s="288"/>
      <c r="K98" s="288"/>
      <c r="L98" s="261"/>
      <c r="M98" s="261"/>
      <c r="N98" s="261"/>
      <c r="O98" s="261"/>
      <c r="P98" s="261"/>
      <c r="Q98" s="261"/>
      <c r="R98" s="185"/>
      <c r="S98" s="183"/>
      <c r="T98" s="183"/>
      <c r="U98" s="183"/>
    </row>
    <row r="99" spans="1:21" x14ac:dyDescent="0.25">
      <c r="A99" s="224"/>
      <c r="B99" s="45"/>
      <c r="C99" s="45"/>
      <c r="D99" s="45"/>
      <c r="E99" s="45"/>
      <c r="F99" s="45"/>
      <c r="G99" s="45"/>
      <c r="H99" s="45"/>
      <c r="I99" s="45"/>
      <c r="J99" s="289"/>
      <c r="K99" s="289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 ht="15.75" x14ac:dyDescent="0.25">
      <c r="A100" s="260" t="s">
        <v>149</v>
      </c>
      <c r="B100" s="245"/>
      <c r="C100" s="245"/>
      <c r="D100" s="245"/>
      <c r="E100" s="245"/>
      <c r="F100" s="245"/>
      <c r="G100" s="245"/>
      <c r="H100" s="245"/>
      <c r="I100" s="45"/>
      <c r="J100" s="289"/>
      <c r="K100" s="289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 x14ac:dyDescent="0.25">
      <c r="A101" s="224" t="s">
        <v>147</v>
      </c>
      <c r="B101" s="45"/>
      <c r="C101" s="45"/>
      <c r="D101" s="45"/>
      <c r="E101" s="45"/>
      <c r="F101" s="45"/>
      <c r="G101" s="45"/>
      <c r="H101" s="45"/>
      <c r="I101" s="45"/>
      <c r="J101" s="289"/>
      <c r="K101" s="289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x14ac:dyDescent="0.25">
      <c r="A102" s="224" t="s">
        <v>166</v>
      </c>
      <c r="B102" s="45"/>
      <c r="C102" s="45"/>
      <c r="D102" s="45"/>
      <c r="E102" s="45"/>
      <c r="F102" s="45"/>
      <c r="G102" s="45"/>
      <c r="H102" s="45"/>
      <c r="I102" s="45"/>
      <c r="J102" s="289"/>
      <c r="K102" s="289"/>
      <c r="L102" s="45"/>
      <c r="M102" s="45"/>
      <c r="N102" s="45"/>
      <c r="O102" s="45"/>
      <c r="P102" s="45"/>
      <c r="Q102" s="45"/>
      <c r="R102" s="64"/>
      <c r="S102" s="15"/>
      <c r="T102" s="15"/>
      <c r="U102" s="15"/>
    </row>
    <row r="103" spans="1:21" ht="15.75" thickBot="1" x14ac:dyDescent="0.3">
      <c r="A103" s="225" t="s">
        <v>167</v>
      </c>
      <c r="B103" s="66"/>
      <c r="C103" s="66"/>
      <c r="D103" s="66"/>
      <c r="E103" s="66"/>
      <c r="F103" s="66"/>
      <c r="G103" s="66"/>
      <c r="H103" s="66"/>
      <c r="I103" s="66"/>
      <c r="J103" s="290"/>
      <c r="K103" s="290"/>
      <c r="L103" s="66"/>
      <c r="M103" s="66"/>
      <c r="N103" s="66"/>
      <c r="O103" s="66"/>
      <c r="P103" s="66"/>
      <c r="Q103" s="66"/>
      <c r="R103" s="67"/>
      <c r="S103" s="15"/>
      <c r="T103" s="15"/>
      <c r="U103" s="15"/>
    </row>
  </sheetData>
  <mergeCells count="3">
    <mergeCell ref="S5:T5"/>
    <mergeCell ref="D5:E5"/>
    <mergeCell ref="Q5:R5"/>
  </mergeCells>
  <phoneticPr fontId="0" type="noConversion"/>
  <conditionalFormatting sqref="D68">
    <cfRule type="expression" dxfId="734" priority="817">
      <formula>ISTEXT($D68)</formula>
    </cfRule>
    <cfRule type="expression" dxfId="733" priority="818">
      <formula>NOT(ISBLANK($D68))</formula>
    </cfRule>
  </conditionalFormatting>
  <conditionalFormatting sqref="E68">
    <cfRule type="expression" dxfId="732" priority="815">
      <formula>ISTEXT($E68)</formula>
    </cfRule>
    <cfRule type="expression" dxfId="731" priority="816">
      <formula>NOT(ISBLANK($E68))</formula>
    </cfRule>
  </conditionalFormatting>
  <conditionalFormatting sqref="G68">
    <cfRule type="expression" dxfId="730" priority="813">
      <formula>ISTEXT($G68)</formula>
    </cfRule>
    <cfRule type="expression" dxfId="729" priority="814">
      <formula>NOT(ISBLANK($G68))</formula>
    </cfRule>
  </conditionalFormatting>
  <conditionalFormatting sqref="I68">
    <cfRule type="expression" dxfId="728" priority="811">
      <formula>ISTEXT($I68)</formula>
    </cfRule>
    <cfRule type="expression" dxfId="727" priority="812">
      <formula>NOT(ISBLANK($I68))</formula>
    </cfRule>
  </conditionalFormatting>
  <conditionalFormatting sqref="H68">
    <cfRule type="expression" dxfId="726" priority="809">
      <formula>ISTEXT($H68)</formula>
    </cfRule>
    <cfRule type="expression" dxfId="725" priority="810">
      <formula>NOT(ISBLANK($H68))</formula>
    </cfRule>
  </conditionalFormatting>
  <conditionalFormatting sqref="J68">
    <cfRule type="expression" dxfId="724" priority="807">
      <formula>ISTEXT($J68)</formula>
    </cfRule>
    <cfRule type="expression" dxfId="723" priority="808">
      <formula>NOT(ISBLANK($J68))</formula>
    </cfRule>
  </conditionalFormatting>
  <conditionalFormatting sqref="K68">
    <cfRule type="expression" dxfId="722" priority="805">
      <formula>ISTEXT($K68)</formula>
    </cfRule>
    <cfRule type="expression" dxfId="721" priority="806">
      <formula>NOT(ISBLANK($K68))</formula>
    </cfRule>
  </conditionalFormatting>
  <conditionalFormatting sqref="L68">
    <cfRule type="expression" dxfId="720" priority="803">
      <formula>ISTEXT($L68)</formula>
    </cfRule>
    <cfRule type="expression" dxfId="719" priority="804">
      <formula>NOT(ISBLANK($L68))</formula>
    </cfRule>
  </conditionalFormatting>
  <conditionalFormatting sqref="M68">
    <cfRule type="expression" dxfId="718" priority="801">
      <formula>ISTEXT($M68)</formula>
    </cfRule>
    <cfRule type="expression" dxfId="717" priority="802">
      <formula>NOT(ISBLANK($M68))</formula>
    </cfRule>
  </conditionalFormatting>
  <conditionalFormatting sqref="N7:N68">
    <cfRule type="expression" dxfId="716" priority="799">
      <formula>ISTEXT($N7)</formula>
    </cfRule>
    <cfRule type="expression" dxfId="715" priority="800">
      <formula>NOT(ISBLANK($N7))</formula>
    </cfRule>
  </conditionalFormatting>
  <conditionalFormatting sqref="O68 O33">
    <cfRule type="expression" dxfId="714" priority="797">
      <formula>ISTEXT($O33)</formula>
    </cfRule>
    <cfRule type="expression" dxfId="713" priority="798">
      <formula>NOT(ISBLANK($O33))</formula>
    </cfRule>
  </conditionalFormatting>
  <conditionalFormatting sqref="P68">
    <cfRule type="expression" dxfId="712" priority="795">
      <formula>ISTEXT($P68)</formula>
    </cfRule>
    <cfRule type="expression" dxfId="711" priority="796">
      <formula>NOT(ISBLANK($P68))</formula>
    </cfRule>
  </conditionalFormatting>
  <conditionalFormatting sqref="Q68">
    <cfRule type="expression" dxfId="710" priority="793">
      <formula>ISTEXT($Q68)</formula>
    </cfRule>
    <cfRule type="expression" dxfId="709" priority="794">
      <formula>NOT(ISBLANK($Q68))</formula>
    </cfRule>
  </conditionalFormatting>
  <conditionalFormatting sqref="R68">
    <cfRule type="expression" dxfId="708" priority="791">
      <formula>ISTEXT($R68)</formula>
    </cfRule>
    <cfRule type="expression" dxfId="707" priority="792">
      <formula>NOT(ISBLANK($R68))</formula>
    </cfRule>
  </conditionalFormatting>
  <conditionalFormatting sqref="S68">
    <cfRule type="expression" dxfId="706" priority="787">
      <formula>ISTEXT($S68)</formula>
    </cfRule>
    <cfRule type="expression" dxfId="705" priority="788">
      <formula>NOT(ISBLANK($S68))</formula>
    </cfRule>
  </conditionalFormatting>
  <conditionalFormatting sqref="T68">
    <cfRule type="expression" dxfId="704" priority="785">
      <formula>ISTEXT($T68)</formula>
    </cfRule>
    <cfRule type="expression" dxfId="703" priority="786">
      <formula>NOT(ISBLANK($T68))</formula>
    </cfRule>
  </conditionalFormatting>
  <conditionalFormatting sqref="F68">
    <cfRule type="expression" dxfId="702" priority="780">
      <formula>OR(ISBLANK($H68),AND(ISBLANK($J68),ISBLANK($K68)))</formula>
    </cfRule>
  </conditionalFormatting>
  <conditionalFormatting sqref="D7:D67">
    <cfRule type="expression" dxfId="701" priority="415">
      <formula>ISTEXT($D7)</formula>
    </cfRule>
    <cfRule type="expression" dxfId="700" priority="416">
      <formula>NOT(ISBLANK($D7))</formula>
    </cfRule>
  </conditionalFormatting>
  <conditionalFormatting sqref="E7:E67">
    <cfRule type="expression" dxfId="699" priority="413">
      <formula>ISTEXT($E7)</formula>
    </cfRule>
    <cfRule type="expression" dxfId="698" priority="414">
      <formula>NOT(ISBLANK($E7))</formula>
    </cfRule>
  </conditionalFormatting>
  <conditionalFormatting sqref="I7:I67">
    <cfRule type="expression" dxfId="697" priority="411">
      <formula>ISTEXT($I7)</formula>
    </cfRule>
    <cfRule type="expression" dxfId="696" priority="412">
      <formula>NOT(ISBLANK($I7))</formula>
    </cfRule>
  </conditionalFormatting>
  <conditionalFormatting sqref="H7:H67">
    <cfRule type="expression" dxfId="695" priority="409">
      <formula>ISTEXT($H7)</formula>
    </cfRule>
    <cfRule type="expression" dxfId="694" priority="410">
      <formula>NOT(ISBLANK($H7))</formula>
    </cfRule>
  </conditionalFormatting>
  <conditionalFormatting sqref="J7:J67">
    <cfRule type="expression" dxfId="693" priority="407">
      <formula>ISTEXT($J7)</formula>
    </cfRule>
    <cfRule type="expression" dxfId="692" priority="408">
      <formula>NOT(ISBLANK($J7))</formula>
    </cfRule>
  </conditionalFormatting>
  <conditionalFormatting sqref="K7:K67">
    <cfRule type="expression" dxfId="691" priority="405">
      <formula>ISTEXT($K7)</formula>
    </cfRule>
    <cfRule type="expression" dxfId="690" priority="406">
      <formula>NOT(ISBLANK($K7))</formula>
    </cfRule>
  </conditionalFormatting>
  <conditionalFormatting sqref="L7:L67">
    <cfRule type="expression" dxfId="689" priority="403">
      <formula>ISTEXT($L7)</formula>
    </cfRule>
    <cfRule type="expression" dxfId="688" priority="404">
      <formula>NOT(ISBLANK($L7))</formula>
    </cfRule>
  </conditionalFormatting>
  <conditionalFormatting sqref="M7:M67">
    <cfRule type="expression" dxfId="687" priority="401">
      <formula>ISTEXT($M7)</formula>
    </cfRule>
    <cfRule type="expression" dxfId="686" priority="402">
      <formula>NOT(ISBLANK($M7))</formula>
    </cfRule>
  </conditionalFormatting>
  <conditionalFormatting sqref="O7:O32 O34:O67">
    <cfRule type="expression" dxfId="685" priority="397">
      <formula>ISTEXT($O7)</formula>
    </cfRule>
    <cfRule type="expression" dxfId="684" priority="398">
      <formula>NOT(ISBLANK($O7))</formula>
    </cfRule>
  </conditionalFormatting>
  <conditionalFormatting sqref="P7:P67">
    <cfRule type="expression" dxfId="683" priority="395">
      <formula>ISTEXT($P7)</formula>
    </cfRule>
    <cfRule type="expression" dxfId="682" priority="396">
      <formula>NOT(ISBLANK($P7))</formula>
    </cfRule>
  </conditionalFormatting>
  <conditionalFormatting sqref="Q7:Q67">
    <cfRule type="expression" dxfId="681" priority="393">
      <formula>ISTEXT($Q7)</formula>
    </cfRule>
    <cfRule type="expression" dxfId="680" priority="394">
      <formula>NOT(ISBLANK($Q7))</formula>
    </cfRule>
  </conditionalFormatting>
  <conditionalFormatting sqref="R7:R67">
    <cfRule type="expression" dxfId="679" priority="391">
      <formula>ISTEXT($R7)</formula>
    </cfRule>
    <cfRule type="expression" dxfId="678" priority="392">
      <formula>NOT(ISBLANK($R7))</formula>
    </cfRule>
  </conditionalFormatting>
  <conditionalFormatting sqref="S7:S67">
    <cfRule type="expression" dxfId="677" priority="387">
      <formula>ISTEXT($S7)</formula>
    </cfRule>
    <cfRule type="expression" dxfId="676" priority="388">
      <formula>NOT(ISBLANK($S7))</formula>
    </cfRule>
  </conditionalFormatting>
  <conditionalFormatting sqref="T7:T67">
    <cfRule type="expression" dxfId="675" priority="385">
      <formula>ISTEXT($T7)</formula>
    </cfRule>
    <cfRule type="expression" dxfId="674" priority="386">
      <formula>NOT(ISBLANK($T7))</formula>
    </cfRule>
  </conditionalFormatting>
  <conditionalFormatting sqref="C7:C67">
    <cfRule type="containsText" dxfId="673" priority="382" operator="containsText" text="Y">
      <formula>NOT(ISERROR(SEARCH("Y",C7)))</formula>
    </cfRule>
  </conditionalFormatting>
  <conditionalFormatting sqref="F19:F31 F33:F67">
    <cfRule type="expression" dxfId="672" priority="106">
      <formula>OR(ISBLANK($H19),AND(ISBLANK($J19),ISBLANK($K19)))</formula>
    </cfRule>
  </conditionalFormatting>
  <conditionalFormatting sqref="G19:G31 G33:G67">
    <cfRule type="expression" dxfId="671" priority="105">
      <formula>OR(ISBLANK($I19),AND(ISBLANK($J19),ISBLANK($K19)))</formula>
    </cfRule>
  </conditionalFormatting>
  <conditionalFormatting sqref="F36:F47">
    <cfRule type="expression" dxfId="670" priority="52">
      <formula>OR(ISBLANK($H36),AND(ISBLANK($J36),ISBLANK($K36)))</formula>
    </cfRule>
  </conditionalFormatting>
  <conditionalFormatting sqref="G36:G47">
    <cfRule type="expression" dxfId="669" priority="51">
      <formula>OR(ISBLANK($I36),AND(ISBLANK($J36),ISBLANK($K36)))</formula>
    </cfRule>
  </conditionalFormatting>
  <conditionalFormatting sqref="F7:F18">
    <cfRule type="expression" dxfId="668" priority="8">
      <formula>OR(ISBLANK($H7),AND(ISBLANK($J7),ISBLANK($K7)))</formula>
    </cfRule>
  </conditionalFormatting>
  <conditionalFormatting sqref="G7:G18">
    <cfRule type="expression" dxfId="667" priority="7">
      <formula>OR(ISBLANK($I7),AND(ISBLANK($J7),ISBLANK($K7)))</formula>
    </cfRule>
  </conditionalFormatting>
  <conditionalFormatting sqref="U7:U67">
    <cfRule type="expression" dxfId="666" priority="824">
      <formula>ISTEXT($U7)</formula>
    </cfRule>
    <cfRule type="expression" dxfId="665" priority="825">
      <formula>NOT(ISBLANK($U7))</formula>
    </cfRule>
    <cfRule type="expression" dxfId="664" priority="826">
      <formula>NOT(ISBLANK($B7))</formula>
    </cfRule>
  </conditionalFormatting>
  <conditionalFormatting sqref="D7:E67 H7:T67">
    <cfRule type="expression" dxfId="663" priority="417">
      <formula>NOT(ISBLANK($B7))</formula>
    </cfRule>
  </conditionalFormatting>
  <conditionalFormatting sqref="F32">
    <cfRule type="expression" dxfId="662" priority="6">
      <formula>OR(ISBLANK($H32),AND(ISBLANK($J32),ISBLANK($K32)))</formula>
    </cfRule>
  </conditionalFormatting>
  <conditionalFormatting sqref="G32">
    <cfRule type="expression" dxfId="661" priority="5">
      <formula>OR(ISBLANK($I32),AND(ISBLANK($J32),ISBLANK($K32)))</formula>
    </cfRule>
  </conditionalFormatting>
  <conditionalFormatting sqref="R31:R36">
    <cfRule type="expression" dxfId="660" priority="3">
      <formula>ISTEXT($Q31)</formula>
    </cfRule>
    <cfRule type="expression" dxfId="659" priority="4">
      <formula>NOT(ISBLANK($Q31))</formula>
    </cfRule>
  </conditionalFormatting>
  <conditionalFormatting sqref="T31:T36">
    <cfRule type="expression" dxfId="658" priority="1">
      <formula>ISTEXT($S31)</formula>
    </cfRule>
    <cfRule type="expression" dxfId="657" priority="2">
      <formula>NOT(ISBLANK($S31))</formula>
    </cfRule>
  </conditionalFormatting>
  <pageMargins left="0.25" right="0.25" top="0.75" bottom="0.75" header="0.3" footer="0.3"/>
  <pageSetup scale="8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7" zoomScaleNormal="100" workbookViewId="0">
      <selection activeCell="O32" sqref="O32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66" t="s">
        <v>13</v>
      </c>
      <c r="E5" s="36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9" t="s">
        <v>201</v>
      </c>
      <c r="Q6" s="313"/>
    </row>
    <row r="7" spans="1:17" ht="15" customHeight="1" x14ac:dyDescent="0.25">
      <c r="A7" s="292" t="str">
        <f>'Eff Conc.'!A7</f>
        <v>Q3 2012</v>
      </c>
      <c r="B7" s="88">
        <f>'Eff Conc.'!B7</f>
        <v>41100</v>
      </c>
      <c r="C7" s="123" t="s">
        <v>209</v>
      </c>
      <c r="D7" s="241">
        <f>'Eff Conc.'!D7</f>
        <v>10.32</v>
      </c>
      <c r="E7" s="241">
        <f>'Eff Conc.'!E7</f>
        <v>12.3</v>
      </c>
      <c r="F7" s="276">
        <f>IF(OR('Eff Conc.'!F7=0,'Eff Conc.'!F7=""), " ", 'Eff Conc.'!$D7*'Eff Conc.'!F7*3.78)</f>
        <v>1152.73368</v>
      </c>
      <c r="G7" s="276">
        <f>IF(OR('Eff Conc.'!G7=0,'Eff Conc.'!G7=""), " ", 'Eff Conc.'!$D7*'Eff Conc.'!G7*3.78)</f>
        <v>801.64728000000002</v>
      </c>
      <c r="H7" s="276">
        <f>IF('Eff Conc.'!H7="", " ", 'Eff Conc.'!$D7*'Eff Conc.'!H7*3.78)</f>
        <v>1131.2784000000001</v>
      </c>
      <c r="I7" s="276">
        <f>IF('Eff Conc.'!I7="", " ", 'Eff Conc.'!$D7*'Eff Conc.'!I7*3.78)</f>
        <v>780.19200000000001</v>
      </c>
      <c r="J7" s="276">
        <f>IF('Eff Conc.'!J7="", " ", 'Eff Conc.'!$D7*'Eff Conc.'!J7*3.78)</f>
        <v>0.780192</v>
      </c>
      <c r="K7" s="276">
        <f>IF('Eff Conc.'!K7="", " ", 'Eff Conc.'!$D7*'Eff Conc.'!K7*3.78)</f>
        <v>20.675088000000002</v>
      </c>
      <c r="L7" s="276">
        <f>IF('Eff Conc.'!L7="", " ", 'Eff Conc.'!$D7*'Eff Conc.'!L7*3.78)</f>
        <v>1092.2688000000001</v>
      </c>
      <c r="M7" s="276" t="str">
        <f>IF('Eff Conc.'!M7="", " ", 'Eff Conc.'!$D7*'Eff Conc.'!M7*3.78)</f>
        <v xml:space="preserve"> </v>
      </c>
      <c r="N7" s="276">
        <f>IF('Eff Conc.'!N7="", " ", 'Eff Conc.'!$D7*'Eff Conc.'!N7*3.78)</f>
        <v>89.722079999999991</v>
      </c>
      <c r="O7" s="276">
        <f>IF('Eff Conc.'!O7="", " ", 'Eff Conc.'!$D7*'Eff Conc.'!O7*3.78)</f>
        <v>93.623040000000003</v>
      </c>
      <c r="P7" s="276">
        <f>IF('Eff Conc.'!P7="", " ", 'Eff Conc.'!$E7*'Eff Conc.'!P7*3.78)</f>
        <v>116.235</v>
      </c>
      <c r="Q7" s="293">
        <f>IF('Eff Conc.'!U7="", " ", 'Eff Conc.'!$D7*'Eff Conc.'!U7*3.78)</f>
        <v>152.13743999999997</v>
      </c>
    </row>
    <row r="8" spans="1:17" x14ac:dyDescent="0.25">
      <c r="A8" s="292" t="str">
        <f>'Eff Conc.'!A8</f>
        <v>Q3 2012</v>
      </c>
      <c r="B8" s="88">
        <f>'Eff Conc.'!B8</f>
        <v>41109</v>
      </c>
      <c r="C8" s="123" t="s">
        <v>209</v>
      </c>
      <c r="D8" s="241">
        <f>'Eff Conc.'!D8</f>
        <v>10.23</v>
      </c>
      <c r="E8" s="241">
        <f>'Eff Conc.'!E8</f>
        <v>14.6</v>
      </c>
      <c r="F8" s="276">
        <f>IF(OR('Eff Conc.'!F8=0,'Eff Conc.'!F8=""), " ", 'Eff Conc.'!$D8*'Eff Conc.'!F8*3.78)</f>
        <v>1639.5825600000001</v>
      </c>
      <c r="G8" s="276">
        <f>IF(OR('Eff Conc.'!G8=0,'Eff Conc.'!G8=""), " ", 'Eff Conc.'!$D8*'Eff Conc.'!G8*3.78)</f>
        <v>1600.9131600000001</v>
      </c>
      <c r="H8" s="276">
        <f>IF('Eff Conc.'!H8="", " ", 'Eff Conc.'!$D8*'Eff Conc.'!H8*3.78)</f>
        <v>1624.1148000000001</v>
      </c>
      <c r="I8" s="276">
        <f>IF('Eff Conc.'!I8="", " ", 'Eff Conc.'!$D8*'Eff Conc.'!I8*3.78)</f>
        <v>1585.4453999999998</v>
      </c>
      <c r="J8" s="276">
        <f>IF('Eff Conc.'!J8="", " ", 'Eff Conc.'!$D8*'Eff Conc.'!J8*3.78)</f>
        <v>0.77338799999999996</v>
      </c>
      <c r="K8" s="276">
        <f>IF('Eff Conc.'!K8="", " ", 'Eff Conc.'!$D8*'Eff Conc.'!K8*3.78)</f>
        <v>14.694372000000001</v>
      </c>
      <c r="L8" s="276">
        <f>IF('Eff Conc.'!L8="", " ", 'Eff Conc.'!$D8*'Eff Conc.'!L8*3.78)</f>
        <v>1430.7677999999999</v>
      </c>
      <c r="M8" s="276" t="str">
        <f>IF('Eff Conc.'!M8="", " ", 'Eff Conc.'!$D8*'Eff Conc.'!M8*3.78)</f>
        <v xml:space="preserve"> </v>
      </c>
      <c r="N8" s="276">
        <f>IF('Eff Conc.'!N8="", " ", 'Eff Conc.'!$D8*'Eff Conc.'!N8*3.78)</f>
        <v>127.60902</v>
      </c>
      <c r="O8" s="276">
        <f>IF('Eff Conc.'!O8="", " ", 'Eff Conc.'!$D8*'Eff Conc.'!O8*3.78)</f>
        <v>119.87514</v>
      </c>
      <c r="P8" s="276">
        <f>IF('Eff Conc.'!P8="", " ", 'Eff Conc.'!$E8*'Eff Conc.'!P8*3.78)</f>
        <v>110.37599999999999</v>
      </c>
      <c r="Q8" s="293">
        <f>IF('Eff Conc.'!U8="", " ", 'Eff Conc.'!$D8*'Eff Conc.'!U8*3.78)</f>
        <v>185.61311999999998</v>
      </c>
    </row>
    <row r="9" spans="1:17" x14ac:dyDescent="0.25">
      <c r="A9" s="292" t="str">
        <f>'Eff Conc.'!A9</f>
        <v>Q3 2012</v>
      </c>
      <c r="B9" s="88">
        <f>'Eff Conc.'!B9</f>
        <v>41124</v>
      </c>
      <c r="C9" s="123" t="s">
        <v>209</v>
      </c>
      <c r="D9" s="241">
        <f>'Eff Conc.'!D9</f>
        <v>10.28</v>
      </c>
      <c r="E9" s="241">
        <f>'Eff Conc.'!E9</f>
        <v>16.5</v>
      </c>
      <c r="F9" s="276">
        <f>IF(OR('Eff Conc.'!F9=0,'Eff Conc.'!F9=""), " ", 'Eff Conc.'!$D9*'Eff Conc.'!F9*3.78)</f>
        <v>1551.2273279999997</v>
      </c>
      <c r="G9" s="276">
        <f>IF(OR('Eff Conc.'!G9=0,'Eff Conc.'!G9=""), " ", 'Eff Conc.'!$D9*'Eff Conc.'!G9*3.78)</f>
        <v>1512.3689279999999</v>
      </c>
      <c r="H9" s="276">
        <f>IF('Eff Conc.'!H9="", " ", 'Eff Conc.'!$D9*'Eff Conc.'!H9*3.78)</f>
        <v>1476.6191999999999</v>
      </c>
      <c r="I9" s="276">
        <f>IF('Eff Conc.'!I9="", " ", 'Eff Conc.'!$D9*'Eff Conc.'!I9*3.78)</f>
        <v>1437.7607999999998</v>
      </c>
      <c r="J9" s="276">
        <f>IF('Eff Conc.'!J9="", " ", 'Eff Conc.'!$D9*'Eff Conc.'!J9*3.78)</f>
        <v>0.77716799999999997</v>
      </c>
      <c r="K9" s="276">
        <f>IF('Eff Conc.'!K9="", " ", 'Eff Conc.'!$D9*'Eff Conc.'!K9*3.78)</f>
        <v>73.830959999999976</v>
      </c>
      <c r="L9" s="276">
        <f>IF('Eff Conc.'!L9="", " ", 'Eff Conc.'!$D9*'Eff Conc.'!L9*3.78)</f>
        <v>738.30959999999993</v>
      </c>
      <c r="M9" s="276" t="str">
        <f>IF('Eff Conc.'!M9="", " ", 'Eff Conc.'!$D9*'Eff Conc.'!M9*3.78)</f>
        <v xml:space="preserve"> </v>
      </c>
      <c r="N9" s="276">
        <f>IF('Eff Conc.'!N9="", " ", 'Eff Conc.'!$D9*'Eff Conc.'!N9*3.78)</f>
        <v>136.00439999999998</v>
      </c>
      <c r="O9" s="276">
        <f>IF('Eff Conc.'!O9="", " ", 'Eff Conc.'!$D9*'Eff Conc.'!O9*3.78)</f>
        <v>124.34688</v>
      </c>
      <c r="P9" s="276">
        <f>IF('Eff Conc.'!P9="", " ", 'Eff Conc.'!$E9*'Eff Conc.'!P9*3.78)</f>
        <v>168.399</v>
      </c>
      <c r="Q9" s="293">
        <f>IF('Eff Conc.'!U9="", " ", 'Eff Conc.'!$D9*'Eff Conc.'!U9*3.78)</f>
        <v>104.91767999999999</v>
      </c>
    </row>
    <row r="10" spans="1:17" ht="15" customHeight="1" x14ac:dyDescent="0.25">
      <c r="A10" s="292" t="str">
        <f>'Eff Conc.'!A10</f>
        <v>Q3 2012</v>
      </c>
      <c r="B10" s="88">
        <f>'Eff Conc.'!B10</f>
        <v>41135</v>
      </c>
      <c r="C10" s="123" t="s">
        <v>209</v>
      </c>
      <c r="D10" s="241">
        <f>'Eff Conc.'!D10</f>
        <v>10.53</v>
      </c>
      <c r="E10" s="241">
        <f>'Eff Conc.'!E10</f>
        <v>13.4</v>
      </c>
      <c r="F10" s="276">
        <f>IF(OR('Eff Conc.'!F10=0,'Eff Conc.'!F10=""), " ", 'Eff Conc.'!$D10*'Eff Conc.'!F10*3.78)</f>
        <v>1340.5785119999998</v>
      </c>
      <c r="G10" s="276">
        <f>IF(OR('Eff Conc.'!G10=0,'Eff Conc.'!G10=""), " ", 'Eff Conc.'!$D10*'Eff Conc.'!G10*3.78)</f>
        <v>1260.9717119999998</v>
      </c>
      <c r="H10" s="276">
        <f>IF('Eff Conc.'!H10="", " ", 'Eff Conc.'!$D10*'Eff Conc.'!H10*3.78)</f>
        <v>1313.5121999999997</v>
      </c>
      <c r="I10" s="276">
        <f>IF('Eff Conc.'!I10="", " ", 'Eff Conc.'!$D10*'Eff Conc.'!I10*3.78)</f>
        <v>1233.9053999999999</v>
      </c>
      <c r="J10" s="276">
        <f>IF('Eff Conc.'!J10="", " ", 'Eff Conc.'!$D10*'Eff Conc.'!J10*3.78)</f>
        <v>0.79606799999999989</v>
      </c>
      <c r="K10" s="276">
        <f>IF('Eff Conc.'!K10="", " ", 'Eff Conc.'!$D10*'Eff Conc.'!K10*3.78)</f>
        <v>26.270243999999998</v>
      </c>
      <c r="L10" s="276">
        <f>IF('Eff Conc.'!L10="", " ", 'Eff Conc.'!$D10*'Eff Conc.'!L10*3.78)</f>
        <v>1233.9053999999999</v>
      </c>
      <c r="M10" s="276" t="str">
        <f>IF('Eff Conc.'!M10="", " ", 'Eff Conc.'!$D10*'Eff Conc.'!M10*3.78)</f>
        <v xml:space="preserve"> </v>
      </c>
      <c r="N10" s="276">
        <f>IF('Eff Conc.'!N10="", " ", 'Eff Conc.'!$D10*'Eff Conc.'!N10*3.78)</f>
        <v>71.646119999999996</v>
      </c>
      <c r="O10" s="276">
        <f>IF('Eff Conc.'!O10="", " ", 'Eff Conc.'!$D10*'Eff Conc.'!O10*3.78)</f>
        <v>63.685439999999993</v>
      </c>
      <c r="P10" s="276">
        <f>IF('Eff Conc.'!P10="", " ", 'Eff Conc.'!$E10*'Eff Conc.'!P10*3.78)</f>
        <v>86.108400000000003</v>
      </c>
      <c r="Q10" s="293">
        <f>IF('Eff Conc.'!U10="", " ", 'Eff Conc.'!$D10*'Eff Conc.'!U10*3.78)</f>
        <v>159.21359999999999</v>
      </c>
    </row>
    <row r="11" spans="1:17" x14ac:dyDescent="0.25">
      <c r="A11" s="292" t="str">
        <f>'Eff Conc.'!A11</f>
        <v>Q3 2012</v>
      </c>
      <c r="B11" s="88">
        <f>'Eff Conc.'!B11</f>
        <v>41156</v>
      </c>
      <c r="C11" s="123" t="s">
        <v>209</v>
      </c>
      <c r="D11" s="241">
        <f>'Eff Conc.'!D11</f>
        <v>9.9269999999999996</v>
      </c>
      <c r="E11" s="241">
        <f>'Eff Conc.'!E11</f>
        <v>14.2</v>
      </c>
      <c r="F11" s="276">
        <f>IF(OR('Eff Conc.'!F11=0,'Eff Conc.'!F11=""), " ", 'Eff Conc.'!$D11*'Eff Conc.'!F11*3.78)</f>
        <v>1317.0945059999997</v>
      </c>
      <c r="G11" s="276">
        <f>IF(OR('Eff Conc.'!G11=0,'Eff Conc.'!G11=""), " ", 'Eff Conc.'!$D11*'Eff Conc.'!G11*3.78)</f>
        <v>1279.5704459999997</v>
      </c>
      <c r="H11" s="276">
        <f>IF('Eff Conc.'!H11="", " ", 'Eff Conc.'!$D11*'Eff Conc.'!H11*3.78)</f>
        <v>1275.8180399999999</v>
      </c>
      <c r="I11" s="276">
        <f>IF('Eff Conc.'!I11="", " ", 'Eff Conc.'!$D11*'Eff Conc.'!I11*3.78)</f>
        <v>1238.2939799999999</v>
      </c>
      <c r="J11" s="276">
        <f>IF('Eff Conc.'!J11="", " ", 'Eff Conc.'!$D11*'Eff Conc.'!J11*3.78)</f>
        <v>32.645932199999997</v>
      </c>
      <c r="K11" s="276">
        <f>IF('Eff Conc.'!K11="", " ", 'Eff Conc.'!$D11*'Eff Conc.'!K11*3.78)</f>
        <v>8.6305338000000003</v>
      </c>
      <c r="L11" s="276">
        <f>IF('Eff Conc.'!L11="", " ", 'Eff Conc.'!$D11*'Eff Conc.'!L11*3.78)</f>
        <v>1200.76992</v>
      </c>
      <c r="M11" s="276" t="str">
        <f>IF('Eff Conc.'!M11="", " ", 'Eff Conc.'!$D11*'Eff Conc.'!M11*3.78)</f>
        <v xml:space="preserve"> </v>
      </c>
      <c r="N11" s="276">
        <f>IF('Eff Conc.'!N11="", " ", 'Eff Conc.'!$D11*'Eff Conc.'!N11*3.78)</f>
        <v>116.32458599999998</v>
      </c>
      <c r="O11" s="276">
        <f>IF('Eff Conc.'!O11="", " ", 'Eff Conc.'!$D11*'Eff Conc.'!O11*3.78)</f>
        <v>135.08661599999999</v>
      </c>
      <c r="P11" s="276">
        <f>IF('Eff Conc.'!P11="", " ", 'Eff Conc.'!$E11*'Eff Conc.'!P11*3.78)</f>
        <v>112.7196</v>
      </c>
      <c r="Q11" s="293">
        <f>IF('Eff Conc.'!U11="", " ", 'Eff Conc.'!$D11*'Eff Conc.'!U11*3.78)</f>
        <v>150.09623999999999</v>
      </c>
    </row>
    <row r="12" spans="1:17" s="17" customFormat="1" x14ac:dyDescent="0.25">
      <c r="A12" s="292" t="str">
        <f>'Eff Conc.'!A12</f>
        <v>Q3 2012</v>
      </c>
      <c r="B12" s="88">
        <f>'Eff Conc.'!B12</f>
        <v>41163</v>
      </c>
      <c r="C12" s="123" t="s">
        <v>209</v>
      </c>
      <c r="D12" s="241">
        <f>'Eff Conc.'!D12</f>
        <v>9.77</v>
      </c>
      <c r="E12" s="241">
        <f>'Eff Conc.'!E12</f>
        <v>13.8</v>
      </c>
      <c r="F12" s="276">
        <f>IF(OR('Eff Conc.'!F12=0,'Eff Conc.'!F12=""), " ", 'Eff Conc.'!$D12*'Eff Conc.'!F12*3.78)</f>
        <v>1406.3172480000001</v>
      </c>
      <c r="G12" s="276">
        <f>IF(OR('Eff Conc.'!G12=0,'Eff Conc.'!G12=""), " ", 'Eff Conc.'!$D12*'Eff Conc.'!G12*3.78)</f>
        <v>1406.3172480000001</v>
      </c>
      <c r="H12" s="276">
        <f>IF('Eff Conc.'!H12="", " ", 'Eff Conc.'!$D12*'Eff Conc.'!H12*3.78)</f>
        <v>1329.5015999999998</v>
      </c>
      <c r="I12" s="276">
        <f>IF('Eff Conc.'!I12="", " ", 'Eff Conc.'!$D12*'Eff Conc.'!I12*3.78)</f>
        <v>1329.5015999999998</v>
      </c>
      <c r="J12" s="276">
        <f>IF('Eff Conc.'!J12="", " ", 'Eff Conc.'!$D12*'Eff Conc.'!J12*3.78)</f>
        <v>32.498927999999999</v>
      </c>
      <c r="K12" s="276">
        <f>IF('Eff Conc.'!K12="", " ", 'Eff Conc.'!$D12*'Eff Conc.'!K12*3.78)</f>
        <v>44.316719999999989</v>
      </c>
      <c r="L12" s="276">
        <f>IF('Eff Conc.'!L12="", " ", 'Eff Conc.'!$D12*'Eff Conc.'!L12*3.78)</f>
        <v>1255.6404</v>
      </c>
      <c r="M12" s="276" t="str">
        <f>IF('Eff Conc.'!M12="", " ", 'Eff Conc.'!$D12*'Eff Conc.'!M12*3.78)</f>
        <v xml:space="preserve"> </v>
      </c>
      <c r="N12" s="276">
        <f>IF('Eff Conc.'!N12="", " ", 'Eff Conc.'!$D12*'Eff Conc.'!N12*3.78)</f>
        <v>121.87097999999999</v>
      </c>
      <c r="O12" s="276">
        <f>IF('Eff Conc.'!O12="", " ", 'Eff Conc.'!$D12*'Eff Conc.'!O12*3.78)</f>
        <v>118.17791999999999</v>
      </c>
      <c r="P12" s="276">
        <f>IF('Eff Conc.'!P12="", " ", 'Eff Conc.'!$E12*'Eff Conc.'!P12*3.78)</f>
        <v>166.9248</v>
      </c>
      <c r="Q12" s="293">
        <f>IF('Eff Conc.'!U12="", " ", 'Eff Conc.'!$D12*'Eff Conc.'!U12*3.78)</f>
        <v>103.40567999999999</v>
      </c>
    </row>
    <row r="13" spans="1:17" x14ac:dyDescent="0.25">
      <c r="A13" s="292" t="str">
        <f>'Eff Conc.'!A13</f>
        <v>Q4 2012</v>
      </c>
      <c r="B13" s="88">
        <f>'Eff Conc.'!B13</f>
        <v>41184</v>
      </c>
      <c r="C13" s="123" t="s">
        <v>209</v>
      </c>
      <c r="D13" s="241">
        <f>'Eff Conc.'!D13</f>
        <v>9.25</v>
      </c>
      <c r="E13" s="241">
        <f>'Eff Conc.'!E13</f>
        <v>15.85</v>
      </c>
      <c r="F13" s="276">
        <f>IF(OR('Eff Conc.'!F13=0,'Eff Conc.'!F13=""), " ", 'Eff Conc.'!$D13*'Eff Conc.'!F13*3.78)</f>
        <v>1209.789</v>
      </c>
      <c r="G13" s="276">
        <f>IF(OR('Eff Conc.'!G13=0,'Eff Conc.'!G13=""), " ", 'Eff Conc.'!$D13*'Eff Conc.'!G13*3.78)</f>
        <v>1209.789</v>
      </c>
      <c r="H13" s="276">
        <f>IF('Eff Conc.'!H13="", " ", 'Eff Conc.'!$D13*'Eff Conc.'!H13*3.78)</f>
        <v>1083.915</v>
      </c>
      <c r="I13" s="276">
        <f>IF('Eff Conc.'!I13="", " ", 'Eff Conc.'!$D13*'Eff Conc.'!I13*3.78)</f>
        <v>1083.915</v>
      </c>
      <c r="J13" s="276">
        <f>IF('Eff Conc.'!J13="", " ", 'Eff Conc.'!$D13*'Eff Conc.'!J13*3.78)</f>
        <v>55.944000000000003</v>
      </c>
      <c r="K13" s="276">
        <f>IF('Eff Conc.'!K13="", " ", 'Eff Conc.'!$D13*'Eff Conc.'!K13*3.78)</f>
        <v>69.929999999999993</v>
      </c>
      <c r="L13" s="276">
        <f>IF('Eff Conc.'!L13="", " ", 'Eff Conc.'!$D13*'Eff Conc.'!L13*3.78)</f>
        <v>1048.95</v>
      </c>
      <c r="M13" s="276" t="str">
        <f>IF('Eff Conc.'!M13="", " ", 'Eff Conc.'!$D13*'Eff Conc.'!M13*3.78)</f>
        <v xml:space="preserve"> </v>
      </c>
      <c r="N13" s="276">
        <f>IF('Eff Conc.'!N13="", " ", 'Eff Conc.'!$D13*'Eff Conc.'!N13*3.78)</f>
        <v>104.895</v>
      </c>
      <c r="O13" s="276">
        <f>IF('Eff Conc.'!O13="", " ", 'Eff Conc.'!$D13*'Eff Conc.'!O13*3.78)</f>
        <v>111.88800000000001</v>
      </c>
      <c r="P13" s="276">
        <f>IF('Eff Conc.'!P13="", " ", 'Eff Conc.'!$E13*'Eff Conc.'!P13*3.78)</f>
        <v>149.7825</v>
      </c>
      <c r="Q13" s="293">
        <f>IF('Eff Conc.'!U13="", " ", 'Eff Conc.'!$D13*'Eff Conc.'!U13*3.78)</f>
        <v>122.3775</v>
      </c>
    </row>
    <row r="14" spans="1:17" x14ac:dyDescent="0.25">
      <c r="A14" s="292" t="str">
        <f>'Eff Conc.'!A14</f>
        <v>Q4 2012</v>
      </c>
      <c r="B14" s="88">
        <f>'Eff Conc.'!B14</f>
        <v>41193</v>
      </c>
      <c r="C14" s="123" t="s">
        <v>209</v>
      </c>
      <c r="D14" s="241">
        <f>'Eff Conc.'!D14</f>
        <v>9.4843799999999998</v>
      </c>
      <c r="E14" s="241">
        <f>'Eff Conc.'!E14</f>
        <v>18.373799999999999</v>
      </c>
      <c r="F14" s="276">
        <f>IF(OR('Eff Conc.'!F14=0,'Eff Conc.'!F14=""), " ", 'Eff Conc.'!$D14*'Eff Conc.'!F14*3.78)</f>
        <v>1416.1127778</v>
      </c>
      <c r="G14" s="276">
        <f>IF(OR('Eff Conc.'!G14=0,'Eff Conc.'!G14=""), " ", 'Eff Conc.'!$D14*'Eff Conc.'!G14*3.78)</f>
        <v>1416.1127778</v>
      </c>
      <c r="H14" s="276">
        <f>IF('Eff Conc.'!H14="", " ", 'Eff Conc.'!$D14*'Eff Conc.'!H14*3.78)</f>
        <v>1290.6344303999999</v>
      </c>
      <c r="I14" s="276">
        <f>IF('Eff Conc.'!I14="", " ", 'Eff Conc.'!$D14*'Eff Conc.'!I14*3.78)</f>
        <v>1290.6344303999999</v>
      </c>
      <c r="J14" s="276">
        <f>IF('Eff Conc.'!J14="", " ", 'Eff Conc.'!$D14*'Eff Conc.'!J14*3.78)</f>
        <v>68.116817159999997</v>
      </c>
      <c r="K14" s="276">
        <f>IF('Eff Conc.'!K14="", " ", 'Eff Conc.'!$D14*'Eff Conc.'!K14*3.78)</f>
        <v>57.36153024</v>
      </c>
      <c r="L14" s="276">
        <f>IF('Eff Conc.'!L14="", " ", 'Eff Conc.'!$D14*'Eff Conc.'!L14*3.78)</f>
        <v>1218.9325175999998</v>
      </c>
      <c r="M14" s="276" t="str">
        <f>IF('Eff Conc.'!M14="", " ", 'Eff Conc.'!$D14*'Eff Conc.'!M14*3.78)</f>
        <v xml:space="preserve"> </v>
      </c>
      <c r="N14" s="276">
        <f>IF('Eff Conc.'!N14="", " ", 'Eff Conc.'!$D14*'Eff Conc.'!N14*3.78)</f>
        <v>136.23363431999999</v>
      </c>
      <c r="O14" s="276">
        <f>IF('Eff Conc.'!O14="", " ", 'Eff Conc.'!$D14*'Eff Conc.'!O14*3.78)</f>
        <v>132.64853868</v>
      </c>
      <c r="P14" s="276">
        <f>IF('Eff Conc.'!P14="", " ", 'Eff Conc.'!$E14*'Eff Conc.'!P14*3.78)</f>
        <v>263.92126319999994</v>
      </c>
      <c r="Q14" s="293">
        <f>IF('Eff Conc.'!U14="", " ", 'Eff Conc.'!$D14*'Eff Conc.'!U14*3.78)</f>
        <v>168.49949507999997</v>
      </c>
    </row>
    <row r="15" spans="1:17" ht="15" customHeight="1" x14ac:dyDescent="0.25">
      <c r="A15" s="292" t="str">
        <f>'Eff Conc.'!A15</f>
        <v>Q4 2012</v>
      </c>
      <c r="B15" s="88">
        <f>'Eff Conc.'!B15</f>
        <v>41221</v>
      </c>
      <c r="C15" s="123" t="s">
        <v>209</v>
      </c>
      <c r="D15" s="241">
        <f>'Eff Conc.'!D15</f>
        <v>9.5500000000000007</v>
      </c>
      <c r="E15" s="241">
        <f>'Eff Conc.'!E15</f>
        <v>13.2</v>
      </c>
      <c r="F15" s="276">
        <f>IF(OR('Eff Conc.'!F15=0,'Eff Conc.'!F15=""), " ", 'Eff Conc.'!$D15*'Eff Conc.'!F15*3.78)</f>
        <v>1469.2293000000002</v>
      </c>
      <c r="G15" s="276">
        <f>IF(OR('Eff Conc.'!G15=0,'Eff Conc.'!G15=""), " ", 'Eff Conc.'!$D15*'Eff Conc.'!G15*3.78)</f>
        <v>1397.0313000000001</v>
      </c>
      <c r="H15" s="276">
        <f>IF('Eff Conc.'!H15="", " ", 'Eff Conc.'!$D15*'Eff Conc.'!H15*3.78)</f>
        <v>1299.5640000000001</v>
      </c>
      <c r="I15" s="276">
        <f>IF('Eff Conc.'!I15="", " ", 'Eff Conc.'!$D15*'Eff Conc.'!I15*3.78)</f>
        <v>1227.3660000000002</v>
      </c>
      <c r="J15" s="276">
        <f>IF('Eff Conc.'!J15="", " ", 'Eff Conc.'!$D15*'Eff Conc.'!J15*3.78)</f>
        <v>93.857399999999998</v>
      </c>
      <c r="K15" s="276">
        <f>IF('Eff Conc.'!K15="", " ", 'Eff Conc.'!$D15*'Eff Conc.'!K15*3.78)</f>
        <v>75.807900000000004</v>
      </c>
      <c r="L15" s="276">
        <f>IF('Eff Conc.'!L15="", " ", 'Eff Conc.'!$D15*'Eff Conc.'!L15*3.78)</f>
        <v>1263.4649999999999</v>
      </c>
      <c r="M15" s="276" t="str">
        <f>IF('Eff Conc.'!M15="", " ", 'Eff Conc.'!$D15*'Eff Conc.'!M15*3.78)</f>
        <v xml:space="preserve"> </v>
      </c>
      <c r="N15" s="276">
        <f>IF('Eff Conc.'!N15="", " ", 'Eff Conc.'!$D15*'Eff Conc.'!N15*3.78)</f>
        <v>133.56629999999998</v>
      </c>
      <c r="O15" s="276">
        <f>IF('Eff Conc.'!O15="", " ", 'Eff Conc.'!$D15*'Eff Conc.'!O15*3.78)</f>
        <v>122.7366</v>
      </c>
      <c r="P15" s="276">
        <f>IF('Eff Conc.'!P15="", " ", 'Eff Conc.'!$E15*'Eff Conc.'!P15*3.78)</f>
        <v>164.65679999999998</v>
      </c>
      <c r="Q15" s="293">
        <f>IF('Eff Conc.'!U15="", " ", 'Eff Conc.'!$D15*'Eff Conc.'!U15*3.78)</f>
        <v>176.88510000000002</v>
      </c>
    </row>
    <row r="16" spans="1:17" x14ac:dyDescent="0.25">
      <c r="A16" s="292" t="str">
        <f>'Eff Conc.'!A16</f>
        <v>Q4 2012</v>
      </c>
      <c r="B16" s="88">
        <f>'Eff Conc.'!B16</f>
        <v>41228</v>
      </c>
      <c r="C16" s="123" t="s">
        <v>209</v>
      </c>
      <c r="D16" s="241">
        <f>'Eff Conc.'!D16</f>
        <v>9.74</v>
      </c>
      <c r="E16" s="241">
        <f>'Eff Conc.'!E16</f>
        <v>13</v>
      </c>
      <c r="F16" s="276">
        <f>IF(OR('Eff Conc.'!F16=0,'Eff Conc.'!F16=""), " ", 'Eff Conc.'!$D16*'Eff Conc.'!F16*3.78)</f>
        <v>1391.6901599999999</v>
      </c>
      <c r="G16" s="276">
        <f>IF(OR('Eff Conc.'!G16=0,'Eff Conc.'!G16=""), " ", 'Eff Conc.'!$D16*'Eff Conc.'!G16*3.78)</f>
        <v>1244.4213599999998</v>
      </c>
      <c r="H16" s="276">
        <f>IF('Eff Conc.'!H16="", " ", 'Eff Conc.'!$D16*'Eff Conc.'!H16*3.78)</f>
        <v>1178.1504</v>
      </c>
      <c r="I16" s="276">
        <f>IF('Eff Conc.'!I16="", " ", 'Eff Conc.'!$D16*'Eff Conc.'!I16*3.78)</f>
        <v>1030.8816000000002</v>
      </c>
      <c r="J16" s="276">
        <f>IF('Eff Conc.'!J16="", " ", 'Eff Conc.'!$D16*'Eff Conc.'!J16*3.78)</f>
        <v>103.08815999999999</v>
      </c>
      <c r="K16" s="276">
        <f>IF('Eff Conc.'!K16="", " ", 'Eff Conc.'!$D16*'Eff Conc.'!K16*3.78)</f>
        <v>110.45159999999998</v>
      </c>
      <c r="L16" s="276">
        <f>IF('Eff Conc.'!L16="", " ", 'Eff Conc.'!$D16*'Eff Conc.'!L16*3.78)</f>
        <v>1104.5159999999998</v>
      </c>
      <c r="M16" s="276" t="str">
        <f>IF('Eff Conc.'!M16="", " ", 'Eff Conc.'!$D16*'Eff Conc.'!M16*3.78)</f>
        <v xml:space="preserve"> </v>
      </c>
      <c r="N16" s="276">
        <f>IF('Eff Conc.'!N16="", " ", 'Eff Conc.'!$D16*'Eff Conc.'!N16*3.78)</f>
        <v>139.90536</v>
      </c>
      <c r="O16" s="276">
        <f>IF('Eff Conc.'!O16="", " ", 'Eff Conc.'!$D16*'Eff Conc.'!O16*3.78)</f>
        <v>132.54192</v>
      </c>
      <c r="P16" s="276">
        <f>IF('Eff Conc.'!P16="", " ", 'Eff Conc.'!$E16*'Eff Conc.'!P16*3.78)</f>
        <v>152.334</v>
      </c>
      <c r="Q16" s="293">
        <f>IF('Eff Conc.'!U16="", " ", 'Eff Conc.'!$D16*'Eff Conc.'!U16*3.78)</f>
        <v>198.81288000000001</v>
      </c>
    </row>
    <row r="17" spans="1:17" x14ac:dyDescent="0.25">
      <c r="A17" s="292" t="str">
        <f>'Eff Conc.'!A17</f>
        <v>Q4 2012</v>
      </c>
      <c r="B17" s="88">
        <f>'Eff Conc.'!B17</f>
        <v>41249</v>
      </c>
      <c r="C17" s="123" t="s">
        <v>210</v>
      </c>
      <c r="D17" s="241">
        <f>'Eff Conc.'!D17</f>
        <v>17.28</v>
      </c>
      <c r="E17" s="241">
        <f>'Eff Conc.'!E17</f>
        <v>18.8</v>
      </c>
      <c r="F17" s="276">
        <f>IF(OR('Eff Conc.'!F17=0,'Eff Conc.'!F17=""), " ", 'Eff Conc.'!$D17*'Eff Conc.'!F17*3.78)</f>
        <v>1678.6828800000001</v>
      </c>
      <c r="G17" s="276">
        <f>IF(OR('Eff Conc.'!G17=0,'Eff Conc.'!G17=""), " ", 'Eff Conc.'!$D17*'Eff Conc.'!G17*3.78)</f>
        <v>1678.6828800000001</v>
      </c>
      <c r="H17" s="276">
        <f>IF('Eff Conc.'!H17="", " ", 'Eff Conc.'!$D17*'Eff Conc.'!H17*3.78)</f>
        <v>1175.7311999999999</v>
      </c>
      <c r="I17" s="276">
        <f>IF('Eff Conc.'!I17="", " ", 'Eff Conc.'!$D17*'Eff Conc.'!I17*3.78)</f>
        <v>1175.7311999999999</v>
      </c>
      <c r="J17" s="276">
        <f>IF('Eff Conc.'!J17="", " ", 'Eff Conc.'!$D17*'Eff Conc.'!J17*3.78)</f>
        <v>398.44223999999997</v>
      </c>
      <c r="K17" s="276">
        <f>IF('Eff Conc.'!K17="", " ", 'Eff Conc.'!$D17*'Eff Conc.'!K17*3.78)</f>
        <v>104.50944000000001</v>
      </c>
      <c r="L17" s="276">
        <f>IF('Eff Conc.'!L17="", " ", 'Eff Conc.'!$D17*'Eff Conc.'!L17*3.78)</f>
        <v>1045.0944</v>
      </c>
      <c r="M17" s="276" t="str">
        <f>IF('Eff Conc.'!M17="", " ", 'Eff Conc.'!$D17*'Eff Conc.'!M17*3.78)</f>
        <v xml:space="preserve"> </v>
      </c>
      <c r="N17" s="276">
        <f>IF('Eff Conc.'!N17="", " ", 'Eff Conc.'!$D17*'Eff Conc.'!N17*3.78)</f>
        <v>130.63679999999999</v>
      </c>
      <c r="O17" s="276">
        <f>IF('Eff Conc.'!O17="", " ", 'Eff Conc.'!$D17*'Eff Conc.'!O17*3.78)</f>
        <v>124.10495999999999</v>
      </c>
      <c r="P17" s="276">
        <f>IF('Eff Conc.'!P17="", " ", 'Eff Conc.'!$E17*'Eff Conc.'!P17*3.78)</f>
        <v>120.80879999999999</v>
      </c>
      <c r="Q17" s="293">
        <f>IF('Eff Conc.'!U17="", " ", 'Eff Conc.'!$D17*'Eff Conc.'!U17*3.78)</f>
        <v>352.71936000000005</v>
      </c>
    </row>
    <row r="18" spans="1:17" x14ac:dyDescent="0.25">
      <c r="A18" s="292" t="str">
        <f>'Eff Conc.'!A18</f>
        <v>Q4 2012</v>
      </c>
      <c r="B18" s="88">
        <f>'Eff Conc.'!B18</f>
        <v>41254</v>
      </c>
      <c r="C18" s="123" t="s">
        <v>209</v>
      </c>
      <c r="D18" s="241">
        <f>'Eff Conc.'!D18</f>
        <v>14</v>
      </c>
      <c r="E18" s="241">
        <f>'Eff Conc.'!E18</f>
        <v>14.2</v>
      </c>
      <c r="F18" s="276">
        <f>IF(OR('Eff Conc.'!F18=0,'Eff Conc.'!F18=""), " ", 'Eff Conc.'!$D18*'Eff Conc.'!F18*3.78)</f>
        <v>1614.06</v>
      </c>
      <c r="G18" s="276">
        <f>IF(OR('Eff Conc.'!G18=0,'Eff Conc.'!G18=""), " ", 'Eff Conc.'!$D18*'Eff Conc.'!G18*3.78)</f>
        <v>1666.98</v>
      </c>
      <c r="H18" s="276">
        <f>IF('Eff Conc.'!H18="", " ", 'Eff Conc.'!$D18*'Eff Conc.'!H18*3.78)</f>
        <v>1375.9199999999998</v>
      </c>
      <c r="I18" s="276">
        <f>IF('Eff Conc.'!I18="", " ", 'Eff Conc.'!$D18*'Eff Conc.'!I18*3.78)</f>
        <v>1428.84</v>
      </c>
      <c r="J18" s="276">
        <f>IF('Eff Conc.'!J18="", " ", 'Eff Conc.'!$D18*'Eff Conc.'!J18*3.78)</f>
        <v>153.46799999999999</v>
      </c>
      <c r="K18" s="276">
        <f>IF('Eff Conc.'!K18="", " ", 'Eff Conc.'!$D18*'Eff Conc.'!K18*3.78)</f>
        <v>84.671999999999997</v>
      </c>
      <c r="L18" s="276">
        <f>IF('Eff Conc.'!L18="", " ", 'Eff Conc.'!$D18*'Eff Conc.'!L18*3.78)</f>
        <v>1270.08</v>
      </c>
      <c r="M18" s="276" t="str">
        <f>IF('Eff Conc.'!M18="", " ", 'Eff Conc.'!$D18*'Eff Conc.'!M18*3.78)</f>
        <v xml:space="preserve"> </v>
      </c>
      <c r="N18" s="276">
        <f>IF('Eff Conc.'!N18="", " ", 'Eff Conc.'!$D18*'Eff Conc.'!N18*3.78)</f>
        <v>137.59199999999998</v>
      </c>
      <c r="O18" s="276">
        <f>IF('Eff Conc.'!O18="", " ", 'Eff Conc.'!$D18*'Eff Conc.'!O18*3.78)</f>
        <v>137.59199999999998</v>
      </c>
      <c r="P18" s="276">
        <f>IF('Eff Conc.'!P18="", " ", 'Eff Conc.'!$E18*'Eff Conc.'!P18*3.78)</f>
        <v>161.02799999999996</v>
      </c>
      <c r="Q18" s="293">
        <f>IF('Eff Conc.'!U18="", " ", 'Eff Conc.'!$D18*'Eff Conc.'!U18*3.78)</f>
        <v>465.69600000000003</v>
      </c>
    </row>
    <row r="19" spans="1:17" x14ac:dyDescent="0.25">
      <c r="A19" s="292" t="str">
        <f>'Eff Conc.'!A19</f>
        <v>Q1 2013</v>
      </c>
      <c r="B19" s="88">
        <f>'Eff Conc.'!B19</f>
        <v>41277</v>
      </c>
      <c r="C19" s="123" t="s">
        <v>209</v>
      </c>
      <c r="D19" s="241">
        <f>'Eff Conc.'!D19</f>
        <v>12.4</v>
      </c>
      <c r="E19" s="241">
        <f>'Eff Conc.'!E19</f>
        <v>21.5</v>
      </c>
      <c r="F19" s="276">
        <f>IF(OR('Eff Conc.'!F19=0,'Eff Conc.'!F19=""), " ", 'Eff Conc.'!$D19*'Eff Conc.'!F19*3.78)</f>
        <v>1307.7288000000001</v>
      </c>
      <c r="G19" s="276">
        <f>IF(OR('Eff Conc.'!G19=0,'Eff Conc.'!G19=""), " ", 'Eff Conc.'!$D19*'Eff Conc.'!G19*3.78)</f>
        <v>1307.7288000000001</v>
      </c>
      <c r="H19" s="276">
        <f>IF('Eff Conc.'!H19="", " ", 'Eff Conc.'!$D19*'Eff Conc.'!H19*3.78)</f>
        <v>1078.0559999999998</v>
      </c>
      <c r="I19" s="276">
        <f>IF('Eff Conc.'!I19="", " ", 'Eff Conc.'!$D19*'Eff Conc.'!I19*3.78)</f>
        <v>1078.0559999999998</v>
      </c>
      <c r="J19" s="276">
        <f>IF('Eff Conc.'!J19="", " ", 'Eff Conc.'!$D19*'Eff Conc.'!J19*3.78)</f>
        <v>178.11359999999999</v>
      </c>
      <c r="K19" s="276">
        <f>IF('Eff Conc.'!K19="", " ", 'Eff Conc.'!$D19*'Eff Conc.'!K19*3.78)</f>
        <v>51.559200000000004</v>
      </c>
      <c r="L19" s="276">
        <f>IF('Eff Conc.'!L19="", " ", 'Eff Conc.'!$D19*'Eff Conc.'!L19*3.78)</f>
        <v>1031.184</v>
      </c>
      <c r="M19" s="276" t="str">
        <f>IF('Eff Conc.'!M19="", " ", 'Eff Conc.'!$D19*'Eff Conc.'!M19*3.78)</f>
        <v xml:space="preserve"> </v>
      </c>
      <c r="N19" s="276">
        <f>IF('Eff Conc.'!N19="", " ", 'Eff Conc.'!$D19*'Eff Conc.'!N19*3.78)</f>
        <v>117.17999999999999</v>
      </c>
      <c r="O19" s="276">
        <f>IF('Eff Conc.'!O19="", " ", 'Eff Conc.'!$D19*'Eff Conc.'!O19*3.78)</f>
        <v>107.8056</v>
      </c>
      <c r="P19" s="276">
        <f>IF('Eff Conc.'!P19="", " ", 'Eff Conc.'!$E19*'Eff Conc.'!P19*3.78)</f>
        <v>154.41300000000001</v>
      </c>
      <c r="Q19" s="293">
        <f>IF('Eff Conc.'!U19="", " ", 'Eff Conc.'!$D19*'Eff Conc.'!U19*3.78)</f>
        <v>281.23200000000003</v>
      </c>
    </row>
    <row r="20" spans="1:17" x14ac:dyDescent="0.25">
      <c r="A20" s="292" t="str">
        <f>'Eff Conc.'!A20</f>
        <v>Q1 2013</v>
      </c>
      <c r="B20" s="88">
        <f>'Eff Conc.'!B20</f>
        <v>41281</v>
      </c>
      <c r="C20" s="123" t="s">
        <v>209</v>
      </c>
      <c r="D20" s="241">
        <f>'Eff Conc.'!D20</f>
        <v>12.7</v>
      </c>
      <c r="E20" s="241">
        <f>'Eff Conc.'!E20</f>
        <v>22.5</v>
      </c>
      <c r="F20" s="276">
        <f>IF(OR('Eff Conc.'!F20=0,'Eff Conc.'!F20=""), " ", 'Eff Conc.'!$D20*'Eff Conc.'!F20*3.78)</f>
        <v>1392.1739999999998</v>
      </c>
      <c r="G20" s="276">
        <f>IF(OR('Eff Conc.'!G20=0,'Eff Conc.'!G20=""), " ", 'Eff Conc.'!$D20*'Eff Conc.'!G20*3.78)</f>
        <v>1344.1679999999999</v>
      </c>
      <c r="H20" s="276">
        <f>IF('Eff Conc.'!H20="", " ", 'Eff Conc.'!$D20*'Eff Conc.'!H20*3.78)</f>
        <v>1152.1439999999998</v>
      </c>
      <c r="I20" s="276">
        <f>IF('Eff Conc.'!I20="", " ", 'Eff Conc.'!$D20*'Eff Conc.'!I20*3.78)</f>
        <v>1104.1379999999999</v>
      </c>
      <c r="J20" s="276">
        <f>IF('Eff Conc.'!J20="", " ", 'Eff Conc.'!$D20*'Eff Conc.'!J20*3.78)</f>
        <v>187.22339999999997</v>
      </c>
      <c r="K20" s="276">
        <f>IF('Eff Conc.'!K20="", " ", 'Eff Conc.'!$D20*'Eff Conc.'!K20*3.78)</f>
        <v>52.806600000000003</v>
      </c>
      <c r="L20" s="276">
        <f>IF('Eff Conc.'!L20="", " ", 'Eff Conc.'!$D20*'Eff Conc.'!L20*3.78)</f>
        <v>1056.1319999999998</v>
      </c>
      <c r="M20" s="276" t="str">
        <f>IF('Eff Conc.'!M20="", " ", 'Eff Conc.'!$D20*'Eff Conc.'!M20*3.78)</f>
        <v xml:space="preserve"> </v>
      </c>
      <c r="N20" s="276">
        <f>IF('Eff Conc.'!N20="", " ", 'Eff Conc.'!$D20*'Eff Conc.'!N20*3.78)</f>
        <v>110.41379999999998</v>
      </c>
      <c r="O20" s="276">
        <f>IF('Eff Conc.'!O20="", " ", 'Eff Conc.'!$D20*'Eff Conc.'!O20*3.78)</f>
        <v>91.211399999999998</v>
      </c>
      <c r="P20" s="276">
        <f>IF('Eff Conc.'!P20="", " ", 'Eff Conc.'!$E20*'Eff Conc.'!P20*3.78)</f>
        <v>144.58499999999998</v>
      </c>
      <c r="Q20" s="293">
        <f>IF('Eff Conc.'!U20="", " ", 'Eff Conc.'!$D20*'Eff Conc.'!U20*3.78)</f>
        <v>259.23239999999998</v>
      </c>
    </row>
    <row r="21" spans="1:17" ht="15" customHeight="1" x14ac:dyDescent="0.25">
      <c r="A21" s="292" t="str">
        <f>'Eff Conc.'!A21</f>
        <v>Q1 2013</v>
      </c>
      <c r="B21" s="88">
        <f>'Eff Conc.'!B21</f>
        <v>41310</v>
      </c>
      <c r="C21" s="123" t="s">
        <v>209</v>
      </c>
      <c r="D21" s="241">
        <f>'Eff Conc.'!D21</f>
        <v>11.1</v>
      </c>
      <c r="E21" s="241">
        <f>'Eff Conc.'!E21</f>
        <v>22.35</v>
      </c>
      <c r="F21" s="276">
        <f>IF(OR('Eff Conc.'!F21=0,'Eff Conc.'!F21=""), " ", 'Eff Conc.'!$D21*'Eff Conc.'!F21*3.78)</f>
        <v>1468.53</v>
      </c>
      <c r="G21" s="276">
        <f>IF(OR('Eff Conc.'!G21=0,'Eff Conc.'!G21=""), " ", 'Eff Conc.'!$D21*'Eff Conc.'!G21*3.78)</f>
        <v>1468.53</v>
      </c>
      <c r="H21" s="276">
        <f>IF('Eff Conc.'!H21="", " ", 'Eff Conc.'!$D21*'Eff Conc.'!H21*3.78)</f>
        <v>1258.74</v>
      </c>
      <c r="I21" s="276">
        <f>IF('Eff Conc.'!I21="", " ", 'Eff Conc.'!$D21*'Eff Conc.'!I21*3.78)</f>
        <v>1258.74</v>
      </c>
      <c r="J21" s="276">
        <f>IF('Eff Conc.'!J21="", " ", 'Eff Conc.'!$D21*'Eff Conc.'!J21*3.78)</f>
        <v>4.1958000000000002</v>
      </c>
      <c r="K21" s="276">
        <f>IF('Eff Conc.'!K21="", " ", 'Eff Conc.'!$D21*'Eff Conc.'!K21*3.78)</f>
        <v>205.5942</v>
      </c>
      <c r="L21" s="276">
        <f>IF('Eff Conc.'!L21="", " ", 'Eff Conc.'!$D21*'Eff Conc.'!L21*3.78)</f>
        <v>1174.8240000000001</v>
      </c>
      <c r="M21" s="276" t="str">
        <f>IF('Eff Conc.'!M21="", " ", 'Eff Conc.'!$D21*'Eff Conc.'!M21*3.78)</f>
        <v xml:space="preserve"> </v>
      </c>
      <c r="N21" s="276">
        <f>IF('Eff Conc.'!N21="", " ", 'Eff Conc.'!$D21*'Eff Conc.'!N21*3.78)</f>
        <v>125.87399999999998</v>
      </c>
      <c r="O21" s="276">
        <f>IF('Eff Conc.'!O21="", " ", 'Eff Conc.'!$D21*'Eff Conc.'!O21*3.78)</f>
        <v>125.87399999999998</v>
      </c>
      <c r="P21" s="276">
        <f>IF('Eff Conc.'!P21="", " ", 'Eff Conc.'!$E21*'Eff Conc.'!P21*3.78)</f>
        <v>228.10410000000002</v>
      </c>
      <c r="Q21" s="293">
        <f>IF('Eff Conc.'!U21="", " ", 'Eff Conc.'!$D21*'Eff Conc.'!U21*3.78)</f>
        <v>268.53120000000001</v>
      </c>
    </row>
    <row r="22" spans="1:17" x14ac:dyDescent="0.25">
      <c r="A22" s="292" t="str">
        <f>'Eff Conc.'!A22</f>
        <v>Q1 2013</v>
      </c>
      <c r="B22" s="88">
        <f>'Eff Conc.'!B22</f>
        <v>41325</v>
      </c>
      <c r="C22" s="123" t="s">
        <v>209</v>
      </c>
      <c r="D22" s="241">
        <f>'Eff Conc.'!D22</f>
        <v>13.1</v>
      </c>
      <c r="E22" s="241">
        <f>'Eff Conc.'!E22</f>
        <v>23.25</v>
      </c>
      <c r="F22" s="276">
        <f>IF(OR('Eff Conc.'!F22=0,'Eff Conc.'!F22=""), " ", 'Eff Conc.'!$D22*'Eff Conc.'!F22*3.78)</f>
        <v>1653.9011999999998</v>
      </c>
      <c r="G22" s="276">
        <f>IF(OR('Eff Conc.'!G22=0,'Eff Conc.'!G22=""), " ", 'Eff Conc.'!$D22*'Eff Conc.'!G22*3.78)</f>
        <v>1653.9011999999998</v>
      </c>
      <c r="H22" s="276">
        <f>IF('Eff Conc.'!H22="", " ", 'Eff Conc.'!$D22*'Eff Conc.'!H22*3.78)</f>
        <v>1138.914</v>
      </c>
      <c r="I22" s="276">
        <f>IF('Eff Conc.'!I22="", " ", 'Eff Conc.'!$D22*'Eff Conc.'!I22*3.78)</f>
        <v>1138.914</v>
      </c>
      <c r="J22" s="276">
        <f>IF('Eff Conc.'!J22="", " ", 'Eff Conc.'!$D22*'Eff Conc.'!J22*3.78)</f>
        <v>376.33679999999993</v>
      </c>
      <c r="K22" s="276">
        <f>IF('Eff Conc.'!K22="", " ", 'Eff Conc.'!$D22*'Eff Conc.'!K22*3.78)</f>
        <v>138.65039999999999</v>
      </c>
      <c r="L22" s="276">
        <f>IF('Eff Conc.'!L22="", " ", 'Eff Conc.'!$D22*'Eff Conc.'!L22*3.78)</f>
        <v>1039.8779999999999</v>
      </c>
      <c r="M22" s="276" t="str">
        <f>IF('Eff Conc.'!M22="", " ", 'Eff Conc.'!$D22*'Eff Conc.'!M22*3.78)</f>
        <v xml:space="preserve"> </v>
      </c>
      <c r="N22" s="276">
        <f>IF('Eff Conc.'!N22="", " ", 'Eff Conc.'!$D22*'Eff Conc.'!N22*3.78)</f>
        <v>138.65039999999999</v>
      </c>
      <c r="O22" s="276">
        <f>IF('Eff Conc.'!O22="", " ", 'Eff Conc.'!$D22*'Eff Conc.'!O22*3.78)</f>
        <v>133.6986</v>
      </c>
      <c r="P22" s="276">
        <f>IF('Eff Conc.'!P22="", " ", 'Eff Conc.'!$E22*'Eff Conc.'!P22*3.78)</f>
        <v>210.92399999999998</v>
      </c>
      <c r="Q22" s="293">
        <f>IF('Eff Conc.'!U22="", " ", 'Eff Conc.'!$D22*'Eff Conc.'!U22*3.78)</f>
        <v>415.95120000000003</v>
      </c>
    </row>
    <row r="23" spans="1:17" x14ac:dyDescent="0.25">
      <c r="A23" s="292" t="str">
        <f>'Eff Conc.'!A23</f>
        <v>Q1 2013</v>
      </c>
      <c r="B23" s="88">
        <f>'Eff Conc.'!B23</f>
        <v>41346</v>
      </c>
      <c r="C23" s="123" t="s">
        <v>209</v>
      </c>
      <c r="D23" s="241">
        <f>'Eff Conc.'!D23</f>
        <v>11.09</v>
      </c>
      <c r="E23" s="241">
        <f>'Eff Conc.'!E23</f>
        <v>22.6</v>
      </c>
      <c r="F23" s="276">
        <f>IF(OR('Eff Conc.'!F23=0,'Eff Conc.'!F23=""), " ", 'Eff Conc.'!$D23*'Eff Conc.'!F23*3.78)</f>
        <v>1404.3266999999998</v>
      </c>
      <c r="G23" s="276">
        <f>IF(OR('Eff Conc.'!G23=0,'Eff Conc.'!G23=""), " ", 'Eff Conc.'!$D23*'Eff Conc.'!G23*3.78)</f>
        <v>1446.2469000000001</v>
      </c>
      <c r="H23" s="276">
        <f>IF('Eff Conc.'!H23="", " ", 'Eff Conc.'!$D23*'Eff Conc.'!H23*3.78)</f>
        <v>1215.6858</v>
      </c>
      <c r="I23" s="276">
        <f>IF('Eff Conc.'!I23="", " ", 'Eff Conc.'!$D23*'Eff Conc.'!I23*3.78)</f>
        <v>1257.606</v>
      </c>
      <c r="J23" s="276">
        <f>IF('Eff Conc.'!J23="", " ", 'Eff Conc.'!$D23*'Eff Conc.'!J23*3.78)</f>
        <v>146.72069999999999</v>
      </c>
      <c r="K23" s="276">
        <f>IF('Eff Conc.'!K23="", " ", 'Eff Conc.'!$D23*'Eff Conc.'!K23*3.78)</f>
        <v>41.920199999999994</v>
      </c>
      <c r="L23" s="276">
        <f>IF('Eff Conc.'!L23="", " ", 'Eff Conc.'!$D23*'Eff Conc.'!L23*3.78)</f>
        <v>1215.6858</v>
      </c>
      <c r="M23" s="276" t="str">
        <f>IF('Eff Conc.'!M23="", " ", 'Eff Conc.'!$D23*'Eff Conc.'!M23*3.78)</f>
        <v xml:space="preserve"> </v>
      </c>
      <c r="N23" s="276">
        <f>IF('Eff Conc.'!N23="", " ", 'Eff Conc.'!$D23*'Eff Conc.'!N23*3.78)</f>
        <v>125.76059999999998</v>
      </c>
      <c r="O23" s="276">
        <f>IF('Eff Conc.'!O23="", " ", 'Eff Conc.'!$D23*'Eff Conc.'!O23*3.78)</f>
        <v>113.18454</v>
      </c>
      <c r="P23" s="276">
        <f>IF('Eff Conc.'!P23="", " ", 'Eff Conc.'!$E23*'Eff Conc.'!P23*3.78)</f>
        <v>230.65560000000002</v>
      </c>
      <c r="Q23" s="293">
        <f>IF('Eff Conc.'!U23="", " ", 'Eff Conc.'!$D23*'Eff Conc.'!U23*3.78)</f>
        <v>184.44888</v>
      </c>
    </row>
    <row r="24" spans="1:17" x14ac:dyDescent="0.25">
      <c r="A24" s="292" t="str">
        <f>'Eff Conc.'!A24</f>
        <v>Q1 2013</v>
      </c>
      <c r="B24" s="88">
        <f>'Eff Conc.'!B24</f>
        <v>41352</v>
      </c>
      <c r="C24" s="123" t="s">
        <v>209</v>
      </c>
      <c r="D24" s="241">
        <f>'Eff Conc.'!D24</f>
        <v>10.98</v>
      </c>
      <c r="E24" s="241">
        <f>'Eff Conc.'!E24</f>
        <v>25.47</v>
      </c>
      <c r="F24" s="276">
        <f>IF(OR('Eff Conc.'!F24=0,'Eff Conc.'!F24=""), " ", 'Eff Conc.'!$D24*'Eff Conc.'!F24*3.78)</f>
        <v>1352.6283960000001</v>
      </c>
      <c r="G24" s="276">
        <f>IF(OR('Eff Conc.'!G24=0,'Eff Conc.'!G24=""), " ", 'Eff Conc.'!$D24*'Eff Conc.'!G24*3.78)</f>
        <v>1352.6283960000001</v>
      </c>
      <c r="H24" s="276">
        <f>IF('Eff Conc.'!H24="", " ", 'Eff Conc.'!$D24*'Eff Conc.'!H24*3.78)</f>
        <v>1286.6363999999999</v>
      </c>
      <c r="I24" s="276">
        <f>IF('Eff Conc.'!I24="", " ", 'Eff Conc.'!$D24*'Eff Conc.'!I24*3.78)</f>
        <v>1286.6363999999999</v>
      </c>
      <c r="J24" s="276">
        <f>IF('Eff Conc.'!J24="", " ", 'Eff Conc.'!$D24*'Eff Conc.'!J24*3.78)</f>
        <v>45.65484</v>
      </c>
      <c r="K24" s="276">
        <f>IF('Eff Conc.'!K24="", " ", 'Eff Conc.'!$D24*'Eff Conc.'!K24*3.78)</f>
        <v>20.337156</v>
      </c>
      <c r="L24" s="276">
        <f>IF('Eff Conc.'!L24="", " ", 'Eff Conc.'!$D24*'Eff Conc.'!L24*3.78)</f>
        <v>1245.1320000000001</v>
      </c>
      <c r="M24" s="276" t="str">
        <f>IF('Eff Conc.'!M24="", " ", 'Eff Conc.'!$D24*'Eff Conc.'!M24*3.78)</f>
        <v xml:space="preserve"> </v>
      </c>
      <c r="N24" s="276">
        <f>IF('Eff Conc.'!N24="", " ", 'Eff Conc.'!$D24*'Eff Conc.'!N24*3.78)</f>
        <v>124.51319999999998</v>
      </c>
      <c r="O24" s="276">
        <f>IF('Eff Conc.'!O24="", " ", 'Eff Conc.'!$D24*'Eff Conc.'!O24*3.78)</f>
        <v>128.66364000000002</v>
      </c>
      <c r="P24" s="276">
        <f>IF('Eff Conc.'!P24="", " ", 'Eff Conc.'!$E24*'Eff Conc.'!P24*3.78)</f>
        <v>259.94682</v>
      </c>
      <c r="Q24" s="293">
        <f>IF('Eff Conc.'!U24="", " ", 'Eff Conc.'!$D24*'Eff Conc.'!U24*3.78)</f>
        <v>265.62815999999998</v>
      </c>
    </row>
    <row r="25" spans="1:17" x14ac:dyDescent="0.25">
      <c r="A25" s="292" t="str">
        <f>'Eff Conc.'!A25</f>
        <v>Q2 2013</v>
      </c>
      <c r="B25" s="88">
        <f>'Eff Conc.'!B25</f>
        <v>41373</v>
      </c>
      <c r="C25" s="123" t="str">
        <f>'Eff Conc.'!C25</f>
        <v>N</v>
      </c>
      <c r="D25" s="241">
        <f>'Eff Conc.'!D25</f>
        <v>14.4</v>
      </c>
      <c r="E25" s="241">
        <f>'Eff Conc.'!E25</f>
        <v>22.6</v>
      </c>
      <c r="F25" s="276">
        <f>IF(OR('Eff Conc.'!F25=0,'Eff Conc.'!F25=""), " ", 'Eff Conc.'!$D25*'Eff Conc.'!F25*3.78)</f>
        <v>1781.01504</v>
      </c>
      <c r="G25" s="276">
        <f>IF(OR('Eff Conc.'!G25=0,'Eff Conc.'!G25=""), " ", 'Eff Conc.'!$D25*'Eff Conc.'!G25*3.78)</f>
        <v>1672.15104</v>
      </c>
      <c r="H25" s="276">
        <f>IF('Eff Conc.'!H25="", " ", 'Eff Conc.'!$D25*'Eff Conc.'!H25*3.78)</f>
        <v>1578.528</v>
      </c>
      <c r="I25" s="276">
        <f>IF('Eff Conc.'!I25="", " ", 'Eff Conc.'!$D25*'Eff Conc.'!I25*3.78)</f>
        <v>1469.664</v>
      </c>
      <c r="J25" s="276">
        <f>IF('Eff Conc.'!J25="", " ", 'Eff Conc.'!$D25*'Eff Conc.'!J25*3.78)</f>
        <v>163.29599999999999</v>
      </c>
      <c r="K25" s="276">
        <f>IF('Eff Conc.'!K25="", " ", 'Eff Conc.'!$D25*'Eff Conc.'!K25*3.78)</f>
        <v>39.191040000000001</v>
      </c>
      <c r="L25" s="276">
        <f>IF('Eff Conc.'!L25="", " ", 'Eff Conc.'!$D25*'Eff Conc.'!L25*3.78)</f>
        <v>1415.232</v>
      </c>
      <c r="M25" s="276" t="str">
        <f>IF('Eff Conc.'!M25="", " ", 'Eff Conc.'!$D25*'Eff Conc.'!M25*3.78)</f>
        <v xml:space="preserve"> </v>
      </c>
      <c r="N25" s="276">
        <f>IF('Eff Conc.'!N25="", " ", 'Eff Conc.'!$D25*'Eff Conc.'!N25*3.78)</f>
        <v>141.5232</v>
      </c>
      <c r="O25" s="276">
        <f>IF('Eff Conc.'!O25="", " ", 'Eff Conc.'!$D25*'Eff Conc.'!O25*3.78)</f>
        <v>157.85279999999997</v>
      </c>
      <c r="P25" s="276">
        <f>IF('Eff Conc.'!P25="", " ", 'Eff Conc.'!$E25*'Eff Conc.'!P25*3.78)</f>
        <v>213.57</v>
      </c>
      <c r="Q25" s="293">
        <f>IF('Eff Conc.'!U25="", " ", 'Eff Conc.'!$D25*'Eff Conc.'!U25*3.78)</f>
        <v>544.31999999999994</v>
      </c>
    </row>
    <row r="26" spans="1:17" x14ac:dyDescent="0.25">
      <c r="A26" s="292" t="str">
        <f>'Eff Conc.'!A26</f>
        <v>Q2 2013</v>
      </c>
      <c r="B26" s="88">
        <f>'Eff Conc.'!B26</f>
        <v>41387</v>
      </c>
      <c r="C26" s="123" t="str">
        <f>'Eff Conc.'!C26</f>
        <v>N</v>
      </c>
      <c r="D26" s="241">
        <f>'Eff Conc.'!D26</f>
        <v>10.77</v>
      </c>
      <c r="E26" s="241">
        <f>'Eff Conc.'!E26</f>
        <v>13.5</v>
      </c>
      <c r="F26" s="276">
        <f>IF(OR('Eff Conc.'!F26=0,'Eff Conc.'!F26=""), " ", 'Eff Conc.'!$D26*'Eff Conc.'!F26*3.78)</f>
        <v>1389.8191734</v>
      </c>
      <c r="G26" s="276">
        <f>IF(OR('Eff Conc.'!G26=0,'Eff Conc.'!G26=""), " ", 'Eff Conc.'!$D26*'Eff Conc.'!G26*3.78)</f>
        <v>1267.6873733999998</v>
      </c>
      <c r="H26" s="276">
        <f>IF('Eff Conc.'!H26="", " ", 'Eff Conc.'!$D26*'Eff Conc.'!H26*3.78)</f>
        <v>1384.1604</v>
      </c>
      <c r="I26" s="276">
        <f>IF('Eff Conc.'!I26="", " ", 'Eff Conc.'!$D26*'Eff Conc.'!I26*3.78)</f>
        <v>1262.0285999999999</v>
      </c>
      <c r="J26" s="276">
        <f>IF('Eff Conc.'!J26="", " ", 'Eff Conc.'!$D26*'Eff Conc.'!J26*3.78)</f>
        <v>4.0710599999999992</v>
      </c>
      <c r="K26" s="276">
        <f>IF('Eff Conc.'!K26="", " ", 'Eff Conc.'!$D26*'Eff Conc.'!K26*3.78)</f>
        <v>1.5877133999999997</v>
      </c>
      <c r="L26" s="276">
        <f>IF('Eff Conc.'!L26="", " ", 'Eff Conc.'!$D26*'Eff Conc.'!L26*3.78)</f>
        <v>1221.3179999999998</v>
      </c>
      <c r="M26" s="276" t="str">
        <f>IF('Eff Conc.'!M26="", " ", 'Eff Conc.'!$D26*'Eff Conc.'!M26*3.78)</f>
        <v xml:space="preserve"> </v>
      </c>
      <c r="N26" s="276">
        <f>IF('Eff Conc.'!N26="", " ", 'Eff Conc.'!$D26*'Eff Conc.'!N26*3.78)</f>
        <v>134.34497999999999</v>
      </c>
      <c r="O26" s="276">
        <f>IF('Eff Conc.'!O26="", " ", 'Eff Conc.'!$D26*'Eff Conc.'!O26*3.78)</f>
        <v>109.91861999999999</v>
      </c>
      <c r="P26" s="276">
        <f>IF('Eff Conc.'!P26="", " ", 'Eff Conc.'!$E26*'Eff Conc.'!P26*3.78)</f>
        <v>66.338999999999999</v>
      </c>
      <c r="Q26" s="293">
        <f>IF('Eff Conc.'!U26="", " ", 'Eff Conc.'!$D26*'Eff Conc.'!U26*3.78)</f>
        <v>863.06471999999985</v>
      </c>
    </row>
    <row r="27" spans="1:17" ht="15" customHeight="1" x14ac:dyDescent="0.25">
      <c r="A27" s="292" t="str">
        <f>'Eff Conc.'!A27</f>
        <v>Q2 2013</v>
      </c>
      <c r="B27" s="88">
        <f>'Eff Conc.'!B27</f>
        <v>41408</v>
      </c>
      <c r="C27" s="123" t="str">
        <f>'Eff Conc.'!C27</f>
        <v>N</v>
      </c>
      <c r="D27" s="241">
        <f>'Eff Conc.'!D27</f>
        <v>11.17</v>
      </c>
      <c r="E27" s="241">
        <f>'Eff Conc.'!E27</f>
        <v>14.2</v>
      </c>
      <c r="F27" s="276">
        <f>IF(OR('Eff Conc.'!F27=0,'Eff Conc.'!F27=""), " ", 'Eff Conc.'!$D27*'Eff Conc.'!F27*3.78)</f>
        <v>1608.1321662</v>
      </c>
      <c r="G27" s="276">
        <f>IF(OR('Eff Conc.'!G27=0,'Eff Conc.'!G27=""), " ", 'Eff Conc.'!$D27*'Eff Conc.'!G27*3.78)</f>
        <v>1481.4643662000001</v>
      </c>
      <c r="H27" s="276">
        <f>IF('Eff Conc.'!H27="", " ", 'Eff Conc.'!$D27*'Eff Conc.'!H27*3.78)</f>
        <v>1604.4587999999999</v>
      </c>
      <c r="I27" s="276">
        <f>IF('Eff Conc.'!I27="", " ", 'Eff Conc.'!$D27*'Eff Conc.'!I27*3.78)</f>
        <v>1477.7909999999999</v>
      </c>
      <c r="J27" s="276">
        <f>IF('Eff Conc.'!J27="", " ", 'Eff Conc.'!$D27*'Eff Conc.'!J27*3.78)</f>
        <v>1.7733492</v>
      </c>
      <c r="K27" s="276">
        <f>IF('Eff Conc.'!K27="", " ", 'Eff Conc.'!$D27*'Eff Conc.'!K27*3.78)</f>
        <v>1.9000169999999996</v>
      </c>
      <c r="L27" s="276">
        <f>IF('Eff Conc.'!L27="", " ", 'Eff Conc.'!$D27*'Eff Conc.'!L27*3.78)</f>
        <v>1393.3458000000001</v>
      </c>
      <c r="M27" s="276" t="str">
        <f>IF('Eff Conc.'!M27="", " ", 'Eff Conc.'!$D27*'Eff Conc.'!M27*3.78)</f>
        <v xml:space="preserve"> </v>
      </c>
      <c r="N27" s="276">
        <f>IF('Eff Conc.'!N27="", " ", 'Eff Conc.'!$D27*'Eff Conc.'!N27*3.78)</f>
        <v>122.44553999999999</v>
      </c>
      <c r="O27" s="276">
        <f>IF('Eff Conc.'!O27="", " ", 'Eff Conc.'!$D27*'Eff Conc.'!O27*3.78)</f>
        <v>105.5565</v>
      </c>
      <c r="P27" s="276">
        <f>IF('Eff Conc.'!P27="", " ", 'Eff Conc.'!$E27*'Eff Conc.'!P27*3.78)</f>
        <v>123.45479999999998</v>
      </c>
      <c r="Q27" s="293">
        <f>IF('Eff Conc.'!U27="", " ", 'Eff Conc.'!$D27*'Eff Conc.'!U27*3.78)</f>
        <v>380.0034</v>
      </c>
    </row>
    <row r="28" spans="1:17" ht="15" customHeight="1" x14ac:dyDescent="0.25">
      <c r="A28" s="292" t="str">
        <f>'Eff Conc.'!A28</f>
        <v>Q2 2013</v>
      </c>
      <c r="B28" s="88">
        <f>'Eff Conc.'!B28</f>
        <v>41415</v>
      </c>
      <c r="C28" s="123" t="str">
        <f>'Eff Conc.'!C28</f>
        <v>N</v>
      </c>
      <c r="D28" s="241">
        <f>'Eff Conc.'!D28</f>
        <v>10.96</v>
      </c>
      <c r="E28" s="241">
        <f>'Eff Conc.'!E28</f>
        <v>15.7</v>
      </c>
      <c r="F28" s="276">
        <f>IF(OR('Eff Conc.'!F28=0,'Eff Conc.'!F28=""), " ", 'Eff Conc.'!$D28*'Eff Conc.'!F28*3.78)</f>
        <v>1828.0872288000003</v>
      </c>
      <c r="G28" s="276">
        <f>IF(OR('Eff Conc.'!G28=0,'Eff Conc.'!G28=""), " ", 'Eff Conc.'!$D28*'Eff Conc.'!G28*3.78)</f>
        <v>1662.3720288000004</v>
      </c>
      <c r="H28" s="276">
        <f>IF('Eff Conc.'!H28="", " ", 'Eff Conc.'!$D28*'Eff Conc.'!H28*3.78)</f>
        <v>1822.8671999999999</v>
      </c>
      <c r="I28" s="276">
        <f>IF('Eff Conc.'!I28="", " ", 'Eff Conc.'!$D28*'Eff Conc.'!I28*3.78)</f>
        <v>1657.152</v>
      </c>
      <c r="J28" s="276">
        <f>IF('Eff Conc.'!J28="", " ", 'Eff Conc.'!$D28*'Eff Conc.'!J28*3.78)</f>
        <v>4.1428799999999999</v>
      </c>
      <c r="K28" s="276">
        <f>IF('Eff Conc.'!K28="", " ", 'Eff Conc.'!$D28*'Eff Conc.'!K28*3.78)</f>
        <v>1.0771488</v>
      </c>
      <c r="L28" s="276">
        <f>IF('Eff Conc.'!L28="", " ", 'Eff Conc.'!$D28*'Eff Conc.'!L28*3.78)</f>
        <v>1574.2944</v>
      </c>
      <c r="M28" s="276" t="str">
        <f>IF('Eff Conc.'!M28="", " ", 'Eff Conc.'!$D28*'Eff Conc.'!M28*3.78)</f>
        <v xml:space="preserve"> </v>
      </c>
      <c r="N28" s="276">
        <f>IF('Eff Conc.'!N28="", " ", 'Eff Conc.'!$D28*'Eff Conc.'!N28*3.78)</f>
        <v>132.57216</v>
      </c>
      <c r="O28" s="276">
        <f>IF('Eff Conc.'!O28="", " ", 'Eff Conc.'!$D28*'Eff Conc.'!O28*3.78)</f>
        <v>120.14352000000001</v>
      </c>
      <c r="P28" s="276">
        <f>IF('Eff Conc.'!P28="", " ", 'Eff Conc.'!$E28*'Eff Conc.'!P28*3.78)</f>
        <v>160.23419999999999</v>
      </c>
      <c r="Q28" s="293">
        <f>IF('Eff Conc.'!U28="", " ", 'Eff Conc.'!$D28*'Eff Conc.'!U28*3.78)</f>
        <v>414.28800000000001</v>
      </c>
    </row>
    <row r="29" spans="1:17" ht="15" customHeight="1" x14ac:dyDescent="0.25">
      <c r="A29" s="292" t="str">
        <f>'Eff Conc.'!A29</f>
        <v>Q2 2013</v>
      </c>
      <c r="B29" s="88">
        <f>'Eff Conc.'!B29</f>
        <v>41430</v>
      </c>
      <c r="C29" s="123" t="str">
        <f>'Eff Conc.'!C29</f>
        <v>N</v>
      </c>
      <c r="D29" s="241">
        <f>'Eff Conc.'!D29</f>
        <v>10.82</v>
      </c>
      <c r="E29" s="241">
        <f>'Eff Conc.'!E29</f>
        <v>13.7</v>
      </c>
      <c r="F29" s="276">
        <f>IF(OR('Eff Conc.'!F29=0,'Eff Conc.'!F29=""), " ", 'Eff Conc.'!$D29*'Eff Conc.'!F29*3.78)</f>
        <v>1847.3940324000002</v>
      </c>
      <c r="G29" s="276">
        <f>IF(OR('Eff Conc.'!G29=0,'Eff Conc.'!G29=""), " ", 'Eff Conc.'!$D29*'Eff Conc.'!G29*3.78)</f>
        <v>1765.5948324000001</v>
      </c>
      <c r="H29" s="276">
        <f>IF('Eff Conc.'!H29="", " ", 'Eff Conc.'!$D29*'Eff Conc.'!H29*3.78)</f>
        <v>1840.482</v>
      </c>
      <c r="I29" s="276">
        <f>IF('Eff Conc.'!I29="", " ", 'Eff Conc.'!$D29*'Eff Conc.'!I29*3.78)</f>
        <v>1758.6827999999998</v>
      </c>
      <c r="J29" s="276">
        <f>IF('Eff Conc.'!J29="", " ", 'Eff Conc.'!$D29*'Eff Conc.'!J29*3.78)</f>
        <v>4.0899600000000005</v>
      </c>
      <c r="K29" s="276">
        <f>IF('Eff Conc.'!K29="", " ", 'Eff Conc.'!$D29*'Eff Conc.'!K29*3.78)</f>
        <v>2.8220724000000001</v>
      </c>
      <c r="L29" s="276">
        <f>IF('Eff Conc.'!L29="", " ", 'Eff Conc.'!$D29*'Eff Conc.'!L29*3.78)</f>
        <v>1676.8835999999999</v>
      </c>
      <c r="M29" s="276" t="str">
        <f>IF('Eff Conc.'!M29="", " ", 'Eff Conc.'!$D29*'Eff Conc.'!M29*3.78)</f>
        <v xml:space="preserve"> </v>
      </c>
      <c r="N29" s="276">
        <f>IF('Eff Conc.'!N29="", " ", 'Eff Conc.'!$D29*'Eff Conc.'!N29*3.78)</f>
        <v>118.60884</v>
      </c>
      <c r="O29" s="276">
        <f>IF('Eff Conc.'!O29="", " ", 'Eff Conc.'!$D29*'Eff Conc.'!O29*3.78)</f>
        <v>102.249</v>
      </c>
      <c r="P29" s="276">
        <f>IF('Eff Conc.'!P29="", " ", 'Eff Conc.'!$E29*'Eff Conc.'!P29*3.78)</f>
        <v>113.92919999999999</v>
      </c>
      <c r="Q29" s="293">
        <f>IF('Eff Conc.'!U29="", " ", 'Eff Conc.'!$D29*'Eff Conc.'!U29*3.78)</f>
        <v>286.29720000000003</v>
      </c>
    </row>
    <row r="30" spans="1:17" ht="15" customHeight="1" x14ac:dyDescent="0.25">
      <c r="A30" s="292" t="str">
        <f>'Eff Conc.'!A30</f>
        <v>Q2 2013</v>
      </c>
      <c r="B30" s="88">
        <f>'Eff Conc.'!B30</f>
        <v>41437</v>
      </c>
      <c r="C30" s="123" t="str">
        <f>'Eff Conc.'!C30</f>
        <v>N</v>
      </c>
      <c r="D30" s="241">
        <f>'Eff Conc.'!D30</f>
        <v>10.55</v>
      </c>
      <c r="E30" s="241">
        <f>'Eff Conc.'!E30</f>
        <v>13.2</v>
      </c>
      <c r="F30" s="276">
        <f>IF(OR('Eff Conc.'!F30=0,'Eff Conc.'!F30=""), " ", 'Eff Conc.'!$D30*'Eff Conc.'!F30*3.78)</f>
        <v>1801.3344300000001</v>
      </c>
      <c r="G30" s="276">
        <f>IF(OR('Eff Conc.'!G30=0,'Eff Conc.'!G30=""), " ", 'Eff Conc.'!$D30*'Eff Conc.'!G30*3.78)</f>
        <v>1841.2134300000002</v>
      </c>
      <c r="H30" s="276">
        <f>IF('Eff Conc.'!H30="", " ", 'Eff Conc.'!$D30*'Eff Conc.'!H30*3.78)</f>
        <v>1794.5550000000001</v>
      </c>
      <c r="I30" s="276">
        <f>IF('Eff Conc.'!I30="", " ", 'Eff Conc.'!$D30*'Eff Conc.'!I30*3.78)</f>
        <v>1834.434</v>
      </c>
      <c r="J30" s="276">
        <f>IF('Eff Conc.'!J30="", " ", 'Eff Conc.'!$D30*'Eff Conc.'!J30*3.78)</f>
        <v>3.9879000000000002</v>
      </c>
      <c r="K30" s="276">
        <f>IF('Eff Conc.'!K30="", " ", 'Eff Conc.'!$D30*'Eff Conc.'!K30*3.78)</f>
        <v>2.7915300000000003</v>
      </c>
      <c r="L30" s="276">
        <f>IF('Eff Conc.'!L30="", " ", 'Eff Conc.'!$D30*'Eff Conc.'!L30*3.78)</f>
        <v>1635.039</v>
      </c>
      <c r="M30" s="276" t="str">
        <f>IF('Eff Conc.'!M30="", " ", 'Eff Conc.'!$D30*'Eff Conc.'!M30*3.78)</f>
        <v xml:space="preserve"> </v>
      </c>
      <c r="N30" s="276">
        <f>IF('Eff Conc.'!N30="", " ", 'Eff Conc.'!$D30*'Eff Conc.'!N30*3.78)</f>
        <v>135.58860000000001</v>
      </c>
      <c r="O30" s="276">
        <f>IF('Eff Conc.'!O30="", " ", 'Eff Conc.'!$D30*'Eff Conc.'!O30*3.78)</f>
        <v>23.129819999999999</v>
      </c>
      <c r="P30" s="276">
        <f>IF('Eff Conc.'!P30="", " ", 'Eff Conc.'!$E30*'Eff Conc.'!P30*3.78)</f>
        <v>139.70879999999997</v>
      </c>
      <c r="Q30" s="293">
        <f>IF('Eff Conc.'!U30="", " ", 'Eff Conc.'!$D30*'Eff Conc.'!U30*3.78)</f>
        <v>215.34660000000002</v>
      </c>
    </row>
    <row r="31" spans="1:17" ht="15" customHeight="1" x14ac:dyDescent="0.25">
      <c r="A31" s="292" t="str">
        <f>'Eff Conc.'!A31</f>
        <v>Q3 2013</v>
      </c>
      <c r="B31" s="88">
        <f>'Eff Conc.'!B31</f>
        <v>41464</v>
      </c>
      <c r="C31" s="123" t="str">
        <f>'Eff Conc.'!C31</f>
        <v>N</v>
      </c>
      <c r="D31" s="241">
        <f>'Eff Conc.'!D31</f>
        <v>10.3</v>
      </c>
      <c r="E31" s="241">
        <f>'Eff Conc.'!E31</f>
        <v>21.63</v>
      </c>
      <c r="F31" s="276">
        <f>IF(OR('Eff Conc.'!F31=0,'Eff Conc.'!F31=""), " ", 'Eff Conc.'!$D31*'Eff Conc.'!F31*3.78)</f>
        <v>1524.8501100000001</v>
      </c>
      <c r="G31" s="276">
        <f>IF(OR('Eff Conc.'!G31=0,'Eff Conc.'!G31=""), " ", 'Eff Conc.'!$D31*'Eff Conc.'!G31*3.78)</f>
        <v>1485.9161100000001</v>
      </c>
      <c r="H31" s="276">
        <f>IF('Eff Conc.'!H31="", " ", 'Eff Conc.'!$D31*'Eff Conc.'!H31*3.78)</f>
        <v>1518.4260000000002</v>
      </c>
      <c r="I31" s="276">
        <f>IF('Eff Conc.'!I31="", " ", 'Eff Conc.'!$D31*'Eff Conc.'!I31*3.78)</f>
        <v>1479.492</v>
      </c>
      <c r="J31" s="276">
        <f>IF('Eff Conc.'!J31="", " ", 'Eff Conc.'!$D31*'Eff Conc.'!J31*3.78)</f>
        <v>3.8933999999999997</v>
      </c>
      <c r="K31" s="276">
        <f>IF('Eff Conc.'!K31="", " ", 'Eff Conc.'!$D31*'Eff Conc.'!K31*3.78)</f>
        <v>2.53071</v>
      </c>
      <c r="L31" s="276">
        <f>IF('Eff Conc.'!L31="", " ", 'Eff Conc.'!$D31*'Eff Conc.'!L31*3.78)</f>
        <v>1401.624</v>
      </c>
      <c r="M31" s="276" t="str">
        <f>IF('Eff Conc.'!M31="", " ", 'Eff Conc.'!$D31*'Eff Conc.'!M31*3.78)</f>
        <v xml:space="preserve"> </v>
      </c>
      <c r="N31" s="276">
        <f>IF('Eff Conc.'!N31="", " ", 'Eff Conc.'!$D31*'Eff Conc.'!N31*3.78)</f>
        <v>132.37559999999999</v>
      </c>
      <c r="O31" s="276">
        <f>IF('Eff Conc.'!O31="", " ", 'Eff Conc.'!$D31*'Eff Conc.'!O31*3.78)</f>
        <v>128.48220000000001</v>
      </c>
      <c r="P31" s="276">
        <f>IF('Eff Conc.'!P31="", " ", 'Eff Conc.'!$E31*'Eff Conc.'!P31*3.78)</f>
        <v>220.75577999999999</v>
      </c>
      <c r="Q31" s="293">
        <f>IF('Eff Conc.'!U31="", " ", 'Eff Conc.'!$D31*'Eff Conc.'!U31*3.78)</f>
        <v>669.6647999999999</v>
      </c>
    </row>
    <row r="32" spans="1:17" ht="15" customHeight="1" x14ac:dyDescent="0.25">
      <c r="A32" s="292" t="str">
        <f>'Eff Conc.'!A33</f>
        <v>Q3 2013</v>
      </c>
      <c r="B32" s="88">
        <f>'Eff Conc.'!B33</f>
        <v>41492</v>
      </c>
      <c r="C32" s="123" t="str">
        <f>'Eff Conc.'!C33</f>
        <v>N</v>
      </c>
      <c r="D32" s="241">
        <f>'Eff Conc.'!D33</f>
        <v>10.54</v>
      </c>
      <c r="E32" s="241">
        <f>'Eff Conc.'!E33</f>
        <v>21.33</v>
      </c>
      <c r="F32" s="276">
        <f>IF(OR('Eff Conc.'!F33=0,'Eff Conc.'!F33=""), " ", 'Eff Conc.'!$D33*'Eff Conc.'!F33*3.78)</f>
        <v>1719.14778</v>
      </c>
      <c r="G32" s="276">
        <f>IF(OR('Eff Conc.'!G33=0,'Eff Conc.'!G33=""), " ", 'Eff Conc.'!$D33*'Eff Conc.'!G33*3.78)</f>
        <v>1639.4653799999999</v>
      </c>
      <c r="H32" s="276">
        <f>IF('Eff Conc.'!H33="", " ", 'Eff Conc.'!$D33*'Eff Conc.'!H33*3.78)</f>
        <v>1713.1715999999999</v>
      </c>
      <c r="I32" s="276">
        <f>IF('Eff Conc.'!I33="", " ", 'Eff Conc.'!$D33*'Eff Conc.'!I33*3.78)</f>
        <v>1633.4891999999998</v>
      </c>
      <c r="J32" s="276">
        <f>IF('Eff Conc.'!J33="", " ", 'Eff Conc.'!$D33*'Eff Conc.'!J33*3.78)</f>
        <v>0.79682399999999987</v>
      </c>
      <c r="K32" s="276">
        <f>IF('Eff Conc.'!K33="", " ", 'Eff Conc.'!$D33*'Eff Conc.'!K33*3.78)</f>
        <v>5.1793559999999994</v>
      </c>
      <c r="L32" s="276">
        <f>IF('Eff Conc.'!L33="", " ", 'Eff Conc.'!$D33*'Eff Conc.'!L33*3.78)</f>
        <v>1553.8067999999996</v>
      </c>
      <c r="M32" s="276" t="str">
        <f>IF('Eff Conc.'!M33="", " ", 'Eff Conc.'!$D33*'Eff Conc.'!M33*3.78)</f>
        <v xml:space="preserve"> </v>
      </c>
      <c r="N32" s="276">
        <f>IF('Eff Conc.'!O33="", " ", 'Eff Conc.'!$D33*'Eff Conc.'!O33*3.78)</f>
        <v>131.47595999999999</v>
      </c>
      <c r="O32" s="276">
        <f>IF('Eff Conc.'!O32="", " ", 'Eff Conc.'!$D32*'Eff Conc.'!O32*3.78)</f>
        <v>128.60694000000001</v>
      </c>
      <c r="P32" s="276">
        <f>IF('Eff Conc.'!P33="", " ", 'Eff Conc.'!$E33*'Eff Conc.'!P33*3.78)</f>
        <v>193.50575999999995</v>
      </c>
      <c r="Q32" s="293">
        <f>IF('Eff Conc.'!U33="", " ", 'Eff Conc.'!$D33*'Eff Conc.'!U33*3.78)</f>
        <v>278.88839999999999</v>
      </c>
    </row>
    <row r="33" spans="1:17" ht="15" customHeight="1" x14ac:dyDescent="0.25">
      <c r="A33" s="292" t="str">
        <f>'Eff Conc.'!A34</f>
        <v>Q3 2013</v>
      </c>
      <c r="B33" s="88">
        <f>'Eff Conc.'!B34</f>
        <v>41499</v>
      </c>
      <c r="C33" s="123" t="str">
        <f>'Eff Conc.'!C34</f>
        <v>N</v>
      </c>
      <c r="D33" s="241">
        <f>'Eff Conc.'!D34</f>
        <v>10.79</v>
      </c>
      <c r="E33" s="241">
        <f>'Eff Conc.'!E34</f>
        <v>21.27</v>
      </c>
      <c r="F33" s="276">
        <f>IF(OR('Eff Conc.'!F34=0,'Eff Conc.'!F34=""), " ", 'Eff Conc.'!$D34*'Eff Conc.'!F34*3.78)</f>
        <v>1841.0890679999998</v>
      </c>
      <c r="G33" s="276">
        <f>IF(OR('Eff Conc.'!G34=0,'Eff Conc.'!G34=""), " ", 'Eff Conc.'!$D34*'Eff Conc.'!G34*3.78)</f>
        <v>1800.3028679999998</v>
      </c>
      <c r="H33" s="276">
        <f>IF('Eff Conc.'!H34="", " ", 'Eff Conc.'!$D34*'Eff Conc.'!H34*3.78)</f>
        <v>1835.3789999999997</v>
      </c>
      <c r="I33" s="276">
        <f>IF('Eff Conc.'!I34="", " ", 'Eff Conc.'!$D34*'Eff Conc.'!I34*3.78)</f>
        <v>1794.5927999999999</v>
      </c>
      <c r="J33" s="276">
        <f>IF('Eff Conc.'!J34="", " ", 'Eff Conc.'!$D34*'Eff Conc.'!J34*3.78)</f>
        <v>0.81572399999999989</v>
      </c>
      <c r="K33" s="276">
        <f>IF('Eff Conc.'!K34="", " ", 'Eff Conc.'!$D34*'Eff Conc.'!K34*3.78)</f>
        <v>4.8943439999999994</v>
      </c>
      <c r="L33" s="276">
        <f>IF('Eff Conc.'!L34="", " ", 'Eff Conc.'!$D34*'Eff Conc.'!L34*3.78)</f>
        <v>1631.4479999999999</v>
      </c>
      <c r="M33" s="276" t="str">
        <f>IF('Eff Conc.'!M34="", " ", 'Eff Conc.'!$D34*'Eff Conc.'!M34*3.78)</f>
        <v xml:space="preserve"> </v>
      </c>
      <c r="N33" s="276">
        <f>IF('Eff Conc.'!N34="", " ", 'Eff Conc.'!$D34*'Eff Conc.'!N34*3.78)</f>
        <v>126.43721999999998</v>
      </c>
      <c r="O33" s="276">
        <f>IF('Eff Conc.'!O34="", " ", 'Eff Conc.'!$D34*'Eff Conc.'!O34*3.78)</f>
        <v>110.12273999999999</v>
      </c>
      <c r="P33" s="276">
        <f>IF('Eff Conc.'!P34="", " ", 'Eff Conc.'!$E34*'Eff Conc.'!P34*3.78)</f>
        <v>192.96143999999998</v>
      </c>
      <c r="Q33" s="293">
        <f>IF('Eff Conc.'!U34="", " ", 'Eff Conc.'!$D34*'Eff Conc.'!U34*3.78)</f>
        <v>171.30203999999998</v>
      </c>
    </row>
    <row r="34" spans="1:17" ht="15" customHeight="1" x14ac:dyDescent="0.25">
      <c r="A34" s="292" t="str">
        <f>'Eff Conc.'!A35</f>
        <v>Q3 2013</v>
      </c>
      <c r="B34" s="88">
        <f>'Eff Conc.'!B35</f>
        <v>41527</v>
      </c>
      <c r="C34" s="123" t="str">
        <f>'Eff Conc.'!C35</f>
        <v>N</v>
      </c>
      <c r="D34" s="241">
        <f>'Eff Conc.'!D35</f>
        <v>10.73</v>
      </c>
      <c r="E34" s="241">
        <f>'Eff Conc.'!E35</f>
        <v>20.91</v>
      </c>
      <c r="F34" s="276">
        <f>IF(OR('Eff Conc.'!F35=0,'Eff Conc.'!F35=""), " ", 'Eff Conc.'!$D35*'Eff Conc.'!F35*3.78)</f>
        <v>1747.2583926</v>
      </c>
      <c r="G34" s="276">
        <f>IF(OR('Eff Conc.'!G35=0,'Eff Conc.'!G35=""), " ", 'Eff Conc.'!$D35*'Eff Conc.'!G35*3.78)</f>
        <v>1747.2583926</v>
      </c>
      <c r="H34" s="276">
        <f>IF('Eff Conc.'!H35="", " ", 'Eff Conc.'!$D35*'Eff Conc.'!H35*3.78)</f>
        <v>1744.0542</v>
      </c>
      <c r="I34" s="276">
        <f>IF('Eff Conc.'!I35="", " ", 'Eff Conc.'!$D35*'Eff Conc.'!I35*3.78)</f>
        <v>1744.0542</v>
      </c>
      <c r="J34" s="276">
        <f>IF('Eff Conc.'!J35="", " ", 'Eff Conc.'!$D35*'Eff Conc.'!J35*3.78)</f>
        <v>0.81118800000000002</v>
      </c>
      <c r="K34" s="276">
        <f>IF('Eff Conc.'!K35="", " ", 'Eff Conc.'!$D35*'Eff Conc.'!K35*3.78)</f>
        <v>2.3930045999999998</v>
      </c>
      <c r="L34" s="276">
        <f>IF('Eff Conc.'!L35="", " ", 'Eff Conc.'!$D35*'Eff Conc.'!L35*3.78)</f>
        <v>1460.1384</v>
      </c>
      <c r="M34" s="276" t="str">
        <f>IF('Eff Conc.'!M35="", " ", 'Eff Conc.'!$D35*'Eff Conc.'!M35*3.78)</f>
        <v xml:space="preserve"> </v>
      </c>
      <c r="N34" s="276">
        <f>IF('Eff Conc.'!N35="", " ", 'Eff Conc.'!$D35*'Eff Conc.'!N35*3.78)</f>
        <v>117.62226</v>
      </c>
      <c r="O34" s="276">
        <f>IF('Eff Conc.'!O35="", " ", 'Eff Conc.'!$D35*'Eff Conc.'!O35*3.78)</f>
        <v>105.45444000000001</v>
      </c>
      <c r="P34" s="276">
        <f>IF('Eff Conc.'!P35="", " ", 'Eff Conc.'!$E35*'Eff Conc.'!P35*3.78)</f>
        <v>197.59949999999998</v>
      </c>
      <c r="Q34" s="293">
        <f>IF('Eff Conc.'!U35="", " ", 'Eff Conc.'!$D35*'Eff Conc.'!U35*3.78)</f>
        <v>202.797</v>
      </c>
    </row>
    <row r="35" spans="1:17" ht="15" customHeight="1" x14ac:dyDescent="0.25">
      <c r="A35" s="292" t="str">
        <f>'Eff Conc.'!A36</f>
        <v>Q3 2013</v>
      </c>
      <c r="B35" s="88">
        <f>'Eff Conc.'!B36</f>
        <v>41543</v>
      </c>
      <c r="C35" s="123" t="str">
        <f>'Eff Conc.'!C36</f>
        <v>N</v>
      </c>
      <c r="D35" s="241">
        <f>'Eff Conc.'!D36</f>
        <v>10.45</v>
      </c>
      <c r="E35" s="241">
        <f>'Eff Conc.'!E36</f>
        <v>21.66</v>
      </c>
      <c r="F35" s="276">
        <f>IF(OR('Eff Conc.'!F36=0,'Eff Conc.'!F36=""), " ", 'Eff Conc.'!$D36*'Eff Conc.'!F36*3.78)</f>
        <v>1908.2933099999998</v>
      </c>
      <c r="G35" s="276">
        <f>IF(OR('Eff Conc.'!G36=0,'Eff Conc.'!G36=""), " ", 'Eff Conc.'!$D36*'Eff Conc.'!G36*3.78)</f>
        <v>1908.2933099999998</v>
      </c>
      <c r="H35" s="276">
        <f>IF('Eff Conc.'!H36="", " ", 'Eff Conc.'!$D36*'Eff Conc.'!H36*3.78)</f>
        <v>1896.0479999999998</v>
      </c>
      <c r="I35" s="276">
        <f>IF('Eff Conc.'!I36="", " ", 'Eff Conc.'!$D36*'Eff Conc.'!I36*3.78)</f>
        <v>1896.0479999999998</v>
      </c>
      <c r="J35" s="276">
        <f>IF('Eff Conc.'!J36="", " ", 'Eff Conc.'!$D36*'Eff Conc.'!J36*3.78)</f>
        <v>0.79001999999999994</v>
      </c>
      <c r="K35" s="276">
        <f>IF('Eff Conc.'!K36="", " ", 'Eff Conc.'!$D36*'Eff Conc.'!K36*3.78)</f>
        <v>11.455289999999998</v>
      </c>
      <c r="L35" s="276">
        <f>IF('Eff Conc.'!L36="", " ", 'Eff Conc.'!$D36*'Eff Conc.'!L36*3.78)</f>
        <v>1619.5409999999999</v>
      </c>
      <c r="M35" s="276" t="str">
        <f>IF('Eff Conc.'!M36="", " ", 'Eff Conc.'!$D36*'Eff Conc.'!M36*3.78)</f>
        <v xml:space="preserve"> </v>
      </c>
      <c r="N35" s="276">
        <f>IF('Eff Conc.'!N36="", " ", 'Eff Conc.'!$D36*'Eff Conc.'!N36*3.78)</f>
        <v>126.40319999999998</v>
      </c>
      <c r="O35" s="276">
        <f>IF('Eff Conc.'!O36="", " ", 'Eff Conc.'!$D36*'Eff Conc.'!O36*3.78)</f>
        <v>118.50299999999999</v>
      </c>
      <c r="P35" s="276">
        <f>IF('Eff Conc.'!P36="", " ", 'Eff Conc.'!$E36*'Eff Conc.'!P36*3.78)</f>
        <v>212.87448000000001</v>
      </c>
      <c r="Q35" s="293">
        <f>IF('Eff Conc.'!U36="", " ", 'Eff Conc.'!$D36*'Eff Conc.'!U36*3.78)</f>
        <v>126.40319999999998</v>
      </c>
    </row>
    <row r="36" spans="1:17" ht="15" customHeight="1" x14ac:dyDescent="0.25">
      <c r="A36" s="292">
        <f>'Eff Conc.'!A37</f>
        <v>0</v>
      </c>
      <c r="B36" s="88">
        <f>'Eff Conc.'!B37</f>
        <v>0</v>
      </c>
      <c r="C36" s="123">
        <f>'Eff Conc.'!C37</f>
        <v>0</v>
      </c>
      <c r="D36" s="241">
        <f>'Eff Conc.'!D37</f>
        <v>0</v>
      </c>
      <c r="E36" s="241">
        <f>'Eff Conc.'!E37</f>
        <v>0</v>
      </c>
      <c r="F36" s="276" t="str">
        <f>IF(OR('Eff Conc.'!F37=0,'Eff Conc.'!F37=""), " ", 'Eff Conc.'!$D37*'Eff Conc.'!F37*3.78)</f>
        <v xml:space="preserve"> </v>
      </c>
      <c r="G36" s="276" t="str">
        <f>IF(OR('Eff Conc.'!G37=0,'Eff Conc.'!G37=""), " ", 'Eff Conc.'!$D37*'Eff Conc.'!G37*3.78)</f>
        <v xml:space="preserve"> </v>
      </c>
      <c r="H36" s="276" t="str">
        <f>IF('Eff Conc.'!H37="", " ", 'Eff Conc.'!$D37*'Eff Conc.'!H37*3.78)</f>
        <v xml:space="preserve"> </v>
      </c>
      <c r="I36" s="276" t="str">
        <f>IF('Eff Conc.'!I37="", " ", 'Eff Conc.'!$D37*'Eff Conc.'!I37*3.78)</f>
        <v xml:space="preserve"> </v>
      </c>
      <c r="J36" s="276" t="str">
        <f>IF('Eff Conc.'!J37="", " ", 'Eff Conc.'!$D37*'Eff Conc.'!J37*3.78)</f>
        <v xml:space="preserve"> </v>
      </c>
      <c r="K36" s="276" t="str">
        <f>IF('Eff Conc.'!K37="", " ", 'Eff Conc.'!$D37*'Eff Conc.'!K37*3.78)</f>
        <v xml:space="preserve"> </v>
      </c>
      <c r="L36" s="276" t="str">
        <f>IF('Eff Conc.'!L37="", " ", 'Eff Conc.'!$D37*'Eff Conc.'!L37*3.78)</f>
        <v xml:space="preserve"> </v>
      </c>
      <c r="M36" s="276" t="str">
        <f>IF('Eff Conc.'!M37="", " ", 'Eff Conc.'!$D37*'Eff Conc.'!M37*3.78)</f>
        <v xml:space="preserve"> </v>
      </c>
      <c r="N36" s="276" t="str">
        <f>IF('Eff Conc.'!N37="", " ", 'Eff Conc.'!$D37*'Eff Conc.'!N37*3.78)</f>
        <v xml:space="preserve"> </v>
      </c>
      <c r="O36" s="276" t="str">
        <f>IF('Eff Conc.'!O37="", " ", 'Eff Conc.'!$D37*'Eff Conc.'!O37*3.78)</f>
        <v xml:space="preserve"> </v>
      </c>
      <c r="P36" s="276" t="str">
        <f>IF('Eff Conc.'!P37="", " ", 'Eff Conc.'!$E37*'Eff Conc.'!P37*3.78)</f>
        <v xml:space="preserve"> </v>
      </c>
      <c r="Q36" s="293" t="str">
        <f>IF('Eff Conc.'!U37="", " ", 'Eff Conc.'!$D37*'Eff Conc.'!U37*3.78)</f>
        <v xml:space="preserve"> </v>
      </c>
    </row>
    <row r="37" spans="1:17" ht="15" customHeight="1" x14ac:dyDescent="0.25">
      <c r="A37" s="292">
        <f>'Eff Conc.'!A38</f>
        <v>0</v>
      </c>
      <c r="B37" s="88">
        <f>'Eff Conc.'!B38</f>
        <v>0</v>
      </c>
      <c r="C37" s="123">
        <f>'Eff Conc.'!C38</f>
        <v>0</v>
      </c>
      <c r="D37" s="241">
        <f>'Eff Conc.'!D38</f>
        <v>0</v>
      </c>
      <c r="E37" s="241">
        <f>'Eff Conc.'!E38</f>
        <v>0</v>
      </c>
      <c r="F37" s="276" t="str">
        <f>IF(OR('Eff Conc.'!F38=0,'Eff Conc.'!F38=""), " ", 'Eff Conc.'!$D38*'Eff Conc.'!F38*3.78)</f>
        <v xml:space="preserve"> </v>
      </c>
      <c r="G37" s="276" t="str">
        <f>IF(OR('Eff Conc.'!G38=0,'Eff Conc.'!G38=""), " ", 'Eff Conc.'!$D38*'Eff Conc.'!G38*3.78)</f>
        <v xml:space="preserve"> </v>
      </c>
      <c r="H37" s="276" t="str">
        <f>IF('Eff Conc.'!H38="", " ", 'Eff Conc.'!$D38*'Eff Conc.'!H38*3.78)</f>
        <v xml:space="preserve"> </v>
      </c>
      <c r="I37" s="276" t="str">
        <f>IF('Eff Conc.'!I38="", " ", 'Eff Conc.'!$D38*'Eff Conc.'!I38*3.78)</f>
        <v xml:space="preserve"> </v>
      </c>
      <c r="J37" s="276" t="str">
        <f>IF('Eff Conc.'!J38="", " ", 'Eff Conc.'!$D38*'Eff Conc.'!J38*3.78)</f>
        <v xml:space="preserve"> </v>
      </c>
      <c r="K37" s="276" t="str">
        <f>IF('Eff Conc.'!K38="", " ", 'Eff Conc.'!$D38*'Eff Conc.'!K38*3.78)</f>
        <v xml:space="preserve"> </v>
      </c>
      <c r="L37" s="276" t="str">
        <f>IF('Eff Conc.'!L38="", " ", 'Eff Conc.'!$D38*'Eff Conc.'!L38*3.78)</f>
        <v xml:space="preserve"> </v>
      </c>
      <c r="M37" s="276" t="str">
        <f>IF('Eff Conc.'!M38="", " ", 'Eff Conc.'!$D38*'Eff Conc.'!M38*3.78)</f>
        <v xml:space="preserve"> </v>
      </c>
      <c r="N37" s="276" t="str">
        <f>IF('Eff Conc.'!N38="", " ", 'Eff Conc.'!$D38*'Eff Conc.'!N38*3.78)</f>
        <v xml:space="preserve"> </v>
      </c>
      <c r="O37" s="276" t="str">
        <f>IF('Eff Conc.'!O38="", " ", 'Eff Conc.'!$D38*'Eff Conc.'!O38*3.78)</f>
        <v xml:space="preserve"> </v>
      </c>
      <c r="P37" s="276" t="str">
        <f>IF('Eff Conc.'!P38="", " ", 'Eff Conc.'!$E38*'Eff Conc.'!P38*3.78)</f>
        <v xml:space="preserve"> </v>
      </c>
      <c r="Q37" s="293" t="str">
        <f>IF('Eff Conc.'!U38="", " ", 'Eff Conc.'!$D38*'Eff Conc.'!U38*3.78)</f>
        <v xml:space="preserve"> </v>
      </c>
    </row>
    <row r="38" spans="1:17" ht="15" customHeight="1" x14ac:dyDescent="0.25">
      <c r="A38" s="292">
        <f>'Eff Conc.'!A39</f>
        <v>0</v>
      </c>
      <c r="B38" s="88">
        <f>'Eff Conc.'!B39</f>
        <v>0</v>
      </c>
      <c r="C38" s="123">
        <f>'Eff Conc.'!C39</f>
        <v>0</v>
      </c>
      <c r="D38" s="241">
        <f>'Eff Conc.'!D39</f>
        <v>0</v>
      </c>
      <c r="E38" s="241">
        <f>'Eff Conc.'!E39</f>
        <v>0</v>
      </c>
      <c r="F38" s="276" t="str">
        <f>IF(OR('Eff Conc.'!F39=0,'Eff Conc.'!F39=""), " ", 'Eff Conc.'!$D39*'Eff Conc.'!F39*3.78)</f>
        <v xml:space="preserve"> </v>
      </c>
      <c r="G38" s="276" t="str">
        <f>IF(OR('Eff Conc.'!G39=0,'Eff Conc.'!G39=""), " ", 'Eff Conc.'!$D39*'Eff Conc.'!G39*3.78)</f>
        <v xml:space="preserve"> </v>
      </c>
      <c r="H38" s="276" t="str">
        <f>IF('Eff Conc.'!H39="", " ", 'Eff Conc.'!$D39*'Eff Conc.'!H39*3.78)</f>
        <v xml:space="preserve"> </v>
      </c>
      <c r="I38" s="276" t="str">
        <f>IF('Eff Conc.'!I39="", " ", 'Eff Conc.'!$D39*'Eff Conc.'!I39*3.78)</f>
        <v xml:space="preserve"> </v>
      </c>
      <c r="J38" s="276" t="str">
        <f>IF('Eff Conc.'!J39="", " ", 'Eff Conc.'!$D39*'Eff Conc.'!J39*3.78)</f>
        <v xml:space="preserve"> </v>
      </c>
      <c r="K38" s="276" t="str">
        <f>IF('Eff Conc.'!K39="", " ", 'Eff Conc.'!$D39*'Eff Conc.'!K39*3.78)</f>
        <v xml:space="preserve"> </v>
      </c>
      <c r="L38" s="276" t="str">
        <f>IF('Eff Conc.'!L39="", " ", 'Eff Conc.'!$D39*'Eff Conc.'!L39*3.78)</f>
        <v xml:space="preserve"> </v>
      </c>
      <c r="M38" s="276" t="str">
        <f>IF('Eff Conc.'!M39="", " ", 'Eff Conc.'!$D39*'Eff Conc.'!M39*3.78)</f>
        <v xml:space="preserve"> </v>
      </c>
      <c r="N38" s="276" t="str">
        <f>IF('Eff Conc.'!N39="", " ", 'Eff Conc.'!$D39*'Eff Conc.'!N39*3.78)</f>
        <v xml:space="preserve"> </v>
      </c>
      <c r="O38" s="276" t="str">
        <f>IF('Eff Conc.'!O39="", " ", 'Eff Conc.'!$D39*'Eff Conc.'!O39*3.78)</f>
        <v xml:space="preserve"> </v>
      </c>
      <c r="P38" s="276" t="str">
        <f>IF('Eff Conc.'!P39="", " ", 'Eff Conc.'!$E39*'Eff Conc.'!P39*3.78)</f>
        <v xml:space="preserve"> </v>
      </c>
      <c r="Q38" s="293" t="str">
        <f>IF('Eff Conc.'!U39="", " ", 'Eff Conc.'!$D39*'Eff Conc.'!U39*3.78)</f>
        <v xml:space="preserve"> </v>
      </c>
    </row>
    <row r="39" spans="1:17" ht="15" customHeight="1" x14ac:dyDescent="0.25">
      <c r="A39" s="292">
        <f>'Eff Conc.'!A40</f>
        <v>0</v>
      </c>
      <c r="B39" s="88">
        <f>'Eff Conc.'!B40</f>
        <v>0</v>
      </c>
      <c r="C39" s="123">
        <f>'Eff Conc.'!C40</f>
        <v>0</v>
      </c>
      <c r="D39" s="241">
        <f>'Eff Conc.'!D40</f>
        <v>0</v>
      </c>
      <c r="E39" s="241">
        <f>'Eff Conc.'!E40</f>
        <v>0</v>
      </c>
      <c r="F39" s="276" t="str">
        <f>IF(OR('Eff Conc.'!F40=0,'Eff Conc.'!F40=""), " ", 'Eff Conc.'!$D40*'Eff Conc.'!F40*3.78)</f>
        <v xml:space="preserve"> </v>
      </c>
      <c r="G39" s="276" t="str">
        <f>IF(OR('Eff Conc.'!G40=0,'Eff Conc.'!G40=""), " ", 'Eff Conc.'!$D40*'Eff Conc.'!G40*3.78)</f>
        <v xml:space="preserve"> </v>
      </c>
      <c r="H39" s="276" t="str">
        <f>IF('Eff Conc.'!H40="", " ", 'Eff Conc.'!$D40*'Eff Conc.'!H40*3.78)</f>
        <v xml:space="preserve"> </v>
      </c>
      <c r="I39" s="276" t="str">
        <f>IF('Eff Conc.'!I40="", " ", 'Eff Conc.'!$D40*'Eff Conc.'!I40*3.78)</f>
        <v xml:space="preserve"> </v>
      </c>
      <c r="J39" s="276" t="str">
        <f>IF('Eff Conc.'!J40="", " ", 'Eff Conc.'!$D40*'Eff Conc.'!J40*3.78)</f>
        <v xml:space="preserve"> </v>
      </c>
      <c r="K39" s="276" t="str">
        <f>IF('Eff Conc.'!K40="", " ", 'Eff Conc.'!$D40*'Eff Conc.'!K40*3.78)</f>
        <v xml:space="preserve"> </v>
      </c>
      <c r="L39" s="276" t="str">
        <f>IF('Eff Conc.'!L40="", " ", 'Eff Conc.'!$D40*'Eff Conc.'!L40*3.78)</f>
        <v xml:space="preserve"> </v>
      </c>
      <c r="M39" s="276" t="str">
        <f>IF('Eff Conc.'!M40="", " ", 'Eff Conc.'!$D40*'Eff Conc.'!M40*3.78)</f>
        <v xml:space="preserve"> </v>
      </c>
      <c r="N39" s="276" t="str">
        <f>IF('Eff Conc.'!N40="", " ", 'Eff Conc.'!$D40*'Eff Conc.'!N40*3.78)</f>
        <v xml:space="preserve"> </v>
      </c>
      <c r="O39" s="276" t="str">
        <f>IF('Eff Conc.'!O40="", " ", 'Eff Conc.'!$D40*'Eff Conc.'!O40*3.78)</f>
        <v xml:space="preserve"> </v>
      </c>
      <c r="P39" s="276" t="str">
        <f>IF('Eff Conc.'!P40="", " ", 'Eff Conc.'!$E40*'Eff Conc.'!P40*3.78)</f>
        <v xml:space="preserve"> </v>
      </c>
      <c r="Q39" s="293" t="str">
        <f>IF('Eff Conc.'!U40="", " ", 'Eff Conc.'!$D40*'Eff Conc.'!U40*3.78)</f>
        <v xml:space="preserve"> </v>
      </c>
    </row>
    <row r="40" spans="1:17" ht="15" customHeight="1" x14ac:dyDescent="0.25">
      <c r="A40" s="292">
        <f>'Eff Conc.'!A41</f>
        <v>0</v>
      </c>
      <c r="B40" s="88">
        <f>'Eff Conc.'!B41</f>
        <v>0</v>
      </c>
      <c r="C40" s="123">
        <f>'Eff Conc.'!C41</f>
        <v>0</v>
      </c>
      <c r="D40" s="241">
        <f>'Eff Conc.'!D41</f>
        <v>0</v>
      </c>
      <c r="E40" s="241">
        <f>'Eff Conc.'!E41</f>
        <v>0</v>
      </c>
      <c r="F40" s="276" t="str">
        <f>IF(OR('Eff Conc.'!F41=0,'Eff Conc.'!F41=""), " ", 'Eff Conc.'!$D41*'Eff Conc.'!F41*3.78)</f>
        <v xml:space="preserve"> </v>
      </c>
      <c r="G40" s="276" t="str">
        <f>IF(OR('Eff Conc.'!G41=0,'Eff Conc.'!G41=""), " ", 'Eff Conc.'!$D41*'Eff Conc.'!G41*3.78)</f>
        <v xml:space="preserve"> </v>
      </c>
      <c r="H40" s="276" t="str">
        <f>IF('Eff Conc.'!H41="", " ", 'Eff Conc.'!$D41*'Eff Conc.'!H41*3.78)</f>
        <v xml:space="preserve"> </v>
      </c>
      <c r="I40" s="276" t="str">
        <f>IF('Eff Conc.'!I41="", " ", 'Eff Conc.'!$D41*'Eff Conc.'!I41*3.78)</f>
        <v xml:space="preserve"> </v>
      </c>
      <c r="J40" s="276" t="str">
        <f>IF('Eff Conc.'!J41="", " ", 'Eff Conc.'!$D41*'Eff Conc.'!J41*3.78)</f>
        <v xml:space="preserve"> </v>
      </c>
      <c r="K40" s="276" t="str">
        <f>IF('Eff Conc.'!K41="", " ", 'Eff Conc.'!$D41*'Eff Conc.'!K41*3.78)</f>
        <v xml:space="preserve"> </v>
      </c>
      <c r="L40" s="276" t="str">
        <f>IF('Eff Conc.'!L41="", " ", 'Eff Conc.'!$D41*'Eff Conc.'!L41*3.78)</f>
        <v xml:space="preserve"> </v>
      </c>
      <c r="M40" s="276" t="str">
        <f>IF('Eff Conc.'!M41="", " ", 'Eff Conc.'!$D41*'Eff Conc.'!M41*3.78)</f>
        <v xml:space="preserve"> </v>
      </c>
      <c r="N40" s="276" t="str">
        <f>IF('Eff Conc.'!N41="", " ", 'Eff Conc.'!$D41*'Eff Conc.'!N41*3.78)</f>
        <v xml:space="preserve"> </v>
      </c>
      <c r="O40" s="276" t="str">
        <f>IF('Eff Conc.'!O41="", " ", 'Eff Conc.'!$D41*'Eff Conc.'!O41*3.78)</f>
        <v xml:space="preserve"> </v>
      </c>
      <c r="P40" s="276" t="str">
        <f>IF('Eff Conc.'!P41="", " ", 'Eff Conc.'!$E41*'Eff Conc.'!P41*3.78)</f>
        <v xml:space="preserve"> </v>
      </c>
      <c r="Q40" s="293" t="str">
        <f>IF('Eff Conc.'!U41="", " ", 'Eff Conc.'!$D41*'Eff Conc.'!U41*3.78)</f>
        <v xml:space="preserve"> </v>
      </c>
    </row>
    <row r="41" spans="1:17" ht="15" customHeight="1" x14ac:dyDescent="0.25">
      <c r="A41" s="292">
        <f>'Eff Conc.'!A42</f>
        <v>0</v>
      </c>
      <c r="B41" s="88">
        <f>'Eff Conc.'!B42</f>
        <v>0</v>
      </c>
      <c r="C41" s="123">
        <f>'Eff Conc.'!C42</f>
        <v>0</v>
      </c>
      <c r="D41" s="241">
        <f>'Eff Conc.'!D42</f>
        <v>0</v>
      </c>
      <c r="E41" s="241">
        <f>'Eff Conc.'!E42</f>
        <v>0</v>
      </c>
      <c r="F41" s="276" t="str">
        <f>IF(OR('Eff Conc.'!F42=0,'Eff Conc.'!F42=""), " ", 'Eff Conc.'!$D42*'Eff Conc.'!F42*3.78)</f>
        <v xml:space="preserve"> </v>
      </c>
      <c r="G41" s="276" t="str">
        <f>IF(OR('Eff Conc.'!G42=0,'Eff Conc.'!G42=""), " ", 'Eff Conc.'!$D42*'Eff Conc.'!G42*3.78)</f>
        <v xml:space="preserve"> </v>
      </c>
      <c r="H41" s="276" t="str">
        <f>IF('Eff Conc.'!H42="", " ", 'Eff Conc.'!$D42*'Eff Conc.'!H42*3.78)</f>
        <v xml:space="preserve"> </v>
      </c>
      <c r="I41" s="276" t="str">
        <f>IF('Eff Conc.'!I42="", " ", 'Eff Conc.'!$D42*'Eff Conc.'!I42*3.78)</f>
        <v xml:space="preserve"> </v>
      </c>
      <c r="J41" s="276" t="str">
        <f>IF('Eff Conc.'!J42="", " ", 'Eff Conc.'!$D42*'Eff Conc.'!J42*3.78)</f>
        <v xml:space="preserve"> </v>
      </c>
      <c r="K41" s="276" t="str">
        <f>IF('Eff Conc.'!K42="", " ", 'Eff Conc.'!$D42*'Eff Conc.'!K42*3.78)</f>
        <v xml:space="preserve"> </v>
      </c>
      <c r="L41" s="276" t="str">
        <f>IF('Eff Conc.'!L42="", " ", 'Eff Conc.'!$D42*'Eff Conc.'!L42*3.78)</f>
        <v xml:space="preserve"> </v>
      </c>
      <c r="M41" s="276" t="str">
        <f>IF('Eff Conc.'!M42="", " ", 'Eff Conc.'!$D42*'Eff Conc.'!M42*3.78)</f>
        <v xml:space="preserve"> </v>
      </c>
      <c r="N41" s="276" t="str">
        <f>IF('Eff Conc.'!N42="", " ", 'Eff Conc.'!$D42*'Eff Conc.'!N42*3.78)</f>
        <v xml:space="preserve"> </v>
      </c>
      <c r="O41" s="276" t="str">
        <f>IF('Eff Conc.'!O42="", " ", 'Eff Conc.'!$D42*'Eff Conc.'!O42*3.78)</f>
        <v xml:space="preserve"> </v>
      </c>
      <c r="P41" s="276" t="str">
        <f>IF('Eff Conc.'!P42="", " ", 'Eff Conc.'!$E42*'Eff Conc.'!P42*3.78)</f>
        <v xml:space="preserve"> </v>
      </c>
      <c r="Q41" s="293" t="str">
        <f>IF('Eff Conc.'!U42="", " ", 'Eff Conc.'!$D42*'Eff Conc.'!U42*3.78)</f>
        <v xml:space="preserve"> </v>
      </c>
    </row>
    <row r="42" spans="1:17" ht="15" customHeight="1" x14ac:dyDescent="0.25">
      <c r="A42" s="292">
        <f>'Eff Conc.'!A43</f>
        <v>0</v>
      </c>
      <c r="B42" s="88">
        <f>'Eff Conc.'!B43</f>
        <v>0</v>
      </c>
      <c r="C42" s="123">
        <f>'Eff Conc.'!C43</f>
        <v>0</v>
      </c>
      <c r="D42" s="241">
        <f>'Eff Conc.'!D43</f>
        <v>0</v>
      </c>
      <c r="E42" s="241">
        <f>'Eff Conc.'!E43</f>
        <v>0</v>
      </c>
      <c r="F42" s="276" t="str">
        <f>IF(OR('Eff Conc.'!F43=0,'Eff Conc.'!F43=""), " ", 'Eff Conc.'!$D43*'Eff Conc.'!F43*3.78)</f>
        <v xml:space="preserve"> </v>
      </c>
      <c r="G42" s="276" t="str">
        <f>IF(OR('Eff Conc.'!G43=0,'Eff Conc.'!G43=""), " ", 'Eff Conc.'!$D43*'Eff Conc.'!G43*3.78)</f>
        <v xml:space="preserve"> </v>
      </c>
      <c r="H42" s="276" t="str">
        <f>IF('Eff Conc.'!H43="", " ", 'Eff Conc.'!$D43*'Eff Conc.'!H43*3.78)</f>
        <v xml:space="preserve"> </v>
      </c>
      <c r="I42" s="276" t="str">
        <f>IF('Eff Conc.'!I43="", " ", 'Eff Conc.'!$D43*'Eff Conc.'!I43*3.78)</f>
        <v xml:space="preserve"> </v>
      </c>
      <c r="J42" s="276" t="str">
        <f>IF('Eff Conc.'!J43="", " ", 'Eff Conc.'!$D43*'Eff Conc.'!J43*3.78)</f>
        <v xml:space="preserve"> </v>
      </c>
      <c r="K42" s="276" t="str">
        <f>IF('Eff Conc.'!K43="", " ", 'Eff Conc.'!$D43*'Eff Conc.'!K43*3.78)</f>
        <v xml:space="preserve"> </v>
      </c>
      <c r="L42" s="276" t="str">
        <f>IF('Eff Conc.'!L43="", " ", 'Eff Conc.'!$D43*'Eff Conc.'!L43*3.78)</f>
        <v xml:space="preserve"> </v>
      </c>
      <c r="M42" s="276" t="str">
        <f>IF('Eff Conc.'!M43="", " ", 'Eff Conc.'!$D43*'Eff Conc.'!M43*3.78)</f>
        <v xml:space="preserve"> </v>
      </c>
      <c r="N42" s="276" t="str">
        <f>IF('Eff Conc.'!N43="", " ", 'Eff Conc.'!$D43*'Eff Conc.'!N43*3.78)</f>
        <v xml:space="preserve"> </v>
      </c>
      <c r="O42" s="276" t="str">
        <f>IF('Eff Conc.'!O43="", " ", 'Eff Conc.'!$D43*'Eff Conc.'!O43*3.78)</f>
        <v xml:space="preserve"> </v>
      </c>
      <c r="P42" s="276" t="str">
        <f>IF('Eff Conc.'!P43="", " ", 'Eff Conc.'!$E43*'Eff Conc.'!P43*3.78)</f>
        <v xml:space="preserve"> </v>
      </c>
      <c r="Q42" s="293" t="str">
        <f>IF('Eff Conc.'!U43="", " ", 'Eff Conc.'!$D43*'Eff Conc.'!U43*3.78)</f>
        <v xml:space="preserve"> </v>
      </c>
    </row>
    <row r="43" spans="1:17" ht="15" customHeight="1" x14ac:dyDescent="0.25">
      <c r="A43" s="292">
        <f>'Eff Conc.'!A44</f>
        <v>0</v>
      </c>
      <c r="B43" s="88">
        <f>'Eff Conc.'!B44</f>
        <v>0</v>
      </c>
      <c r="C43" s="123">
        <f>'Eff Conc.'!C44</f>
        <v>0</v>
      </c>
      <c r="D43" s="241">
        <f>'Eff Conc.'!D44</f>
        <v>0</v>
      </c>
      <c r="E43" s="241">
        <f>'Eff Conc.'!E44</f>
        <v>0</v>
      </c>
      <c r="F43" s="276" t="str">
        <f>IF(OR('Eff Conc.'!F44=0,'Eff Conc.'!F44=""), " ", 'Eff Conc.'!$D44*'Eff Conc.'!F44*3.78)</f>
        <v xml:space="preserve"> </v>
      </c>
      <c r="G43" s="276" t="str">
        <f>IF(OR('Eff Conc.'!G44=0,'Eff Conc.'!G44=""), " ", 'Eff Conc.'!$D44*'Eff Conc.'!G44*3.78)</f>
        <v xml:space="preserve"> </v>
      </c>
      <c r="H43" s="276" t="str">
        <f>IF('Eff Conc.'!H44="", " ", 'Eff Conc.'!$D44*'Eff Conc.'!H44*3.78)</f>
        <v xml:space="preserve"> </v>
      </c>
      <c r="I43" s="276" t="str">
        <f>IF('Eff Conc.'!I44="", " ", 'Eff Conc.'!$D44*'Eff Conc.'!I44*3.78)</f>
        <v xml:space="preserve"> </v>
      </c>
      <c r="J43" s="276" t="str">
        <f>IF('Eff Conc.'!J44="", " ", 'Eff Conc.'!$D44*'Eff Conc.'!J44*3.78)</f>
        <v xml:space="preserve"> </v>
      </c>
      <c r="K43" s="276" t="str">
        <f>IF('Eff Conc.'!K44="", " ", 'Eff Conc.'!$D44*'Eff Conc.'!K44*3.78)</f>
        <v xml:space="preserve"> </v>
      </c>
      <c r="L43" s="276" t="str">
        <f>IF('Eff Conc.'!L44="", " ", 'Eff Conc.'!$D44*'Eff Conc.'!L44*3.78)</f>
        <v xml:space="preserve"> </v>
      </c>
      <c r="M43" s="276" t="str">
        <f>IF('Eff Conc.'!M44="", " ", 'Eff Conc.'!$D44*'Eff Conc.'!M44*3.78)</f>
        <v xml:space="preserve"> </v>
      </c>
      <c r="N43" s="276" t="str">
        <f>IF('Eff Conc.'!N44="", " ", 'Eff Conc.'!$D44*'Eff Conc.'!N44*3.78)</f>
        <v xml:space="preserve"> </v>
      </c>
      <c r="O43" s="276" t="str">
        <f>IF('Eff Conc.'!O44="", " ", 'Eff Conc.'!$D44*'Eff Conc.'!O44*3.78)</f>
        <v xml:space="preserve"> </v>
      </c>
      <c r="P43" s="276" t="str">
        <f>IF('Eff Conc.'!P44="", " ", 'Eff Conc.'!$E44*'Eff Conc.'!P44*3.78)</f>
        <v xml:space="preserve"> </v>
      </c>
      <c r="Q43" s="293" t="str">
        <f>IF('Eff Conc.'!U44="", " ", 'Eff Conc.'!$D44*'Eff Conc.'!U44*3.78)</f>
        <v xml:space="preserve"> </v>
      </c>
    </row>
    <row r="44" spans="1:17" x14ac:dyDescent="0.25">
      <c r="A44" s="292">
        <f>'Eff Conc.'!A45</f>
        <v>0</v>
      </c>
      <c r="B44" s="88">
        <f>'Eff Conc.'!B45</f>
        <v>0</v>
      </c>
      <c r="C44" s="123">
        <f>'Eff Conc.'!C45</f>
        <v>0</v>
      </c>
      <c r="D44" s="241">
        <f>'Eff Conc.'!D45</f>
        <v>0</v>
      </c>
      <c r="E44" s="241">
        <f>'Eff Conc.'!E45</f>
        <v>0</v>
      </c>
      <c r="F44" s="276" t="str">
        <f>IF(OR('Eff Conc.'!F45=0,'Eff Conc.'!F45=""), " ", 'Eff Conc.'!$D45*'Eff Conc.'!F45*3.78)</f>
        <v xml:space="preserve"> </v>
      </c>
      <c r="G44" s="276" t="str">
        <f>IF(OR('Eff Conc.'!G45=0,'Eff Conc.'!G45=""), " ", 'Eff Conc.'!$D45*'Eff Conc.'!G45*3.78)</f>
        <v xml:space="preserve"> </v>
      </c>
      <c r="H44" s="276" t="str">
        <f>IF('Eff Conc.'!H45="", " ", 'Eff Conc.'!$D45*'Eff Conc.'!H45*3.78)</f>
        <v xml:space="preserve"> </v>
      </c>
      <c r="I44" s="276" t="str">
        <f>IF('Eff Conc.'!I45="", " ", 'Eff Conc.'!$D45*'Eff Conc.'!I45*3.78)</f>
        <v xml:space="preserve"> </v>
      </c>
      <c r="J44" s="276" t="str">
        <f>IF('Eff Conc.'!J45="", " ", 'Eff Conc.'!$D45*'Eff Conc.'!J45*3.78)</f>
        <v xml:space="preserve"> </v>
      </c>
      <c r="K44" s="276" t="str">
        <f>IF('Eff Conc.'!K45="", " ", 'Eff Conc.'!$D45*'Eff Conc.'!K45*3.78)</f>
        <v xml:space="preserve"> </v>
      </c>
      <c r="L44" s="276" t="str">
        <f>IF('Eff Conc.'!L45="", " ", 'Eff Conc.'!$D45*'Eff Conc.'!L45*3.78)</f>
        <v xml:space="preserve"> </v>
      </c>
      <c r="M44" s="276" t="str">
        <f>IF('Eff Conc.'!M45="", " ", 'Eff Conc.'!$D45*'Eff Conc.'!M45*3.78)</f>
        <v xml:space="preserve"> </v>
      </c>
      <c r="N44" s="276" t="str">
        <f>IF('Eff Conc.'!N45="", " ", 'Eff Conc.'!$D45*'Eff Conc.'!N45*3.78)</f>
        <v xml:space="preserve"> </v>
      </c>
      <c r="O44" s="276" t="str">
        <f>IF('Eff Conc.'!O45="", " ", 'Eff Conc.'!$D45*'Eff Conc.'!O45*3.78)</f>
        <v xml:space="preserve"> </v>
      </c>
      <c r="P44" s="276" t="str">
        <f>IF('Eff Conc.'!P45="", " ", 'Eff Conc.'!$E45*'Eff Conc.'!P45*3.78)</f>
        <v xml:space="preserve"> </v>
      </c>
      <c r="Q44" s="293" t="str">
        <f>IF('Eff Conc.'!U45="", " ", 'Eff Conc.'!$D45*'Eff Conc.'!U45*3.78)</f>
        <v xml:space="preserve"> </v>
      </c>
    </row>
    <row r="45" spans="1:17" x14ac:dyDescent="0.25">
      <c r="A45" s="292">
        <f>'Eff Conc.'!A46</f>
        <v>0</v>
      </c>
      <c r="B45" s="88">
        <f>'Eff Conc.'!B46</f>
        <v>0</v>
      </c>
      <c r="C45" s="123">
        <f>'Eff Conc.'!C46</f>
        <v>0</v>
      </c>
      <c r="D45" s="241">
        <f>'Eff Conc.'!D46</f>
        <v>0</v>
      </c>
      <c r="E45" s="241">
        <f>'Eff Conc.'!E46</f>
        <v>0</v>
      </c>
      <c r="F45" s="276" t="str">
        <f>IF(OR('Eff Conc.'!F46=0,'Eff Conc.'!F46=""), " ", 'Eff Conc.'!$D46*'Eff Conc.'!F46*3.78)</f>
        <v xml:space="preserve"> </v>
      </c>
      <c r="G45" s="276" t="str">
        <f>IF(OR('Eff Conc.'!G46=0,'Eff Conc.'!G46=""), " ", 'Eff Conc.'!$D46*'Eff Conc.'!G46*3.78)</f>
        <v xml:space="preserve"> </v>
      </c>
      <c r="H45" s="276" t="str">
        <f>IF('Eff Conc.'!H46="", " ", 'Eff Conc.'!$D46*'Eff Conc.'!H46*3.78)</f>
        <v xml:space="preserve"> </v>
      </c>
      <c r="I45" s="276" t="str">
        <f>IF('Eff Conc.'!I46="", " ", 'Eff Conc.'!$D46*'Eff Conc.'!I46*3.78)</f>
        <v xml:space="preserve"> </v>
      </c>
      <c r="J45" s="276" t="str">
        <f>IF('Eff Conc.'!J46="", " ", 'Eff Conc.'!$D46*'Eff Conc.'!J46*3.78)</f>
        <v xml:space="preserve"> </v>
      </c>
      <c r="K45" s="276" t="str">
        <f>IF('Eff Conc.'!K46="", " ", 'Eff Conc.'!$D46*'Eff Conc.'!K46*3.78)</f>
        <v xml:space="preserve"> </v>
      </c>
      <c r="L45" s="276" t="str">
        <f>IF('Eff Conc.'!L46="", " ", 'Eff Conc.'!$D46*'Eff Conc.'!L46*3.78)</f>
        <v xml:space="preserve"> </v>
      </c>
      <c r="M45" s="276" t="str">
        <f>IF('Eff Conc.'!M46="", " ", 'Eff Conc.'!$D46*'Eff Conc.'!M46*3.78)</f>
        <v xml:space="preserve"> </v>
      </c>
      <c r="N45" s="276" t="str">
        <f>IF('Eff Conc.'!N46="", " ", 'Eff Conc.'!$D46*'Eff Conc.'!N46*3.78)</f>
        <v xml:space="preserve"> </v>
      </c>
      <c r="O45" s="276" t="str">
        <f>IF('Eff Conc.'!O46="", " ", 'Eff Conc.'!$D46*'Eff Conc.'!O46*3.78)</f>
        <v xml:space="preserve"> </v>
      </c>
      <c r="P45" s="276" t="str">
        <f>IF('Eff Conc.'!P46="", " ", 'Eff Conc.'!$E46*'Eff Conc.'!P46*3.78)</f>
        <v xml:space="preserve"> </v>
      </c>
      <c r="Q45" s="293" t="str">
        <f>IF('Eff Conc.'!U46="", " ", 'Eff Conc.'!$D46*'Eff Conc.'!U46*3.78)</f>
        <v xml:space="preserve"> </v>
      </c>
    </row>
    <row r="46" spans="1:17" x14ac:dyDescent="0.25">
      <c r="A46" s="292">
        <f>'Eff Conc.'!A47</f>
        <v>0</v>
      </c>
      <c r="B46" s="88">
        <f>'Eff Conc.'!B47</f>
        <v>0</v>
      </c>
      <c r="C46" s="123">
        <f>'Eff Conc.'!C47</f>
        <v>0</v>
      </c>
      <c r="D46" s="241">
        <f>'Eff Conc.'!D47</f>
        <v>0</v>
      </c>
      <c r="E46" s="241">
        <f>'Eff Conc.'!E47</f>
        <v>0</v>
      </c>
      <c r="F46" s="276" t="str">
        <f>IF(OR('Eff Conc.'!F47=0,'Eff Conc.'!F47=""), " ", 'Eff Conc.'!$D47*'Eff Conc.'!F47*3.78)</f>
        <v xml:space="preserve"> </v>
      </c>
      <c r="G46" s="276" t="str">
        <f>IF(OR('Eff Conc.'!G47=0,'Eff Conc.'!G47=""), " ", 'Eff Conc.'!$D47*'Eff Conc.'!G47*3.78)</f>
        <v xml:space="preserve"> </v>
      </c>
      <c r="H46" s="276" t="str">
        <f>IF('Eff Conc.'!H47="", " ", 'Eff Conc.'!$D47*'Eff Conc.'!H47*3.78)</f>
        <v xml:space="preserve"> </v>
      </c>
      <c r="I46" s="276" t="str">
        <f>IF('Eff Conc.'!I47="", " ", 'Eff Conc.'!$D47*'Eff Conc.'!I47*3.78)</f>
        <v xml:space="preserve"> </v>
      </c>
      <c r="J46" s="276" t="str">
        <f>IF('Eff Conc.'!J47="", " ", 'Eff Conc.'!$D47*'Eff Conc.'!J47*3.78)</f>
        <v xml:space="preserve"> </v>
      </c>
      <c r="K46" s="276" t="str">
        <f>IF('Eff Conc.'!K47="", " ", 'Eff Conc.'!$D47*'Eff Conc.'!K47*3.78)</f>
        <v xml:space="preserve"> </v>
      </c>
      <c r="L46" s="276" t="str">
        <f>IF('Eff Conc.'!L47="", " ", 'Eff Conc.'!$D47*'Eff Conc.'!L47*3.78)</f>
        <v xml:space="preserve"> </v>
      </c>
      <c r="M46" s="276" t="str">
        <f>IF('Eff Conc.'!M47="", " ", 'Eff Conc.'!$D47*'Eff Conc.'!M47*3.78)</f>
        <v xml:space="preserve"> </v>
      </c>
      <c r="N46" s="276" t="str">
        <f>IF('Eff Conc.'!N47="", " ", 'Eff Conc.'!$D47*'Eff Conc.'!N47*3.78)</f>
        <v xml:space="preserve"> </v>
      </c>
      <c r="O46" s="276" t="str">
        <f>IF('Eff Conc.'!O47="", " ", 'Eff Conc.'!$D47*'Eff Conc.'!O47*3.78)</f>
        <v xml:space="preserve"> </v>
      </c>
      <c r="P46" s="276" t="str">
        <f>IF('Eff Conc.'!P47="", " ", 'Eff Conc.'!$E47*'Eff Conc.'!P47*3.78)</f>
        <v xml:space="preserve"> </v>
      </c>
      <c r="Q46" s="293" t="str">
        <f>IF('Eff Conc.'!U47="", " ", 'Eff Conc.'!$D47*'Eff Conc.'!U47*3.78)</f>
        <v xml:space="preserve"> </v>
      </c>
    </row>
    <row r="47" spans="1:17" x14ac:dyDescent="0.25">
      <c r="A47" s="292">
        <f>'Eff Conc.'!A48</f>
        <v>0</v>
      </c>
      <c r="B47" s="88">
        <f>'Eff Conc.'!B48</f>
        <v>0</v>
      </c>
      <c r="C47" s="123">
        <f>'Eff Conc.'!C48</f>
        <v>0</v>
      </c>
      <c r="D47" s="241">
        <f>'Eff Conc.'!D48</f>
        <v>0</v>
      </c>
      <c r="E47" s="241">
        <f>'Eff Conc.'!E48</f>
        <v>0</v>
      </c>
      <c r="F47" s="276" t="str">
        <f>IF(OR('Eff Conc.'!F48=0,'Eff Conc.'!F48=""), " ", 'Eff Conc.'!$D48*'Eff Conc.'!F48*3.78)</f>
        <v xml:space="preserve"> </v>
      </c>
      <c r="G47" s="276" t="str">
        <f>IF(OR('Eff Conc.'!G48=0,'Eff Conc.'!G48=""), " ", 'Eff Conc.'!$D48*'Eff Conc.'!G48*3.78)</f>
        <v xml:space="preserve"> </v>
      </c>
      <c r="H47" s="276" t="str">
        <f>IF('Eff Conc.'!H48="", " ", 'Eff Conc.'!$D48*'Eff Conc.'!H48*3.78)</f>
        <v xml:space="preserve"> </v>
      </c>
      <c r="I47" s="276" t="str">
        <f>IF('Eff Conc.'!I48="", " ", 'Eff Conc.'!$D48*'Eff Conc.'!I48*3.78)</f>
        <v xml:space="preserve"> </v>
      </c>
      <c r="J47" s="276" t="str">
        <f>IF('Eff Conc.'!J48="", " ", 'Eff Conc.'!$D48*'Eff Conc.'!J48*3.78)</f>
        <v xml:space="preserve"> </v>
      </c>
      <c r="K47" s="276" t="str">
        <f>IF('Eff Conc.'!K48="", " ", 'Eff Conc.'!$D48*'Eff Conc.'!K48*3.78)</f>
        <v xml:space="preserve"> </v>
      </c>
      <c r="L47" s="276" t="str">
        <f>IF('Eff Conc.'!L48="", " ", 'Eff Conc.'!$D48*'Eff Conc.'!L48*3.78)</f>
        <v xml:space="preserve"> </v>
      </c>
      <c r="M47" s="276" t="str">
        <f>IF('Eff Conc.'!M48="", " ", 'Eff Conc.'!$D48*'Eff Conc.'!M48*3.78)</f>
        <v xml:space="preserve"> </v>
      </c>
      <c r="N47" s="276" t="str">
        <f>IF('Eff Conc.'!N48="", " ", 'Eff Conc.'!$D48*'Eff Conc.'!N48*3.78)</f>
        <v xml:space="preserve"> </v>
      </c>
      <c r="O47" s="276" t="str">
        <f>IF('Eff Conc.'!O48="", " ", 'Eff Conc.'!$D48*'Eff Conc.'!O48*3.78)</f>
        <v xml:space="preserve"> </v>
      </c>
      <c r="P47" s="276" t="str">
        <f>IF('Eff Conc.'!P48="", " ", 'Eff Conc.'!$E48*'Eff Conc.'!P48*3.78)</f>
        <v xml:space="preserve"> </v>
      </c>
      <c r="Q47" s="293" t="str">
        <f>IF('Eff Conc.'!U48="", " ", 'Eff Conc.'!$D48*'Eff Conc.'!U48*3.78)</f>
        <v xml:space="preserve"> </v>
      </c>
    </row>
    <row r="48" spans="1:17" x14ac:dyDescent="0.25">
      <c r="A48" s="292">
        <f>'Eff Conc.'!A49</f>
        <v>0</v>
      </c>
      <c r="B48" s="88">
        <f>'Eff Conc.'!B49</f>
        <v>0</v>
      </c>
      <c r="C48" s="123">
        <f>'Eff Conc.'!C49</f>
        <v>0</v>
      </c>
      <c r="D48" s="241">
        <f>'Eff Conc.'!D49</f>
        <v>0</v>
      </c>
      <c r="E48" s="241">
        <f>'Eff Conc.'!E49</f>
        <v>0</v>
      </c>
      <c r="F48" s="276" t="str">
        <f>IF(OR('Eff Conc.'!F49=0,'Eff Conc.'!F49=""), " ", 'Eff Conc.'!$D49*'Eff Conc.'!F49*3.78)</f>
        <v xml:space="preserve"> </v>
      </c>
      <c r="G48" s="276" t="str">
        <f>IF(OR('Eff Conc.'!G49=0,'Eff Conc.'!G49=""), " ", 'Eff Conc.'!$D49*'Eff Conc.'!G49*3.78)</f>
        <v xml:space="preserve"> </v>
      </c>
      <c r="H48" s="276" t="str">
        <f>IF('Eff Conc.'!H49="", " ", 'Eff Conc.'!$D49*'Eff Conc.'!H49*3.78)</f>
        <v xml:space="preserve"> </v>
      </c>
      <c r="I48" s="276" t="str">
        <f>IF('Eff Conc.'!I49="", " ", 'Eff Conc.'!$D49*'Eff Conc.'!I49*3.78)</f>
        <v xml:space="preserve"> </v>
      </c>
      <c r="J48" s="276" t="str">
        <f>IF('Eff Conc.'!J49="", " ", 'Eff Conc.'!$D49*'Eff Conc.'!J49*3.78)</f>
        <v xml:space="preserve"> </v>
      </c>
      <c r="K48" s="276" t="str">
        <f>IF('Eff Conc.'!K49="", " ", 'Eff Conc.'!$D49*'Eff Conc.'!K49*3.78)</f>
        <v xml:space="preserve"> </v>
      </c>
      <c r="L48" s="276" t="str">
        <f>IF('Eff Conc.'!L49="", " ", 'Eff Conc.'!$D49*'Eff Conc.'!L49*3.78)</f>
        <v xml:space="preserve"> </v>
      </c>
      <c r="M48" s="276" t="str">
        <f>IF('Eff Conc.'!M49="", " ", 'Eff Conc.'!$D49*'Eff Conc.'!M49*3.78)</f>
        <v xml:space="preserve"> </v>
      </c>
      <c r="N48" s="276" t="str">
        <f>IF('Eff Conc.'!N49="", " ", 'Eff Conc.'!$D49*'Eff Conc.'!N49*3.78)</f>
        <v xml:space="preserve"> </v>
      </c>
      <c r="O48" s="276" t="str">
        <f>IF('Eff Conc.'!O49="", " ", 'Eff Conc.'!$D49*'Eff Conc.'!O49*3.78)</f>
        <v xml:space="preserve"> </v>
      </c>
      <c r="P48" s="276" t="str">
        <f>IF('Eff Conc.'!P49="", " ", 'Eff Conc.'!$E49*'Eff Conc.'!P49*3.78)</f>
        <v xml:space="preserve"> </v>
      </c>
      <c r="Q48" s="293" t="str">
        <f>IF('Eff Conc.'!U49="", " ", 'Eff Conc.'!$D49*'Eff Conc.'!U49*3.78)</f>
        <v xml:space="preserve"> </v>
      </c>
    </row>
    <row r="49" spans="1:17" x14ac:dyDescent="0.25">
      <c r="A49" s="292">
        <f>'Eff Conc.'!A50</f>
        <v>0</v>
      </c>
      <c r="B49" s="88">
        <f>'Eff Conc.'!B50</f>
        <v>0</v>
      </c>
      <c r="C49" s="123">
        <f>'Eff Conc.'!C50</f>
        <v>0</v>
      </c>
      <c r="D49" s="241">
        <f>'Eff Conc.'!D50</f>
        <v>0</v>
      </c>
      <c r="E49" s="241">
        <f>'Eff Conc.'!E50</f>
        <v>0</v>
      </c>
      <c r="F49" s="276" t="str">
        <f>IF(OR('Eff Conc.'!F50=0,'Eff Conc.'!F50=""), " ", 'Eff Conc.'!$D50*'Eff Conc.'!F50*3.78)</f>
        <v xml:space="preserve"> </v>
      </c>
      <c r="G49" s="276" t="str">
        <f>IF(OR('Eff Conc.'!G50=0,'Eff Conc.'!G50=""), " ", 'Eff Conc.'!$D50*'Eff Conc.'!G50*3.78)</f>
        <v xml:space="preserve"> </v>
      </c>
      <c r="H49" s="276" t="str">
        <f>IF('Eff Conc.'!H50="", " ", 'Eff Conc.'!$D50*'Eff Conc.'!H50*3.78)</f>
        <v xml:space="preserve"> </v>
      </c>
      <c r="I49" s="276" t="str">
        <f>IF('Eff Conc.'!I50="", " ", 'Eff Conc.'!$D50*'Eff Conc.'!I50*3.78)</f>
        <v xml:space="preserve"> </v>
      </c>
      <c r="J49" s="276" t="str">
        <f>IF('Eff Conc.'!J50="", " ", 'Eff Conc.'!$D50*'Eff Conc.'!J50*3.78)</f>
        <v xml:space="preserve"> </v>
      </c>
      <c r="K49" s="276" t="str">
        <f>IF('Eff Conc.'!K50="", " ", 'Eff Conc.'!$D50*'Eff Conc.'!K50*3.78)</f>
        <v xml:space="preserve"> </v>
      </c>
      <c r="L49" s="276" t="str">
        <f>IF('Eff Conc.'!L50="", " ", 'Eff Conc.'!$D50*'Eff Conc.'!L50*3.78)</f>
        <v xml:space="preserve"> </v>
      </c>
      <c r="M49" s="276" t="str">
        <f>IF('Eff Conc.'!M50="", " ", 'Eff Conc.'!$D50*'Eff Conc.'!M50*3.78)</f>
        <v xml:space="preserve"> </v>
      </c>
      <c r="N49" s="276" t="str">
        <f>IF('Eff Conc.'!N50="", " ", 'Eff Conc.'!$D50*'Eff Conc.'!N50*3.78)</f>
        <v xml:space="preserve"> </v>
      </c>
      <c r="O49" s="276" t="str">
        <f>IF('Eff Conc.'!O50="", " ", 'Eff Conc.'!$D50*'Eff Conc.'!O50*3.78)</f>
        <v xml:space="preserve"> </v>
      </c>
      <c r="P49" s="276" t="str">
        <f>IF('Eff Conc.'!P50="", " ", 'Eff Conc.'!$E50*'Eff Conc.'!P50*3.78)</f>
        <v xml:space="preserve"> </v>
      </c>
      <c r="Q49" s="293" t="str">
        <f>IF('Eff Conc.'!U50="", " ", 'Eff Conc.'!$D50*'Eff Conc.'!U50*3.78)</f>
        <v xml:space="preserve"> </v>
      </c>
    </row>
    <row r="50" spans="1:17" x14ac:dyDescent="0.25">
      <c r="A50" s="292">
        <f>'Eff Conc.'!A51</f>
        <v>0</v>
      </c>
      <c r="B50" s="88">
        <f>'Eff Conc.'!B51</f>
        <v>0</v>
      </c>
      <c r="C50" s="123">
        <f>'Eff Conc.'!C51</f>
        <v>0</v>
      </c>
      <c r="D50" s="241">
        <f>'Eff Conc.'!D51</f>
        <v>0</v>
      </c>
      <c r="E50" s="241">
        <f>'Eff Conc.'!E51</f>
        <v>0</v>
      </c>
      <c r="F50" s="276" t="str">
        <f>IF(OR('Eff Conc.'!F51=0,'Eff Conc.'!F51=""), " ", 'Eff Conc.'!$D51*'Eff Conc.'!F51*3.78)</f>
        <v xml:space="preserve"> </v>
      </c>
      <c r="G50" s="276" t="str">
        <f>IF(OR('Eff Conc.'!G51=0,'Eff Conc.'!G51=""), " ", 'Eff Conc.'!$D51*'Eff Conc.'!G51*3.78)</f>
        <v xml:space="preserve"> </v>
      </c>
      <c r="H50" s="276" t="str">
        <f>IF('Eff Conc.'!H51="", " ", 'Eff Conc.'!$D51*'Eff Conc.'!H51*3.78)</f>
        <v xml:space="preserve"> </v>
      </c>
      <c r="I50" s="276" t="str">
        <f>IF('Eff Conc.'!I51="", " ", 'Eff Conc.'!$D51*'Eff Conc.'!I51*3.78)</f>
        <v xml:space="preserve"> </v>
      </c>
      <c r="J50" s="276" t="str">
        <f>IF('Eff Conc.'!J51="", " ", 'Eff Conc.'!$D51*'Eff Conc.'!J51*3.78)</f>
        <v xml:space="preserve"> </v>
      </c>
      <c r="K50" s="276" t="str">
        <f>IF('Eff Conc.'!K51="", " ", 'Eff Conc.'!$D51*'Eff Conc.'!K51*3.78)</f>
        <v xml:space="preserve"> </v>
      </c>
      <c r="L50" s="276" t="str">
        <f>IF('Eff Conc.'!L51="", " ", 'Eff Conc.'!$D51*'Eff Conc.'!L51*3.78)</f>
        <v xml:space="preserve"> </v>
      </c>
      <c r="M50" s="276" t="str">
        <f>IF('Eff Conc.'!M51="", " ", 'Eff Conc.'!$D51*'Eff Conc.'!M51*3.78)</f>
        <v xml:space="preserve"> </v>
      </c>
      <c r="N50" s="276" t="str">
        <f>IF('Eff Conc.'!N51="", " ", 'Eff Conc.'!$D51*'Eff Conc.'!N51*3.78)</f>
        <v xml:space="preserve"> </v>
      </c>
      <c r="O50" s="276" t="str">
        <f>IF('Eff Conc.'!O51="", " ", 'Eff Conc.'!$D51*'Eff Conc.'!O51*3.78)</f>
        <v xml:space="preserve"> </v>
      </c>
      <c r="P50" s="276" t="str">
        <f>IF('Eff Conc.'!P51="", " ", 'Eff Conc.'!$E51*'Eff Conc.'!P51*3.78)</f>
        <v xml:space="preserve"> </v>
      </c>
      <c r="Q50" s="293" t="str">
        <f>IF('Eff Conc.'!U51="", " ", 'Eff Conc.'!$D51*'Eff Conc.'!U51*3.78)</f>
        <v xml:space="preserve"> </v>
      </c>
    </row>
    <row r="51" spans="1:17" x14ac:dyDescent="0.25">
      <c r="A51" s="292">
        <f>'Eff Conc.'!A52</f>
        <v>0</v>
      </c>
      <c r="B51" s="88">
        <f>'Eff Conc.'!B52</f>
        <v>0</v>
      </c>
      <c r="C51" s="123">
        <f>'Eff Conc.'!C52</f>
        <v>0</v>
      </c>
      <c r="D51" s="241">
        <f>'Eff Conc.'!D52</f>
        <v>0</v>
      </c>
      <c r="E51" s="241">
        <f>'Eff Conc.'!E52</f>
        <v>0</v>
      </c>
      <c r="F51" s="276" t="str">
        <f>IF(OR('Eff Conc.'!F52=0,'Eff Conc.'!F52=""), " ", 'Eff Conc.'!$D52*'Eff Conc.'!F52*3.78)</f>
        <v xml:space="preserve"> </v>
      </c>
      <c r="G51" s="276" t="str">
        <f>IF(OR('Eff Conc.'!G52=0,'Eff Conc.'!G52=""), " ", 'Eff Conc.'!$D52*'Eff Conc.'!G52*3.78)</f>
        <v xml:space="preserve"> </v>
      </c>
      <c r="H51" s="276" t="str">
        <f>IF('Eff Conc.'!H52="", " ", 'Eff Conc.'!$D52*'Eff Conc.'!H52*3.78)</f>
        <v xml:space="preserve"> </v>
      </c>
      <c r="I51" s="276" t="str">
        <f>IF('Eff Conc.'!I52="", " ", 'Eff Conc.'!$D52*'Eff Conc.'!I52*3.78)</f>
        <v xml:space="preserve"> </v>
      </c>
      <c r="J51" s="276" t="str">
        <f>IF('Eff Conc.'!J52="", " ", 'Eff Conc.'!$D52*'Eff Conc.'!J52*3.78)</f>
        <v xml:space="preserve"> </v>
      </c>
      <c r="K51" s="276" t="str">
        <f>IF('Eff Conc.'!K52="", " ", 'Eff Conc.'!$D52*'Eff Conc.'!K52*3.78)</f>
        <v xml:space="preserve"> </v>
      </c>
      <c r="L51" s="276" t="str">
        <f>IF('Eff Conc.'!L52="", " ", 'Eff Conc.'!$D52*'Eff Conc.'!L52*3.78)</f>
        <v xml:space="preserve"> </v>
      </c>
      <c r="M51" s="276" t="str">
        <f>IF('Eff Conc.'!M52="", " ", 'Eff Conc.'!$D52*'Eff Conc.'!M52*3.78)</f>
        <v xml:space="preserve"> </v>
      </c>
      <c r="N51" s="276" t="str">
        <f>IF('Eff Conc.'!N52="", " ", 'Eff Conc.'!$D52*'Eff Conc.'!N52*3.78)</f>
        <v xml:space="preserve"> </v>
      </c>
      <c r="O51" s="276" t="str">
        <f>IF('Eff Conc.'!O52="", " ", 'Eff Conc.'!$D52*'Eff Conc.'!O52*3.78)</f>
        <v xml:space="preserve"> </v>
      </c>
      <c r="P51" s="276" t="str">
        <f>IF('Eff Conc.'!P52="", " ", 'Eff Conc.'!$E52*'Eff Conc.'!P52*3.78)</f>
        <v xml:space="preserve"> </v>
      </c>
      <c r="Q51" s="293" t="str">
        <f>IF('Eff Conc.'!U52="", " ", 'Eff Conc.'!$D52*'Eff Conc.'!U52*3.78)</f>
        <v xml:space="preserve"> </v>
      </c>
    </row>
    <row r="52" spans="1:17" x14ac:dyDescent="0.25">
      <c r="A52" s="292">
        <f>'Eff Conc.'!A53</f>
        <v>0</v>
      </c>
      <c r="B52" s="88">
        <f>'Eff Conc.'!B53</f>
        <v>0</v>
      </c>
      <c r="C52" s="123">
        <f>'Eff Conc.'!C53</f>
        <v>0</v>
      </c>
      <c r="D52" s="241">
        <f>'Eff Conc.'!D53</f>
        <v>0</v>
      </c>
      <c r="E52" s="241">
        <f>'Eff Conc.'!E53</f>
        <v>0</v>
      </c>
      <c r="F52" s="276" t="str">
        <f>IF(OR('Eff Conc.'!F53=0,'Eff Conc.'!F53=""), " ", 'Eff Conc.'!$D53*'Eff Conc.'!F53*3.78)</f>
        <v xml:space="preserve"> </v>
      </c>
      <c r="G52" s="276" t="str">
        <f>IF(OR('Eff Conc.'!G53=0,'Eff Conc.'!G53=""), " ", 'Eff Conc.'!$D53*'Eff Conc.'!G53*3.78)</f>
        <v xml:space="preserve"> </v>
      </c>
      <c r="H52" s="276" t="str">
        <f>IF('Eff Conc.'!H53="", " ", 'Eff Conc.'!$D53*'Eff Conc.'!H53*3.78)</f>
        <v xml:space="preserve"> </v>
      </c>
      <c r="I52" s="276" t="str">
        <f>IF('Eff Conc.'!I53="", " ", 'Eff Conc.'!$D53*'Eff Conc.'!I53*3.78)</f>
        <v xml:space="preserve"> </v>
      </c>
      <c r="J52" s="276" t="str">
        <f>IF('Eff Conc.'!J53="", " ", 'Eff Conc.'!$D53*'Eff Conc.'!J53*3.78)</f>
        <v xml:space="preserve"> </v>
      </c>
      <c r="K52" s="276" t="str">
        <f>IF('Eff Conc.'!K53="", " ", 'Eff Conc.'!$D53*'Eff Conc.'!K53*3.78)</f>
        <v xml:space="preserve"> </v>
      </c>
      <c r="L52" s="276" t="str">
        <f>IF('Eff Conc.'!L53="", " ", 'Eff Conc.'!$D53*'Eff Conc.'!L53*3.78)</f>
        <v xml:space="preserve"> </v>
      </c>
      <c r="M52" s="276" t="str">
        <f>IF('Eff Conc.'!M53="", " ", 'Eff Conc.'!$D53*'Eff Conc.'!M53*3.78)</f>
        <v xml:space="preserve"> </v>
      </c>
      <c r="N52" s="276" t="str">
        <f>IF('Eff Conc.'!N53="", " ", 'Eff Conc.'!$D53*'Eff Conc.'!N53*3.78)</f>
        <v xml:space="preserve"> </v>
      </c>
      <c r="O52" s="276" t="str">
        <f>IF('Eff Conc.'!O53="", " ", 'Eff Conc.'!$D53*'Eff Conc.'!O53*3.78)</f>
        <v xml:space="preserve"> </v>
      </c>
      <c r="P52" s="276" t="str">
        <f>IF('Eff Conc.'!P53="", " ", 'Eff Conc.'!$E53*'Eff Conc.'!P53*3.78)</f>
        <v xml:space="preserve"> </v>
      </c>
      <c r="Q52" s="293" t="str">
        <f>IF('Eff Conc.'!U53="", " ", 'Eff Conc.'!$D53*'Eff Conc.'!U53*3.78)</f>
        <v xml:space="preserve"> </v>
      </c>
    </row>
    <row r="53" spans="1:17" x14ac:dyDescent="0.25">
      <c r="A53" s="292">
        <f>'Eff Conc.'!A54</f>
        <v>0</v>
      </c>
      <c r="B53" s="88">
        <f>'Eff Conc.'!B54</f>
        <v>0</v>
      </c>
      <c r="C53" s="123">
        <f>'Eff Conc.'!C54</f>
        <v>0</v>
      </c>
      <c r="D53" s="241">
        <f>'Eff Conc.'!D54</f>
        <v>0</v>
      </c>
      <c r="E53" s="241">
        <f>'Eff Conc.'!E54</f>
        <v>0</v>
      </c>
      <c r="F53" s="276" t="str">
        <f>IF(OR('Eff Conc.'!F54=0,'Eff Conc.'!F54=""), " ", 'Eff Conc.'!$D54*'Eff Conc.'!F54*3.78)</f>
        <v xml:space="preserve"> </v>
      </c>
      <c r="G53" s="276" t="str">
        <f>IF(OR('Eff Conc.'!G54=0,'Eff Conc.'!G54=""), " ", 'Eff Conc.'!$D54*'Eff Conc.'!G54*3.78)</f>
        <v xml:space="preserve"> </v>
      </c>
      <c r="H53" s="276" t="str">
        <f>IF('Eff Conc.'!H54="", " ", 'Eff Conc.'!$D54*'Eff Conc.'!H54*3.78)</f>
        <v xml:space="preserve"> </v>
      </c>
      <c r="I53" s="276" t="str">
        <f>IF('Eff Conc.'!I54="", " ", 'Eff Conc.'!$D54*'Eff Conc.'!I54*3.78)</f>
        <v xml:space="preserve"> </v>
      </c>
      <c r="J53" s="276" t="str">
        <f>IF('Eff Conc.'!J54="", " ", 'Eff Conc.'!$D54*'Eff Conc.'!J54*3.78)</f>
        <v xml:space="preserve"> </v>
      </c>
      <c r="K53" s="276" t="str">
        <f>IF('Eff Conc.'!K54="", " ", 'Eff Conc.'!$D54*'Eff Conc.'!K54*3.78)</f>
        <v xml:space="preserve"> </v>
      </c>
      <c r="L53" s="276" t="str">
        <f>IF('Eff Conc.'!L54="", " ", 'Eff Conc.'!$D54*'Eff Conc.'!L54*3.78)</f>
        <v xml:space="preserve"> </v>
      </c>
      <c r="M53" s="276" t="str">
        <f>IF('Eff Conc.'!M54="", " ", 'Eff Conc.'!$D54*'Eff Conc.'!M54*3.78)</f>
        <v xml:space="preserve"> </v>
      </c>
      <c r="N53" s="276" t="str">
        <f>IF('Eff Conc.'!N54="", " ", 'Eff Conc.'!$D54*'Eff Conc.'!N54*3.78)</f>
        <v xml:space="preserve"> </v>
      </c>
      <c r="O53" s="276" t="str">
        <f>IF('Eff Conc.'!O54="", " ", 'Eff Conc.'!$D54*'Eff Conc.'!O54*3.78)</f>
        <v xml:space="preserve"> </v>
      </c>
      <c r="P53" s="276" t="str">
        <f>IF('Eff Conc.'!P54="", " ", 'Eff Conc.'!$E54*'Eff Conc.'!P54*3.78)</f>
        <v xml:space="preserve"> </v>
      </c>
      <c r="Q53" s="293" t="str">
        <f>IF('Eff Conc.'!U54="", " ", 'Eff Conc.'!$D54*'Eff Conc.'!U54*3.78)</f>
        <v xml:space="preserve"> </v>
      </c>
    </row>
    <row r="54" spans="1:17" x14ac:dyDescent="0.25">
      <c r="A54" s="292">
        <f>'Eff Conc.'!A55</f>
        <v>0</v>
      </c>
      <c r="B54" s="88">
        <f>'Eff Conc.'!B55</f>
        <v>0</v>
      </c>
      <c r="C54" s="123">
        <f>'Eff Conc.'!C55</f>
        <v>0</v>
      </c>
      <c r="D54" s="241">
        <f>'Eff Conc.'!D55</f>
        <v>0</v>
      </c>
      <c r="E54" s="241">
        <f>'Eff Conc.'!E55</f>
        <v>0</v>
      </c>
      <c r="F54" s="276" t="str">
        <f>IF(OR('Eff Conc.'!F55=0,'Eff Conc.'!F55=""), " ", 'Eff Conc.'!$D55*'Eff Conc.'!F55*3.78)</f>
        <v xml:space="preserve"> </v>
      </c>
      <c r="G54" s="276" t="str">
        <f>IF(OR('Eff Conc.'!G55=0,'Eff Conc.'!G55=""), " ", 'Eff Conc.'!$D55*'Eff Conc.'!G55*3.78)</f>
        <v xml:space="preserve"> </v>
      </c>
      <c r="H54" s="276" t="str">
        <f>IF('Eff Conc.'!H55="", " ", 'Eff Conc.'!$D55*'Eff Conc.'!H55*3.78)</f>
        <v xml:space="preserve"> </v>
      </c>
      <c r="I54" s="276" t="str">
        <f>IF('Eff Conc.'!I55="", " ", 'Eff Conc.'!$D55*'Eff Conc.'!I55*3.78)</f>
        <v xml:space="preserve"> </v>
      </c>
      <c r="J54" s="276" t="str">
        <f>IF('Eff Conc.'!J55="", " ", 'Eff Conc.'!$D55*'Eff Conc.'!J55*3.78)</f>
        <v xml:space="preserve"> </v>
      </c>
      <c r="K54" s="276" t="str">
        <f>IF('Eff Conc.'!K55="", " ", 'Eff Conc.'!$D55*'Eff Conc.'!K55*3.78)</f>
        <v xml:space="preserve"> </v>
      </c>
      <c r="L54" s="276" t="str">
        <f>IF('Eff Conc.'!L55="", " ", 'Eff Conc.'!$D55*'Eff Conc.'!L55*3.78)</f>
        <v xml:space="preserve"> </v>
      </c>
      <c r="M54" s="276" t="str">
        <f>IF('Eff Conc.'!M55="", " ", 'Eff Conc.'!$D55*'Eff Conc.'!M55*3.78)</f>
        <v xml:space="preserve"> </v>
      </c>
      <c r="N54" s="276" t="str">
        <f>IF('Eff Conc.'!N55="", " ", 'Eff Conc.'!$D55*'Eff Conc.'!N55*3.78)</f>
        <v xml:space="preserve"> </v>
      </c>
      <c r="O54" s="276" t="str">
        <f>IF('Eff Conc.'!O55="", " ", 'Eff Conc.'!$D55*'Eff Conc.'!O55*3.78)</f>
        <v xml:space="preserve"> </v>
      </c>
      <c r="P54" s="276" t="str">
        <f>IF('Eff Conc.'!P55="", " ", 'Eff Conc.'!$E55*'Eff Conc.'!P55*3.78)</f>
        <v xml:space="preserve"> </v>
      </c>
      <c r="Q54" s="293" t="str">
        <f>IF('Eff Conc.'!U55="", " ", 'Eff Conc.'!$D55*'Eff Conc.'!U55*3.78)</f>
        <v xml:space="preserve"> </v>
      </c>
    </row>
    <row r="55" spans="1:17" x14ac:dyDescent="0.25">
      <c r="A55" s="292">
        <f>'Eff Conc.'!A56</f>
        <v>0</v>
      </c>
      <c r="B55" s="88">
        <f>'Eff Conc.'!B56</f>
        <v>0</v>
      </c>
      <c r="C55" s="123">
        <f>'Eff Conc.'!C56</f>
        <v>0</v>
      </c>
      <c r="D55" s="241">
        <f>'Eff Conc.'!D56</f>
        <v>0</v>
      </c>
      <c r="E55" s="241">
        <f>'Eff Conc.'!E56</f>
        <v>0</v>
      </c>
      <c r="F55" s="276" t="str">
        <f>IF(OR('Eff Conc.'!F56=0,'Eff Conc.'!F56=""), " ", 'Eff Conc.'!$D56*'Eff Conc.'!F56*3.78)</f>
        <v xml:space="preserve"> </v>
      </c>
      <c r="G55" s="276" t="str">
        <f>IF(OR('Eff Conc.'!G56=0,'Eff Conc.'!G56=""), " ", 'Eff Conc.'!$D56*'Eff Conc.'!G56*3.78)</f>
        <v xml:space="preserve"> </v>
      </c>
      <c r="H55" s="276" t="str">
        <f>IF('Eff Conc.'!H56="", " ", 'Eff Conc.'!$D56*'Eff Conc.'!H56*3.78)</f>
        <v xml:space="preserve"> </v>
      </c>
      <c r="I55" s="276" t="str">
        <f>IF('Eff Conc.'!I56="", " ", 'Eff Conc.'!$D56*'Eff Conc.'!I56*3.78)</f>
        <v xml:space="preserve"> </v>
      </c>
      <c r="J55" s="276" t="str">
        <f>IF('Eff Conc.'!J56="", " ", 'Eff Conc.'!$D56*'Eff Conc.'!J56*3.78)</f>
        <v xml:space="preserve"> </v>
      </c>
      <c r="K55" s="276" t="str">
        <f>IF('Eff Conc.'!K56="", " ", 'Eff Conc.'!$D56*'Eff Conc.'!K56*3.78)</f>
        <v xml:space="preserve"> </v>
      </c>
      <c r="L55" s="276" t="str">
        <f>IF('Eff Conc.'!L56="", " ", 'Eff Conc.'!$D56*'Eff Conc.'!L56*3.78)</f>
        <v xml:space="preserve"> </v>
      </c>
      <c r="M55" s="276" t="str">
        <f>IF('Eff Conc.'!M56="", " ", 'Eff Conc.'!$D56*'Eff Conc.'!M56*3.78)</f>
        <v xml:space="preserve"> </v>
      </c>
      <c r="N55" s="276" t="str">
        <f>IF('Eff Conc.'!N56="", " ", 'Eff Conc.'!$D56*'Eff Conc.'!N56*3.78)</f>
        <v xml:space="preserve"> </v>
      </c>
      <c r="O55" s="276" t="str">
        <f>IF('Eff Conc.'!O56="", " ", 'Eff Conc.'!$D56*'Eff Conc.'!O56*3.78)</f>
        <v xml:space="preserve"> </v>
      </c>
      <c r="P55" s="276" t="str">
        <f>IF('Eff Conc.'!P56="", " ", 'Eff Conc.'!$E56*'Eff Conc.'!P56*3.78)</f>
        <v xml:space="preserve"> </v>
      </c>
      <c r="Q55" s="293" t="str">
        <f>IF('Eff Conc.'!U56="", " ", 'Eff Conc.'!$D56*'Eff Conc.'!U56*3.78)</f>
        <v xml:space="preserve"> </v>
      </c>
    </row>
    <row r="56" spans="1:17" x14ac:dyDescent="0.25">
      <c r="A56" s="292">
        <f>'Eff Conc.'!A57</f>
        <v>0</v>
      </c>
      <c r="B56" s="88">
        <f>'Eff Conc.'!B57</f>
        <v>0</v>
      </c>
      <c r="C56" s="123">
        <f>'Eff Conc.'!C57</f>
        <v>0</v>
      </c>
      <c r="D56" s="241">
        <f>'Eff Conc.'!D57</f>
        <v>0</v>
      </c>
      <c r="E56" s="241">
        <f>'Eff Conc.'!E57</f>
        <v>0</v>
      </c>
      <c r="F56" s="276" t="str">
        <f>IF(OR('Eff Conc.'!F57=0,'Eff Conc.'!F57=""), " ", 'Eff Conc.'!$D57*'Eff Conc.'!F57*3.78)</f>
        <v xml:space="preserve"> </v>
      </c>
      <c r="G56" s="276" t="str">
        <f>IF(OR('Eff Conc.'!G57=0,'Eff Conc.'!G57=""), " ", 'Eff Conc.'!$D57*'Eff Conc.'!G57*3.78)</f>
        <v xml:space="preserve"> </v>
      </c>
      <c r="H56" s="276" t="str">
        <f>IF('Eff Conc.'!H57="", " ", 'Eff Conc.'!$D57*'Eff Conc.'!H57*3.78)</f>
        <v xml:space="preserve"> </v>
      </c>
      <c r="I56" s="276" t="str">
        <f>IF('Eff Conc.'!I57="", " ", 'Eff Conc.'!$D57*'Eff Conc.'!I57*3.78)</f>
        <v xml:space="preserve"> </v>
      </c>
      <c r="J56" s="276" t="str">
        <f>IF('Eff Conc.'!J57="", " ", 'Eff Conc.'!$D57*'Eff Conc.'!J57*3.78)</f>
        <v xml:space="preserve"> </v>
      </c>
      <c r="K56" s="276" t="str">
        <f>IF('Eff Conc.'!K57="", " ", 'Eff Conc.'!$D57*'Eff Conc.'!K57*3.78)</f>
        <v xml:space="preserve"> </v>
      </c>
      <c r="L56" s="276" t="str">
        <f>IF('Eff Conc.'!L57="", " ", 'Eff Conc.'!$D57*'Eff Conc.'!L57*3.78)</f>
        <v xml:space="preserve"> </v>
      </c>
      <c r="M56" s="276" t="str">
        <f>IF('Eff Conc.'!M57="", " ", 'Eff Conc.'!$D57*'Eff Conc.'!M57*3.78)</f>
        <v xml:space="preserve"> </v>
      </c>
      <c r="N56" s="276" t="str">
        <f>IF('Eff Conc.'!N57="", " ", 'Eff Conc.'!$D57*'Eff Conc.'!N57*3.78)</f>
        <v xml:space="preserve"> </v>
      </c>
      <c r="O56" s="276" t="str">
        <f>IF('Eff Conc.'!O57="", " ", 'Eff Conc.'!$D57*'Eff Conc.'!O57*3.78)</f>
        <v xml:space="preserve"> </v>
      </c>
      <c r="P56" s="276" t="str">
        <f>IF('Eff Conc.'!P57="", " ", 'Eff Conc.'!$E57*'Eff Conc.'!P57*3.78)</f>
        <v xml:space="preserve"> </v>
      </c>
      <c r="Q56" s="293" t="str">
        <f>IF('Eff Conc.'!U57="", " ", 'Eff Conc.'!$D57*'Eff Conc.'!U57*3.78)</f>
        <v xml:space="preserve"> </v>
      </c>
    </row>
    <row r="57" spans="1:17" x14ac:dyDescent="0.25">
      <c r="A57" s="292">
        <f>'Eff Conc.'!A58</f>
        <v>0</v>
      </c>
      <c r="B57" s="88">
        <f>'Eff Conc.'!B58</f>
        <v>0</v>
      </c>
      <c r="C57" s="123">
        <f>'Eff Conc.'!C58</f>
        <v>0</v>
      </c>
      <c r="D57" s="241">
        <f>'Eff Conc.'!D58</f>
        <v>0</v>
      </c>
      <c r="E57" s="241">
        <f>'Eff Conc.'!E58</f>
        <v>0</v>
      </c>
      <c r="F57" s="276" t="str">
        <f>IF(OR('Eff Conc.'!F58=0,'Eff Conc.'!F58=""), " ", 'Eff Conc.'!$D58*'Eff Conc.'!F58*3.78)</f>
        <v xml:space="preserve"> </v>
      </c>
      <c r="G57" s="276" t="str">
        <f>IF(OR('Eff Conc.'!G58=0,'Eff Conc.'!G58=""), " ", 'Eff Conc.'!$D58*'Eff Conc.'!G58*3.78)</f>
        <v xml:space="preserve"> </v>
      </c>
      <c r="H57" s="276" t="str">
        <f>IF('Eff Conc.'!H58="", " ", 'Eff Conc.'!$D58*'Eff Conc.'!H58*3.78)</f>
        <v xml:space="preserve"> </v>
      </c>
      <c r="I57" s="276" t="str">
        <f>IF('Eff Conc.'!I58="", " ", 'Eff Conc.'!$D58*'Eff Conc.'!I58*3.78)</f>
        <v xml:space="preserve"> </v>
      </c>
      <c r="J57" s="276" t="str">
        <f>IF('Eff Conc.'!J58="", " ", 'Eff Conc.'!$D58*'Eff Conc.'!J58*3.78)</f>
        <v xml:space="preserve"> </v>
      </c>
      <c r="K57" s="276" t="str">
        <f>IF('Eff Conc.'!K58="", " ", 'Eff Conc.'!$D58*'Eff Conc.'!K58*3.78)</f>
        <v xml:space="preserve"> </v>
      </c>
      <c r="L57" s="276" t="str">
        <f>IF('Eff Conc.'!L58="", " ", 'Eff Conc.'!$D58*'Eff Conc.'!L58*3.78)</f>
        <v xml:space="preserve"> </v>
      </c>
      <c r="M57" s="276" t="str">
        <f>IF('Eff Conc.'!M58="", " ", 'Eff Conc.'!$D58*'Eff Conc.'!M58*3.78)</f>
        <v xml:space="preserve"> </v>
      </c>
      <c r="N57" s="276" t="str">
        <f>IF('Eff Conc.'!N58="", " ", 'Eff Conc.'!$D58*'Eff Conc.'!N58*3.78)</f>
        <v xml:space="preserve"> </v>
      </c>
      <c r="O57" s="276" t="str">
        <f>IF('Eff Conc.'!O58="", " ", 'Eff Conc.'!$D58*'Eff Conc.'!O58*3.78)</f>
        <v xml:space="preserve"> </v>
      </c>
      <c r="P57" s="276" t="str">
        <f>IF('Eff Conc.'!P58="", " ", 'Eff Conc.'!$E58*'Eff Conc.'!P58*3.78)</f>
        <v xml:space="preserve"> </v>
      </c>
      <c r="Q57" s="293" t="str">
        <f>IF('Eff Conc.'!U58="", " ", 'Eff Conc.'!$D58*'Eff Conc.'!U58*3.78)</f>
        <v xml:space="preserve"> </v>
      </c>
    </row>
    <row r="58" spans="1:17" x14ac:dyDescent="0.25">
      <c r="A58" s="292">
        <f>'Eff Conc.'!A59</f>
        <v>0</v>
      </c>
      <c r="B58" s="88">
        <f>'Eff Conc.'!B59</f>
        <v>0</v>
      </c>
      <c r="C58" s="123">
        <f>'Eff Conc.'!C59</f>
        <v>0</v>
      </c>
      <c r="D58" s="241">
        <f>'Eff Conc.'!D59</f>
        <v>0</v>
      </c>
      <c r="E58" s="241">
        <f>'Eff Conc.'!E59</f>
        <v>0</v>
      </c>
      <c r="F58" s="276" t="str">
        <f>IF(OR('Eff Conc.'!F59=0,'Eff Conc.'!F59=""), " ", 'Eff Conc.'!$D59*'Eff Conc.'!F59*3.78)</f>
        <v xml:space="preserve"> </v>
      </c>
      <c r="G58" s="276" t="str">
        <f>IF(OR('Eff Conc.'!G59=0,'Eff Conc.'!G59=""), " ", 'Eff Conc.'!$D59*'Eff Conc.'!G59*3.78)</f>
        <v xml:space="preserve"> </v>
      </c>
      <c r="H58" s="276" t="str">
        <f>IF('Eff Conc.'!H59="", " ", 'Eff Conc.'!$D59*'Eff Conc.'!H59*3.78)</f>
        <v xml:space="preserve"> </v>
      </c>
      <c r="I58" s="276" t="str">
        <f>IF('Eff Conc.'!I59="", " ", 'Eff Conc.'!$D59*'Eff Conc.'!I59*3.78)</f>
        <v xml:space="preserve"> </v>
      </c>
      <c r="J58" s="276" t="str">
        <f>IF('Eff Conc.'!J59="", " ", 'Eff Conc.'!$D59*'Eff Conc.'!J59*3.78)</f>
        <v xml:space="preserve"> </v>
      </c>
      <c r="K58" s="276" t="str">
        <f>IF('Eff Conc.'!K59="", " ", 'Eff Conc.'!$D59*'Eff Conc.'!K59*3.78)</f>
        <v xml:space="preserve"> </v>
      </c>
      <c r="L58" s="276" t="str">
        <f>IF('Eff Conc.'!L59="", " ", 'Eff Conc.'!$D59*'Eff Conc.'!L59*3.78)</f>
        <v xml:space="preserve"> </v>
      </c>
      <c r="M58" s="276" t="str">
        <f>IF('Eff Conc.'!M59="", " ", 'Eff Conc.'!$D59*'Eff Conc.'!M59*3.78)</f>
        <v xml:space="preserve"> </v>
      </c>
      <c r="N58" s="276" t="str">
        <f>IF('Eff Conc.'!N59="", " ", 'Eff Conc.'!$D59*'Eff Conc.'!N59*3.78)</f>
        <v xml:space="preserve"> </v>
      </c>
      <c r="O58" s="276" t="str">
        <f>IF('Eff Conc.'!O59="", " ", 'Eff Conc.'!$D59*'Eff Conc.'!O59*3.78)</f>
        <v xml:space="preserve"> </v>
      </c>
      <c r="P58" s="276" t="str">
        <f>IF('Eff Conc.'!P59="", " ", 'Eff Conc.'!$E59*'Eff Conc.'!P59*3.78)</f>
        <v xml:space="preserve"> </v>
      </c>
      <c r="Q58" s="293" t="str">
        <f>IF('Eff Conc.'!U59="", " ", 'Eff Conc.'!$D59*'Eff Conc.'!U59*3.78)</f>
        <v xml:space="preserve"> </v>
      </c>
    </row>
    <row r="59" spans="1:17" ht="15" customHeight="1" x14ac:dyDescent="0.25">
      <c r="A59" s="292">
        <f>'Eff Conc.'!A60</f>
        <v>0</v>
      </c>
      <c r="B59" s="88">
        <f>'Eff Conc.'!B60</f>
        <v>0</v>
      </c>
      <c r="C59" s="123">
        <f>'Eff Conc.'!C60</f>
        <v>0</v>
      </c>
      <c r="D59" s="241">
        <f>'Eff Conc.'!D60</f>
        <v>0</v>
      </c>
      <c r="E59" s="241">
        <f>'Eff Conc.'!E60</f>
        <v>0</v>
      </c>
      <c r="F59" s="276" t="str">
        <f>IF(OR('Eff Conc.'!F60=0,'Eff Conc.'!F60=""), " ", 'Eff Conc.'!$D60*'Eff Conc.'!F60*3.78)</f>
        <v xml:space="preserve"> </v>
      </c>
      <c r="G59" s="276" t="str">
        <f>IF(OR('Eff Conc.'!G60=0,'Eff Conc.'!G60=""), " ", 'Eff Conc.'!$D60*'Eff Conc.'!G60*3.78)</f>
        <v xml:space="preserve"> </v>
      </c>
      <c r="H59" s="276" t="str">
        <f>IF('Eff Conc.'!H60="", " ", 'Eff Conc.'!$D60*'Eff Conc.'!H60*3.78)</f>
        <v xml:space="preserve"> </v>
      </c>
      <c r="I59" s="276" t="str">
        <f>IF('Eff Conc.'!I60="", " ", 'Eff Conc.'!$D60*'Eff Conc.'!I60*3.78)</f>
        <v xml:space="preserve"> </v>
      </c>
      <c r="J59" s="276" t="str">
        <f>IF('Eff Conc.'!J60="", " ", 'Eff Conc.'!$D60*'Eff Conc.'!J60*3.78)</f>
        <v xml:space="preserve"> </v>
      </c>
      <c r="K59" s="276" t="str">
        <f>IF('Eff Conc.'!K60="", " ", 'Eff Conc.'!$D60*'Eff Conc.'!K60*3.78)</f>
        <v xml:space="preserve"> </v>
      </c>
      <c r="L59" s="276" t="str">
        <f>IF('Eff Conc.'!L60="", " ", 'Eff Conc.'!$D60*'Eff Conc.'!L60*3.78)</f>
        <v xml:space="preserve"> </v>
      </c>
      <c r="M59" s="276" t="str">
        <f>IF('Eff Conc.'!M60="", " ", 'Eff Conc.'!$D60*'Eff Conc.'!M60*3.78)</f>
        <v xml:space="preserve"> </v>
      </c>
      <c r="N59" s="276" t="str">
        <f>IF('Eff Conc.'!N60="", " ", 'Eff Conc.'!$D60*'Eff Conc.'!N60*3.78)</f>
        <v xml:space="preserve"> </v>
      </c>
      <c r="O59" s="276" t="str">
        <f>IF('Eff Conc.'!O60="", " ", 'Eff Conc.'!$D60*'Eff Conc.'!O60*3.78)</f>
        <v xml:space="preserve"> </v>
      </c>
      <c r="P59" s="276" t="str">
        <f>IF('Eff Conc.'!P60="", " ", 'Eff Conc.'!$E60*'Eff Conc.'!P60*3.78)</f>
        <v xml:space="preserve"> </v>
      </c>
      <c r="Q59" s="293" t="str">
        <f>IF('Eff Conc.'!U60="", " ", 'Eff Conc.'!$D60*'Eff Conc.'!U60*3.78)</f>
        <v xml:space="preserve"> </v>
      </c>
    </row>
    <row r="60" spans="1:17" x14ac:dyDescent="0.25">
      <c r="A60" s="292">
        <f>'Eff Conc.'!A61</f>
        <v>0</v>
      </c>
      <c r="B60" s="88">
        <f>'Eff Conc.'!B61</f>
        <v>0</v>
      </c>
      <c r="C60" s="123">
        <f>'Eff Conc.'!C61</f>
        <v>0</v>
      </c>
      <c r="D60" s="241">
        <f>'Eff Conc.'!D61</f>
        <v>0</v>
      </c>
      <c r="E60" s="241">
        <f>'Eff Conc.'!E61</f>
        <v>0</v>
      </c>
      <c r="F60" s="276" t="str">
        <f>IF(OR('Eff Conc.'!F61=0,'Eff Conc.'!F61=""), " ", 'Eff Conc.'!$D61*'Eff Conc.'!F61*3.78)</f>
        <v xml:space="preserve"> </v>
      </c>
      <c r="G60" s="276" t="str">
        <f>IF(OR('Eff Conc.'!G61=0,'Eff Conc.'!G61=""), " ", 'Eff Conc.'!$D61*'Eff Conc.'!G61*3.78)</f>
        <v xml:space="preserve"> </v>
      </c>
      <c r="H60" s="276" t="str">
        <f>IF('Eff Conc.'!H61="", " ", 'Eff Conc.'!$D61*'Eff Conc.'!H61*3.78)</f>
        <v xml:space="preserve"> </v>
      </c>
      <c r="I60" s="276" t="str">
        <f>IF('Eff Conc.'!I61="", " ", 'Eff Conc.'!$D61*'Eff Conc.'!I61*3.78)</f>
        <v xml:space="preserve"> </v>
      </c>
      <c r="J60" s="276" t="str">
        <f>IF('Eff Conc.'!J61="", " ", 'Eff Conc.'!$D61*'Eff Conc.'!J61*3.78)</f>
        <v xml:space="preserve"> </v>
      </c>
      <c r="K60" s="276" t="str">
        <f>IF('Eff Conc.'!K61="", " ", 'Eff Conc.'!$D61*'Eff Conc.'!K61*3.78)</f>
        <v xml:space="preserve"> </v>
      </c>
      <c r="L60" s="276" t="str">
        <f>IF('Eff Conc.'!L61="", " ", 'Eff Conc.'!$D61*'Eff Conc.'!L61*3.78)</f>
        <v xml:space="preserve"> </v>
      </c>
      <c r="M60" s="276" t="str">
        <f>IF('Eff Conc.'!M61="", " ", 'Eff Conc.'!$D61*'Eff Conc.'!M61*3.78)</f>
        <v xml:space="preserve"> </v>
      </c>
      <c r="N60" s="276" t="str">
        <f>IF('Eff Conc.'!N61="", " ", 'Eff Conc.'!$D61*'Eff Conc.'!N61*3.78)</f>
        <v xml:space="preserve"> </v>
      </c>
      <c r="O60" s="276" t="str">
        <f>IF('Eff Conc.'!O61="", " ", 'Eff Conc.'!$D61*'Eff Conc.'!O61*3.78)</f>
        <v xml:space="preserve"> </v>
      </c>
      <c r="P60" s="276" t="str">
        <f>IF('Eff Conc.'!P61="", " ", 'Eff Conc.'!$E61*'Eff Conc.'!P61*3.78)</f>
        <v xml:space="preserve"> </v>
      </c>
      <c r="Q60" s="293" t="str">
        <f>IF('Eff Conc.'!U61="", " ", 'Eff Conc.'!$D61*'Eff Conc.'!U61*3.78)</f>
        <v xml:space="preserve"> </v>
      </c>
    </row>
    <row r="61" spans="1:17" x14ac:dyDescent="0.25">
      <c r="A61" s="292">
        <f>'Eff Conc.'!A62</f>
        <v>0</v>
      </c>
      <c r="B61" s="88">
        <f>'Eff Conc.'!B62</f>
        <v>0</v>
      </c>
      <c r="C61" s="123">
        <f>'Eff Conc.'!C62</f>
        <v>0</v>
      </c>
      <c r="D61" s="241">
        <f>'Eff Conc.'!D62</f>
        <v>0</v>
      </c>
      <c r="E61" s="241">
        <f>'Eff Conc.'!E62</f>
        <v>0</v>
      </c>
      <c r="F61" s="276" t="str">
        <f>IF(OR('Eff Conc.'!F62=0,'Eff Conc.'!F62=""), " ", 'Eff Conc.'!$D62*'Eff Conc.'!F62*3.78)</f>
        <v xml:space="preserve"> </v>
      </c>
      <c r="G61" s="276" t="str">
        <f>IF(OR('Eff Conc.'!G62=0,'Eff Conc.'!G62=""), " ", 'Eff Conc.'!$D62*'Eff Conc.'!G62*3.78)</f>
        <v xml:space="preserve"> </v>
      </c>
      <c r="H61" s="276" t="str">
        <f>IF('Eff Conc.'!H62="", " ", 'Eff Conc.'!$D62*'Eff Conc.'!H62*3.78)</f>
        <v xml:space="preserve"> </v>
      </c>
      <c r="I61" s="276" t="str">
        <f>IF('Eff Conc.'!I62="", " ", 'Eff Conc.'!$D62*'Eff Conc.'!I62*3.78)</f>
        <v xml:space="preserve"> </v>
      </c>
      <c r="J61" s="276" t="str">
        <f>IF('Eff Conc.'!J62="", " ", 'Eff Conc.'!$D62*'Eff Conc.'!J62*3.78)</f>
        <v xml:space="preserve"> </v>
      </c>
      <c r="K61" s="276" t="str">
        <f>IF('Eff Conc.'!K62="", " ", 'Eff Conc.'!$D62*'Eff Conc.'!K62*3.78)</f>
        <v xml:space="preserve"> </v>
      </c>
      <c r="L61" s="276" t="str">
        <f>IF('Eff Conc.'!L62="", " ", 'Eff Conc.'!$D62*'Eff Conc.'!L62*3.78)</f>
        <v xml:space="preserve"> </v>
      </c>
      <c r="M61" s="276" t="str">
        <f>IF('Eff Conc.'!M62="", " ", 'Eff Conc.'!$D62*'Eff Conc.'!M62*3.78)</f>
        <v xml:space="preserve"> </v>
      </c>
      <c r="N61" s="276" t="str">
        <f>IF('Eff Conc.'!N62="", " ", 'Eff Conc.'!$D62*'Eff Conc.'!N62*3.78)</f>
        <v xml:space="preserve"> </v>
      </c>
      <c r="O61" s="276" t="str">
        <f>IF('Eff Conc.'!O62="", " ", 'Eff Conc.'!$D62*'Eff Conc.'!O62*3.78)</f>
        <v xml:space="preserve"> </v>
      </c>
      <c r="P61" s="276" t="str">
        <f>IF('Eff Conc.'!P62="", " ", 'Eff Conc.'!$E62*'Eff Conc.'!P62*3.78)</f>
        <v xml:space="preserve"> </v>
      </c>
      <c r="Q61" s="293" t="str">
        <f>IF('Eff Conc.'!U62="", " ", 'Eff Conc.'!$D62*'Eff Conc.'!U62*3.78)</f>
        <v xml:space="preserve"> </v>
      </c>
    </row>
    <row r="62" spans="1:17" x14ac:dyDescent="0.25">
      <c r="A62" s="292">
        <f>'Eff Conc.'!A63</f>
        <v>0</v>
      </c>
      <c r="B62" s="88">
        <f>'Eff Conc.'!B63</f>
        <v>0</v>
      </c>
      <c r="C62" s="123">
        <f>'Eff Conc.'!C63</f>
        <v>0</v>
      </c>
      <c r="D62" s="241">
        <f>'Eff Conc.'!D63</f>
        <v>0</v>
      </c>
      <c r="E62" s="241">
        <f>'Eff Conc.'!E63</f>
        <v>0</v>
      </c>
      <c r="F62" s="276" t="str">
        <f>IF(OR('Eff Conc.'!F63=0,'Eff Conc.'!F63=""), " ", 'Eff Conc.'!$D63*'Eff Conc.'!F63*3.78)</f>
        <v xml:space="preserve"> </v>
      </c>
      <c r="G62" s="276" t="str">
        <f>IF(OR('Eff Conc.'!G63=0,'Eff Conc.'!G63=""), " ", 'Eff Conc.'!$D63*'Eff Conc.'!G63*3.78)</f>
        <v xml:space="preserve"> </v>
      </c>
      <c r="H62" s="276" t="str">
        <f>IF('Eff Conc.'!H63="", " ", 'Eff Conc.'!$D63*'Eff Conc.'!H63*3.78)</f>
        <v xml:space="preserve"> </v>
      </c>
      <c r="I62" s="276" t="str">
        <f>IF('Eff Conc.'!I63="", " ", 'Eff Conc.'!$D63*'Eff Conc.'!I63*3.78)</f>
        <v xml:space="preserve"> </v>
      </c>
      <c r="J62" s="276" t="str">
        <f>IF('Eff Conc.'!J63="", " ", 'Eff Conc.'!$D63*'Eff Conc.'!J63*3.78)</f>
        <v xml:space="preserve"> </v>
      </c>
      <c r="K62" s="276" t="str">
        <f>IF('Eff Conc.'!K63="", " ", 'Eff Conc.'!$D63*'Eff Conc.'!K63*3.78)</f>
        <v xml:space="preserve"> </v>
      </c>
      <c r="L62" s="276" t="str">
        <f>IF('Eff Conc.'!L63="", " ", 'Eff Conc.'!$D63*'Eff Conc.'!L63*3.78)</f>
        <v xml:space="preserve"> </v>
      </c>
      <c r="M62" s="276" t="str">
        <f>IF('Eff Conc.'!M63="", " ", 'Eff Conc.'!$D63*'Eff Conc.'!M63*3.78)</f>
        <v xml:space="preserve"> </v>
      </c>
      <c r="N62" s="276" t="str">
        <f>IF('Eff Conc.'!N63="", " ", 'Eff Conc.'!$D63*'Eff Conc.'!N63*3.78)</f>
        <v xml:space="preserve"> </v>
      </c>
      <c r="O62" s="276" t="str">
        <f>IF('Eff Conc.'!O63="", " ", 'Eff Conc.'!$D63*'Eff Conc.'!O63*3.78)</f>
        <v xml:space="preserve"> </v>
      </c>
      <c r="P62" s="276" t="str">
        <f>IF('Eff Conc.'!P63="", " ", 'Eff Conc.'!$E63*'Eff Conc.'!P63*3.78)</f>
        <v xml:space="preserve"> </v>
      </c>
      <c r="Q62" s="293" t="str">
        <f>IF('Eff Conc.'!U63="", " ", 'Eff Conc.'!$D63*'Eff Conc.'!U63*3.78)</f>
        <v xml:space="preserve"> </v>
      </c>
    </row>
    <row r="63" spans="1:17" x14ac:dyDescent="0.25">
      <c r="A63" s="292">
        <f>'Eff Conc.'!A64</f>
        <v>0</v>
      </c>
      <c r="B63" s="88">
        <f>'Eff Conc.'!B64</f>
        <v>0</v>
      </c>
      <c r="C63" s="123">
        <f>'Eff Conc.'!C64</f>
        <v>0</v>
      </c>
      <c r="D63" s="241">
        <f>'Eff Conc.'!D64</f>
        <v>0</v>
      </c>
      <c r="E63" s="241">
        <f>'Eff Conc.'!E64</f>
        <v>0</v>
      </c>
      <c r="F63" s="276" t="str">
        <f>IF(OR('Eff Conc.'!F64=0,'Eff Conc.'!F64=""), " ", 'Eff Conc.'!$D64*'Eff Conc.'!F64*3.78)</f>
        <v xml:space="preserve"> </v>
      </c>
      <c r="G63" s="276" t="str">
        <f>IF(OR('Eff Conc.'!G64=0,'Eff Conc.'!G64=""), " ", 'Eff Conc.'!$D64*'Eff Conc.'!G64*3.78)</f>
        <v xml:space="preserve"> </v>
      </c>
      <c r="H63" s="276" t="str">
        <f>IF('Eff Conc.'!H64="", " ", 'Eff Conc.'!$D64*'Eff Conc.'!H64*3.78)</f>
        <v xml:space="preserve"> </v>
      </c>
      <c r="I63" s="276" t="str">
        <f>IF('Eff Conc.'!I64="", " ", 'Eff Conc.'!$D64*'Eff Conc.'!I64*3.78)</f>
        <v xml:space="preserve"> </v>
      </c>
      <c r="J63" s="276" t="str">
        <f>IF('Eff Conc.'!J64="", " ", 'Eff Conc.'!$D64*'Eff Conc.'!J64*3.78)</f>
        <v xml:space="preserve"> </v>
      </c>
      <c r="K63" s="276" t="str">
        <f>IF('Eff Conc.'!K64="", " ", 'Eff Conc.'!$D64*'Eff Conc.'!K64*3.78)</f>
        <v xml:space="preserve"> </v>
      </c>
      <c r="L63" s="276" t="str">
        <f>IF('Eff Conc.'!L64="", " ", 'Eff Conc.'!$D64*'Eff Conc.'!L64*3.78)</f>
        <v xml:space="preserve"> </v>
      </c>
      <c r="M63" s="276" t="str">
        <f>IF('Eff Conc.'!M64="", " ", 'Eff Conc.'!$D64*'Eff Conc.'!M64*3.78)</f>
        <v xml:space="preserve"> </v>
      </c>
      <c r="N63" s="276" t="str">
        <f>IF('Eff Conc.'!N64="", " ", 'Eff Conc.'!$D64*'Eff Conc.'!N64*3.78)</f>
        <v xml:space="preserve"> </v>
      </c>
      <c r="O63" s="276" t="str">
        <f>IF('Eff Conc.'!O64="", " ", 'Eff Conc.'!$D64*'Eff Conc.'!O64*3.78)</f>
        <v xml:space="preserve"> </v>
      </c>
      <c r="P63" s="276" t="str">
        <f>IF('Eff Conc.'!P64="", " ", 'Eff Conc.'!$E64*'Eff Conc.'!P64*3.78)</f>
        <v xml:space="preserve"> </v>
      </c>
      <c r="Q63" s="293" t="str">
        <f>IF('Eff Conc.'!U64="", " ", 'Eff Conc.'!$D64*'Eff Conc.'!U64*3.78)</f>
        <v xml:space="preserve"> </v>
      </c>
    </row>
    <row r="64" spans="1:17" x14ac:dyDescent="0.25">
      <c r="A64" s="292">
        <f>'Eff Conc.'!A65</f>
        <v>0</v>
      </c>
      <c r="B64" s="88">
        <f>'Eff Conc.'!B65</f>
        <v>0</v>
      </c>
      <c r="C64" s="123">
        <f>'Eff Conc.'!C65</f>
        <v>0</v>
      </c>
      <c r="D64" s="241">
        <f>'Eff Conc.'!D65</f>
        <v>0</v>
      </c>
      <c r="E64" s="241">
        <f>'Eff Conc.'!E65</f>
        <v>0</v>
      </c>
      <c r="F64" s="276" t="str">
        <f>IF(OR('Eff Conc.'!F65=0,'Eff Conc.'!F65=""), " ", 'Eff Conc.'!$D65*'Eff Conc.'!F65*3.78)</f>
        <v xml:space="preserve"> </v>
      </c>
      <c r="G64" s="276" t="str">
        <f>IF(OR('Eff Conc.'!G65=0,'Eff Conc.'!G65=""), " ", 'Eff Conc.'!$D65*'Eff Conc.'!G65*3.78)</f>
        <v xml:space="preserve"> </v>
      </c>
      <c r="H64" s="276" t="str">
        <f>IF('Eff Conc.'!H65="", " ", 'Eff Conc.'!$D65*'Eff Conc.'!H65*3.78)</f>
        <v xml:space="preserve"> </v>
      </c>
      <c r="I64" s="276" t="str">
        <f>IF('Eff Conc.'!I65="", " ", 'Eff Conc.'!$D65*'Eff Conc.'!I65*3.78)</f>
        <v xml:space="preserve"> </v>
      </c>
      <c r="J64" s="276" t="str">
        <f>IF('Eff Conc.'!J65="", " ", 'Eff Conc.'!$D65*'Eff Conc.'!J65*3.78)</f>
        <v xml:space="preserve"> </v>
      </c>
      <c r="K64" s="276" t="str">
        <f>IF('Eff Conc.'!K65="", " ", 'Eff Conc.'!$D65*'Eff Conc.'!K65*3.78)</f>
        <v xml:space="preserve"> </v>
      </c>
      <c r="L64" s="276" t="str">
        <f>IF('Eff Conc.'!L65="", " ", 'Eff Conc.'!$D65*'Eff Conc.'!L65*3.78)</f>
        <v xml:space="preserve"> </v>
      </c>
      <c r="M64" s="276" t="str">
        <f>IF('Eff Conc.'!M65="", " ", 'Eff Conc.'!$D65*'Eff Conc.'!M65*3.78)</f>
        <v xml:space="preserve"> </v>
      </c>
      <c r="N64" s="276" t="str">
        <f>IF('Eff Conc.'!N65="", " ", 'Eff Conc.'!$D65*'Eff Conc.'!N65*3.78)</f>
        <v xml:space="preserve"> </v>
      </c>
      <c r="O64" s="276" t="str">
        <f>IF('Eff Conc.'!O65="", " ", 'Eff Conc.'!$D65*'Eff Conc.'!O65*3.78)</f>
        <v xml:space="preserve"> </v>
      </c>
      <c r="P64" s="276" t="str">
        <f>IF('Eff Conc.'!P65="", " ", 'Eff Conc.'!$E65*'Eff Conc.'!P65*3.78)</f>
        <v xml:space="preserve"> </v>
      </c>
      <c r="Q64" s="293" t="str">
        <f>IF('Eff Conc.'!U65="", " ", 'Eff Conc.'!$D65*'Eff Conc.'!U65*3.78)</f>
        <v xml:space="preserve"> </v>
      </c>
    </row>
    <row r="65" spans="1:19" ht="15" customHeight="1" x14ac:dyDescent="0.25">
      <c r="A65" s="292">
        <f>'Eff Conc.'!A66</f>
        <v>0</v>
      </c>
      <c r="B65" s="88">
        <f>'Eff Conc.'!B66</f>
        <v>0</v>
      </c>
      <c r="C65" s="123">
        <f>'Eff Conc.'!C66</f>
        <v>0</v>
      </c>
      <c r="D65" s="241">
        <f>'Eff Conc.'!D66</f>
        <v>0</v>
      </c>
      <c r="E65" s="241">
        <f>'Eff Conc.'!E66</f>
        <v>0</v>
      </c>
      <c r="F65" s="276" t="str">
        <f>IF(OR('Eff Conc.'!F66=0,'Eff Conc.'!F66=""), " ", 'Eff Conc.'!$D66*'Eff Conc.'!F66*3.78)</f>
        <v xml:space="preserve"> </v>
      </c>
      <c r="G65" s="276" t="str">
        <f>IF(OR('Eff Conc.'!G66=0,'Eff Conc.'!G66=""), " ", 'Eff Conc.'!$D66*'Eff Conc.'!G66*3.78)</f>
        <v xml:space="preserve"> </v>
      </c>
      <c r="H65" s="276" t="str">
        <f>IF('Eff Conc.'!H66="", " ", 'Eff Conc.'!$D66*'Eff Conc.'!H66*3.78)</f>
        <v xml:space="preserve"> </v>
      </c>
      <c r="I65" s="276" t="str">
        <f>IF('Eff Conc.'!I66="", " ", 'Eff Conc.'!$D66*'Eff Conc.'!I66*3.78)</f>
        <v xml:space="preserve"> </v>
      </c>
      <c r="J65" s="276" t="str">
        <f>IF('Eff Conc.'!J66="", " ", 'Eff Conc.'!$D66*'Eff Conc.'!J66*3.78)</f>
        <v xml:space="preserve"> </v>
      </c>
      <c r="K65" s="276" t="str">
        <f>IF('Eff Conc.'!K66="", " ", 'Eff Conc.'!$D66*'Eff Conc.'!K66*3.78)</f>
        <v xml:space="preserve"> </v>
      </c>
      <c r="L65" s="276" t="str">
        <f>IF('Eff Conc.'!L66="", " ", 'Eff Conc.'!$D66*'Eff Conc.'!L66*3.78)</f>
        <v xml:space="preserve"> </v>
      </c>
      <c r="M65" s="276" t="str">
        <f>IF('Eff Conc.'!M66="", " ", 'Eff Conc.'!$D66*'Eff Conc.'!M66*3.78)</f>
        <v xml:space="preserve"> </v>
      </c>
      <c r="N65" s="276" t="str">
        <f>IF('Eff Conc.'!N66="", " ", 'Eff Conc.'!$D66*'Eff Conc.'!N66*3.78)</f>
        <v xml:space="preserve"> </v>
      </c>
      <c r="O65" s="276" t="str">
        <f>IF('Eff Conc.'!O66="", " ", 'Eff Conc.'!$D66*'Eff Conc.'!O66*3.78)</f>
        <v xml:space="preserve"> </v>
      </c>
      <c r="P65" s="276" t="str">
        <f>IF('Eff Conc.'!P66="", " ", 'Eff Conc.'!$E66*'Eff Conc.'!P66*3.78)</f>
        <v xml:space="preserve"> </v>
      </c>
      <c r="Q65" s="293" t="str">
        <f>IF('Eff Conc.'!U66="", " ", 'Eff Conc.'!$D66*'Eff Conc.'!U66*3.78)</f>
        <v xml:space="preserve"> </v>
      </c>
    </row>
    <row r="66" spans="1:19" ht="15.75" thickBot="1" x14ac:dyDescent="0.3">
      <c r="A66" s="294">
        <f>'Eff Conc.'!A67</f>
        <v>0</v>
      </c>
      <c r="B66" s="295">
        <f>'Eff Conc.'!B67</f>
        <v>0</v>
      </c>
      <c r="C66" s="296">
        <f>'Eff Conc.'!C67</f>
        <v>0</v>
      </c>
      <c r="D66" s="297">
        <f>'Eff Conc.'!D67</f>
        <v>0</v>
      </c>
      <c r="E66" s="297">
        <f>'Eff Conc.'!E67</f>
        <v>0</v>
      </c>
      <c r="F66" s="298" t="str">
        <f>IF(OR('Eff Conc.'!F67=0,'Eff Conc.'!F67=""), " ", 'Eff Conc.'!$D67*'Eff Conc.'!F67*3.78)</f>
        <v xml:space="preserve"> </v>
      </c>
      <c r="G66" s="298" t="str">
        <f>IF(OR('Eff Conc.'!G67=0,'Eff Conc.'!G67=""), " ", 'Eff Conc.'!$D67*'Eff Conc.'!G67*3.78)</f>
        <v xml:space="preserve"> </v>
      </c>
      <c r="H66" s="298" t="str">
        <f>IF('Eff Conc.'!H67="", " ", 'Eff Conc.'!$D67*'Eff Conc.'!H67*3.78)</f>
        <v xml:space="preserve"> </v>
      </c>
      <c r="I66" s="298" t="str">
        <f>IF('Eff Conc.'!I67="", " ", 'Eff Conc.'!$D67*'Eff Conc.'!I67*3.78)</f>
        <v xml:space="preserve"> </v>
      </c>
      <c r="J66" s="298" t="str">
        <f>IF('Eff Conc.'!J67="", " ", 'Eff Conc.'!$D67*'Eff Conc.'!J67*3.78)</f>
        <v xml:space="preserve"> </v>
      </c>
      <c r="K66" s="298" t="str">
        <f>IF('Eff Conc.'!K67="", " ", 'Eff Conc.'!$D67*'Eff Conc.'!K67*3.78)</f>
        <v xml:space="preserve"> </v>
      </c>
      <c r="L66" s="298" t="str">
        <f>IF('Eff Conc.'!L67="", " ", 'Eff Conc.'!$D67*'Eff Conc.'!L67*3.78)</f>
        <v xml:space="preserve"> </v>
      </c>
      <c r="M66" s="298" t="str">
        <f>IF('Eff Conc.'!M67="", " ", 'Eff Conc.'!$D67*'Eff Conc.'!M67*3.78)</f>
        <v xml:space="preserve"> </v>
      </c>
      <c r="N66" s="298" t="str">
        <f>IF('Eff Conc.'!N67="", " ", 'Eff Conc.'!$D67*'Eff Conc.'!N67*3.78)</f>
        <v xml:space="preserve"> </v>
      </c>
      <c r="O66" s="298" t="str">
        <f>IF('Eff Conc.'!O67="", " ", 'Eff Conc.'!$D67*'Eff Conc.'!O67*3.78)</f>
        <v xml:space="preserve"> </v>
      </c>
      <c r="P66" s="298" t="str">
        <f>IF('Eff Conc.'!P67="", " ", 'Eff Conc.'!$E67*'Eff Conc.'!P67*3.78)</f>
        <v xml:space="preserve"> </v>
      </c>
      <c r="Q66" s="299" t="str">
        <f>IF('Eff Conc.'!U67="", " ", 'Eff Conc.'!$D67*'Eff Conc.'!U67*3.78)</f>
        <v xml:space="preserve"> </v>
      </c>
    </row>
    <row r="68" spans="1:19" ht="15.75" thickBot="1" x14ac:dyDescent="0.3"/>
    <row r="69" spans="1:19" customFormat="1" ht="15.75" x14ac:dyDescent="0.25">
      <c r="A69" s="274" t="s">
        <v>161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61"/>
      <c r="O69" s="61"/>
      <c r="P69" s="61"/>
      <c r="Q69" s="61"/>
      <c r="R69" s="61"/>
      <c r="S69" s="62"/>
    </row>
    <row r="70" spans="1:19" customFormat="1" x14ac:dyDescent="0.25">
      <c r="A70" s="272" t="s">
        <v>134</v>
      </c>
      <c r="B70" s="261"/>
      <c r="C70" s="261"/>
      <c r="D70" s="261"/>
      <c r="E70" s="261"/>
      <c r="F70" s="261"/>
      <c r="G70" s="261"/>
      <c r="H70" s="261"/>
      <c r="I70" s="261"/>
      <c r="J70" s="261"/>
      <c r="K70" s="261"/>
      <c r="L70" s="261"/>
      <c r="M70" s="261"/>
      <c r="N70" s="45"/>
      <c r="O70" s="45"/>
      <c r="P70" s="45"/>
      <c r="Q70" s="45"/>
      <c r="R70" s="45"/>
      <c r="S70" s="64"/>
    </row>
    <row r="71" spans="1:19" customFormat="1" x14ac:dyDescent="0.25">
      <c r="A71" s="272" t="s">
        <v>109</v>
      </c>
      <c r="B71" s="261"/>
      <c r="C71" s="261"/>
      <c r="D71" s="261"/>
      <c r="E71" s="261"/>
      <c r="F71" s="261"/>
      <c r="G71" s="261"/>
      <c r="H71" s="261"/>
      <c r="I71" s="261"/>
      <c r="J71" s="261"/>
      <c r="K71" s="261"/>
      <c r="L71" s="261"/>
      <c r="M71" s="261"/>
      <c r="N71" s="45"/>
      <c r="O71" s="45"/>
      <c r="P71" s="45"/>
      <c r="Q71" s="45"/>
      <c r="R71" s="45"/>
      <c r="S71" s="64"/>
    </row>
    <row r="72" spans="1:19" s="46" customFormat="1" x14ac:dyDescent="0.25">
      <c r="A72" s="272"/>
      <c r="B72" s="261"/>
      <c r="C72" s="261"/>
      <c r="D72" s="261"/>
      <c r="E72" s="261"/>
      <c r="F72" s="261"/>
      <c r="G72" s="261"/>
      <c r="H72" s="261"/>
      <c r="I72" s="261"/>
      <c r="J72" s="261"/>
      <c r="K72" s="261"/>
      <c r="L72" s="261"/>
      <c r="M72" s="261"/>
      <c r="N72" s="45"/>
      <c r="O72" s="45"/>
      <c r="P72" s="45"/>
      <c r="Q72" s="45"/>
      <c r="R72" s="45"/>
      <c r="S72" s="64"/>
    </row>
    <row r="73" spans="1:19" customFormat="1" ht="14.25" customHeight="1" x14ac:dyDescent="0.25">
      <c r="A73" s="273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 x14ac:dyDescent="0.25">
      <c r="A74" s="168" t="s">
        <v>170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 x14ac:dyDescent="0.25">
      <c r="A75" s="168" t="s">
        <v>171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 x14ac:dyDescent="0.25">
      <c r="A76" s="168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 x14ac:dyDescent="0.25">
      <c r="A78" s="273" t="s">
        <v>169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 x14ac:dyDescent="0.25">
      <c r="A79" s="168" t="s">
        <v>174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 x14ac:dyDescent="0.25">
      <c r="A80" s="169" t="s">
        <v>173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 x14ac:dyDescent="0.3">
      <c r="A81" s="74" t="s">
        <v>172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0" type="noConversion"/>
  <conditionalFormatting sqref="C7:C66">
    <cfRule type="containsText" dxfId="656" priority="4" operator="containsText" text="Y">
      <formula>NOT(ISERROR(SEARCH("Y",C7)))</formula>
    </cfRule>
  </conditionalFormatting>
  <conditionalFormatting sqref="A7:Q66">
    <cfRule type="containsBlanks" dxfId="655" priority="6">
      <formula>LEN(TRIM(A7))=0</formula>
    </cfRule>
  </conditionalFormatting>
  <conditionalFormatting sqref="F7:Q66">
    <cfRule type="cellIs" dxfId="654" priority="1" operator="equal">
      <formula>0</formula>
    </cfRule>
    <cfRule type="containsErrors" dxfId="653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4" zoomScaleNormal="100" workbookViewId="0">
      <selection activeCell="C9" sqref="C9:D9"/>
    </sheetView>
  </sheetViews>
  <sheetFormatPr defaultRowHeight="15" x14ac:dyDescent="0.2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 x14ac:dyDescent="0.4">
      <c r="A1" s="87" t="s">
        <v>120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 x14ac:dyDescent="0.3">
      <c r="A2" s="153" t="str">
        <f>' Inf Conc'!A2</f>
        <v>City of San Mateo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 x14ac:dyDescent="0.35">
      <c r="A3" s="156" t="str">
        <f>' Inf Conc'!A3</f>
        <v>Pete Dalla-Betta, Laboratory Supervisor, (650)  522-7388, PDallaBetta@cityofsanmateo.org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3" t="s">
        <v>34</v>
      </c>
      <c r="B5" s="2" t="s">
        <v>0</v>
      </c>
      <c r="C5" s="368" t="s">
        <v>4</v>
      </c>
      <c r="D5" s="369"/>
      <c r="E5" s="368" t="s">
        <v>1</v>
      </c>
      <c r="F5" s="369"/>
      <c r="G5" s="368" t="s">
        <v>2</v>
      </c>
      <c r="H5" s="369"/>
      <c r="I5" s="368" t="s">
        <v>3</v>
      </c>
      <c r="J5" s="369"/>
      <c r="K5" s="368" t="s">
        <v>8</v>
      </c>
      <c r="L5" s="369"/>
      <c r="M5" s="368" t="s">
        <v>17</v>
      </c>
      <c r="N5" s="369"/>
      <c r="O5" s="368" t="s">
        <v>9</v>
      </c>
      <c r="P5" s="369"/>
      <c r="Q5" s="368" t="s">
        <v>103</v>
      </c>
      <c r="R5" s="369"/>
    </row>
    <row r="6" spans="1:19" ht="18.75" customHeight="1" thickBot="1" x14ac:dyDescent="0.3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1" t="str">
        <f>' Inf Conc'!A7</f>
        <v>Dry 2012</v>
      </c>
      <c r="B7" s="150">
        <f>'Inf Load'!B7</f>
        <v>41100</v>
      </c>
      <c r="C7" s="344">
        <v>7.0000000000000007E-2</v>
      </c>
      <c r="D7" s="325">
        <v>0.1</v>
      </c>
      <c r="E7" s="346">
        <v>0.02</v>
      </c>
      <c r="F7" s="325">
        <v>0.1</v>
      </c>
      <c r="G7" s="346">
        <v>0.02</v>
      </c>
      <c r="H7" s="325">
        <v>0.1</v>
      </c>
      <c r="I7" s="346">
        <v>0.04</v>
      </c>
      <c r="J7" s="325">
        <v>0.1</v>
      </c>
      <c r="K7" s="348">
        <v>0.15</v>
      </c>
      <c r="L7" s="325">
        <v>0.2</v>
      </c>
      <c r="M7" s="346">
        <v>0.15</v>
      </c>
      <c r="N7" s="325">
        <v>0.2</v>
      </c>
      <c r="O7" s="69"/>
      <c r="P7" s="141"/>
      <c r="Q7" s="142"/>
      <c r="R7" s="143"/>
    </row>
    <row r="8" spans="1:19" x14ac:dyDescent="0.25">
      <c r="A8" s="151" t="str">
        <f>' Inf Conc'!A8</f>
        <v>Wet 2012/3</v>
      </c>
      <c r="B8" s="150">
        <f>'Inf Load'!B8</f>
        <v>41310</v>
      </c>
      <c r="C8" s="345">
        <v>7.0000000000000007E-2</v>
      </c>
      <c r="D8" s="330">
        <v>0.1</v>
      </c>
      <c r="E8" s="347">
        <v>0.02</v>
      </c>
      <c r="F8" s="330">
        <v>0.1</v>
      </c>
      <c r="G8" s="347">
        <v>0.02</v>
      </c>
      <c r="H8" s="330">
        <v>0.1</v>
      </c>
      <c r="I8" s="347">
        <v>0.04</v>
      </c>
      <c r="J8" s="330">
        <v>0.1</v>
      </c>
      <c r="K8" s="347">
        <v>7.4999999999999997E-2</v>
      </c>
      <c r="L8" s="330">
        <v>0.1</v>
      </c>
      <c r="M8" s="347">
        <v>0.06</v>
      </c>
      <c r="N8" s="330">
        <v>0.1</v>
      </c>
      <c r="O8" s="69"/>
      <c r="P8" s="141"/>
      <c r="Q8" s="142"/>
      <c r="R8" s="143"/>
    </row>
    <row r="9" spans="1:19" x14ac:dyDescent="0.25">
      <c r="A9" s="151" t="str">
        <f>' Inf Conc'!A9</f>
        <v>Dry 2013</v>
      </c>
      <c r="B9" s="150">
        <f>'Inf Load'!B9</f>
        <v>41492</v>
      </c>
      <c r="C9" s="237">
        <v>7.0000000000000007E-2</v>
      </c>
      <c r="D9" s="238">
        <v>0.1</v>
      </c>
      <c r="E9" s="347">
        <v>0.02</v>
      </c>
      <c r="F9" s="330">
        <v>0.1</v>
      </c>
      <c r="G9" s="140">
        <v>2E-3</v>
      </c>
      <c r="H9" s="141">
        <v>0.03</v>
      </c>
      <c r="I9" s="347">
        <v>0.04</v>
      </c>
      <c r="J9" s="330">
        <v>0.1</v>
      </c>
      <c r="K9" s="140">
        <v>0.02</v>
      </c>
      <c r="L9" s="141">
        <v>0.1</v>
      </c>
      <c r="M9" s="237">
        <v>6.0000000000000001E-3</v>
      </c>
      <c r="N9" s="330">
        <v>0.1</v>
      </c>
      <c r="O9" s="69"/>
      <c r="P9" s="141"/>
      <c r="Q9" s="142"/>
      <c r="R9" s="143"/>
    </row>
    <row r="10" spans="1:19" x14ac:dyDescent="0.25">
      <c r="A10" s="151">
        <f>' Inf Conc'!A10</f>
        <v>0</v>
      </c>
      <c r="B10" s="150">
        <f>'Inf Load'!B10</f>
        <v>0</v>
      </c>
      <c r="C10" s="140"/>
      <c r="D10" s="141"/>
      <c r="E10" s="237"/>
      <c r="F10" s="238"/>
      <c r="G10" s="140"/>
      <c r="H10" s="141"/>
      <c r="I10" s="237"/>
      <c r="J10" s="238"/>
      <c r="K10" s="140"/>
      <c r="L10" s="141"/>
      <c r="M10" s="237"/>
      <c r="N10" s="238"/>
      <c r="O10" s="69"/>
      <c r="P10" s="141"/>
      <c r="Q10" s="142"/>
      <c r="R10" s="143"/>
    </row>
    <row r="11" spans="1:19" x14ac:dyDescent="0.25">
      <c r="A11" s="151">
        <f>' Inf Conc'!A11</f>
        <v>0</v>
      </c>
      <c r="B11" s="150">
        <f>'Inf Load'!B11</f>
        <v>0</v>
      </c>
      <c r="C11" s="140"/>
      <c r="D11" s="141"/>
      <c r="E11" s="237"/>
      <c r="F11" s="238"/>
      <c r="G11" s="140"/>
      <c r="H11" s="141"/>
      <c r="I11" s="237"/>
      <c r="J11" s="238"/>
      <c r="K11" s="140"/>
      <c r="L11" s="141"/>
      <c r="M11" s="237"/>
      <c r="N11" s="238"/>
      <c r="O11" s="69"/>
      <c r="P11" s="141"/>
      <c r="Q11" s="142"/>
      <c r="R11" s="143"/>
    </row>
    <row r="12" spans="1:19" x14ac:dyDescent="0.25">
      <c r="A12" s="151">
        <f>' Inf Conc'!A12</f>
        <v>0</v>
      </c>
      <c r="B12" s="150">
        <f>'Inf Load'!B12</f>
        <v>0</v>
      </c>
      <c r="C12" s="140"/>
      <c r="D12" s="141"/>
      <c r="E12" s="237"/>
      <c r="F12" s="238"/>
      <c r="G12" s="140"/>
      <c r="H12" s="141"/>
      <c r="I12" s="237"/>
      <c r="J12" s="238"/>
      <c r="K12" s="140"/>
      <c r="L12" s="141"/>
      <c r="M12" s="237"/>
      <c r="N12" s="238"/>
      <c r="O12" s="69"/>
      <c r="P12" s="141"/>
      <c r="Q12" s="142"/>
      <c r="R12" s="143"/>
    </row>
    <row r="13" spans="1:19" x14ac:dyDescent="0.25">
      <c r="A13" s="151">
        <f>' Inf Conc'!A13</f>
        <v>0</v>
      </c>
      <c r="B13" s="150">
        <f>'Inf Load'!B13</f>
        <v>0</v>
      </c>
      <c r="C13" s="140"/>
      <c r="D13" s="141"/>
      <c r="E13" s="237"/>
      <c r="F13" s="238"/>
      <c r="G13" s="140"/>
      <c r="H13" s="141"/>
      <c r="I13" s="237"/>
      <c r="J13" s="238"/>
      <c r="K13" s="140"/>
      <c r="L13" s="141"/>
      <c r="M13" s="237"/>
      <c r="N13" s="238"/>
      <c r="O13" s="69"/>
      <c r="P13" s="141"/>
      <c r="Q13" s="142"/>
      <c r="R13" s="143"/>
    </row>
    <row r="14" spans="1:19" x14ac:dyDescent="0.25">
      <c r="A14" s="151">
        <f>' Inf Conc'!A14</f>
        <v>0</v>
      </c>
      <c r="B14" s="150">
        <f>'Inf Load'!B14</f>
        <v>0</v>
      </c>
      <c r="C14" s="140"/>
      <c r="D14" s="141"/>
      <c r="E14" s="237"/>
      <c r="F14" s="238"/>
      <c r="G14" s="140"/>
      <c r="H14" s="141"/>
      <c r="I14" s="237"/>
      <c r="J14" s="238"/>
      <c r="K14" s="140"/>
      <c r="L14" s="141"/>
      <c r="M14" s="237"/>
      <c r="N14" s="238"/>
      <c r="O14" s="69"/>
      <c r="P14" s="141"/>
      <c r="Q14" s="142"/>
      <c r="R14" s="143"/>
    </row>
    <row r="15" spans="1:19" x14ac:dyDescent="0.25">
      <c r="A15" s="151">
        <f>' Inf Conc'!A15</f>
        <v>0</v>
      </c>
      <c r="B15" s="150">
        <f>'Inf Load'!B15</f>
        <v>0</v>
      </c>
      <c r="C15" s="140"/>
      <c r="D15" s="141"/>
      <c r="E15" s="237"/>
      <c r="F15" s="238"/>
      <c r="G15" s="140"/>
      <c r="H15" s="141"/>
      <c r="I15" s="237"/>
      <c r="J15" s="238"/>
      <c r="K15" s="140"/>
      <c r="L15" s="141"/>
      <c r="M15" s="237"/>
      <c r="N15" s="238"/>
      <c r="O15" s="69"/>
      <c r="P15" s="141"/>
      <c r="Q15" s="142"/>
      <c r="R15" s="143"/>
    </row>
    <row r="16" spans="1:19" x14ac:dyDescent="0.25">
      <c r="A16" s="151">
        <f>' Inf Conc'!A16</f>
        <v>0</v>
      </c>
      <c r="B16" s="150">
        <f>'Inf Load'!B16</f>
        <v>0</v>
      </c>
      <c r="C16" s="140"/>
      <c r="D16" s="141"/>
      <c r="E16" s="237"/>
      <c r="F16" s="238"/>
      <c r="G16" s="140"/>
      <c r="H16" s="141"/>
      <c r="I16" s="237"/>
      <c r="J16" s="238"/>
      <c r="K16" s="140"/>
      <c r="L16" s="141"/>
      <c r="M16" s="237"/>
      <c r="N16" s="238"/>
      <c r="O16" s="69"/>
      <c r="P16" s="141"/>
      <c r="Q16" s="142"/>
      <c r="R16" s="143"/>
    </row>
    <row r="17" spans="1:18" x14ac:dyDescent="0.25">
      <c r="A17" s="151">
        <f>' Inf Conc'!A17</f>
        <v>0</v>
      </c>
      <c r="B17" s="150">
        <f>'Inf Load'!B17</f>
        <v>0</v>
      </c>
      <c r="C17" s="140"/>
      <c r="D17" s="141"/>
      <c r="E17" s="237"/>
      <c r="F17" s="238"/>
      <c r="G17" s="140"/>
      <c r="H17" s="141"/>
      <c r="I17" s="237"/>
      <c r="J17" s="238"/>
      <c r="K17" s="140"/>
      <c r="L17" s="141"/>
      <c r="M17" s="237"/>
      <c r="N17" s="238"/>
      <c r="O17" s="69"/>
      <c r="P17" s="141"/>
      <c r="Q17" s="142"/>
      <c r="R17" s="143"/>
    </row>
    <row r="18" spans="1:18" x14ac:dyDescent="0.25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 x14ac:dyDescent="0.25">
      <c r="A19" s="151">
        <f>' Inf Conc'!A19</f>
        <v>0</v>
      </c>
      <c r="B19" s="150">
        <f>'Inf Load'!B19</f>
        <v>0</v>
      </c>
      <c r="C19" s="140"/>
      <c r="D19" s="141"/>
      <c r="E19" s="237"/>
      <c r="F19" s="238"/>
      <c r="G19" s="140"/>
      <c r="H19" s="141"/>
      <c r="I19" s="237"/>
      <c r="J19" s="238"/>
      <c r="K19" s="140"/>
      <c r="L19" s="141"/>
      <c r="M19" s="237"/>
      <c r="N19" s="238"/>
      <c r="O19" s="140"/>
      <c r="P19" s="141"/>
      <c r="Q19" s="142"/>
      <c r="R19" s="143"/>
    </row>
    <row r="20" spans="1:18" x14ac:dyDescent="0.25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 x14ac:dyDescent="0.25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 x14ac:dyDescent="0.25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 x14ac:dyDescent="0.25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 x14ac:dyDescent="0.25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 x14ac:dyDescent="0.25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 x14ac:dyDescent="0.3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 x14ac:dyDescent="0.3"/>
    <row r="29" spans="1:18" x14ac:dyDescent="0.25">
      <c r="A29" s="112" t="s">
        <v>94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0" type="noConversion"/>
  <conditionalFormatting sqref="E17:E26 E7:F8 E10:F16 C9:D9">
    <cfRule type="expression" dxfId="652" priority="144">
      <formula>ISTEXT(C7)</formula>
    </cfRule>
  </conditionalFormatting>
  <conditionalFormatting sqref="F17:F26">
    <cfRule type="expression" dxfId="651" priority="143">
      <formula>ISTEXT(F17)</formula>
    </cfRule>
  </conditionalFormatting>
  <conditionalFormatting sqref="G17:G26">
    <cfRule type="expression" dxfId="650" priority="142">
      <formula>ISTEXT(G17)</formula>
    </cfRule>
  </conditionalFormatting>
  <conditionalFormatting sqref="H17:H26">
    <cfRule type="expression" dxfId="649" priority="141">
      <formula>ISTEXT(H17)</formula>
    </cfRule>
  </conditionalFormatting>
  <conditionalFormatting sqref="K17:K26">
    <cfRule type="expression" dxfId="648" priority="140">
      <formula>ISTEXT(K17)</formula>
    </cfRule>
  </conditionalFormatting>
  <conditionalFormatting sqref="L17:L26">
    <cfRule type="expression" dxfId="647" priority="139">
      <formula>ISTEXT(L17)</formula>
    </cfRule>
  </conditionalFormatting>
  <conditionalFormatting sqref="M17:M26">
    <cfRule type="expression" dxfId="646" priority="138">
      <formula>ISTEXT(M17)</formula>
    </cfRule>
  </conditionalFormatting>
  <conditionalFormatting sqref="N17:N26">
    <cfRule type="expression" dxfId="645" priority="137">
      <formula>ISTEXT(N17)</formula>
    </cfRule>
  </conditionalFormatting>
  <conditionalFormatting sqref="O17:O26">
    <cfRule type="expression" dxfId="644" priority="136">
      <formula>ISTEXT(O17)</formula>
    </cfRule>
  </conditionalFormatting>
  <conditionalFormatting sqref="P17:P26">
    <cfRule type="expression" dxfId="643" priority="135">
      <formula>ISTEXT(P17)</formula>
    </cfRule>
  </conditionalFormatting>
  <conditionalFormatting sqref="Q17:Q26">
    <cfRule type="expression" dxfId="642" priority="134">
      <formula>ISTEXT(Q17)</formula>
    </cfRule>
  </conditionalFormatting>
  <conditionalFormatting sqref="R17:R26">
    <cfRule type="expression" dxfId="641" priority="133">
      <formula>ISTEXT(R17)</formula>
    </cfRule>
  </conditionalFormatting>
  <conditionalFormatting sqref="C19">
    <cfRule type="expression" dxfId="640" priority="132">
      <formula>ISTEXT(C19)</formula>
    </cfRule>
  </conditionalFormatting>
  <conditionalFormatting sqref="C18">
    <cfRule type="expression" dxfId="639" priority="146">
      <formula>ISTEXT(C18)</formula>
    </cfRule>
  </conditionalFormatting>
  <conditionalFormatting sqref="D17:D26">
    <cfRule type="expression" dxfId="638" priority="145">
      <formula>ISTEXT(D17)</formula>
    </cfRule>
  </conditionalFormatting>
  <conditionalFormatting sqref="D19">
    <cfRule type="expression" dxfId="637" priority="131">
      <formula>ISTEXT(D19)</formula>
    </cfRule>
  </conditionalFormatting>
  <conditionalFormatting sqref="E19">
    <cfRule type="expression" dxfId="636" priority="130">
      <formula>ISTEXT(E19)</formula>
    </cfRule>
  </conditionalFormatting>
  <conditionalFormatting sqref="F19">
    <cfRule type="expression" dxfId="635" priority="129">
      <formula>ISTEXT(F19)</formula>
    </cfRule>
  </conditionalFormatting>
  <conditionalFormatting sqref="G19">
    <cfRule type="expression" dxfId="634" priority="128">
      <formula>ISTEXT(G19)</formula>
    </cfRule>
  </conditionalFormatting>
  <conditionalFormatting sqref="H19">
    <cfRule type="expression" dxfId="633" priority="127">
      <formula>ISTEXT(H19)</formula>
    </cfRule>
  </conditionalFormatting>
  <conditionalFormatting sqref="K19">
    <cfRule type="expression" dxfId="632" priority="126">
      <formula>ISTEXT(K19)</formula>
    </cfRule>
  </conditionalFormatting>
  <conditionalFormatting sqref="L19">
    <cfRule type="expression" dxfId="631" priority="125">
      <formula>ISTEXT(L19)</formula>
    </cfRule>
  </conditionalFormatting>
  <conditionalFormatting sqref="M19">
    <cfRule type="expression" dxfId="630" priority="124">
      <formula>ISTEXT(M19)</formula>
    </cfRule>
  </conditionalFormatting>
  <conditionalFormatting sqref="N19">
    <cfRule type="expression" dxfId="629" priority="123">
      <formula>ISTEXT(N19)</formula>
    </cfRule>
  </conditionalFormatting>
  <conditionalFormatting sqref="O19">
    <cfRule type="expression" dxfId="628" priority="122">
      <formula>ISTEXT(O19)</formula>
    </cfRule>
  </conditionalFormatting>
  <conditionalFormatting sqref="P19">
    <cfRule type="expression" dxfId="627" priority="121">
      <formula>ISTEXT(P19)</formula>
    </cfRule>
  </conditionalFormatting>
  <conditionalFormatting sqref="Q19">
    <cfRule type="expression" dxfId="626" priority="120">
      <formula>ISTEXT(Q19)</formula>
    </cfRule>
  </conditionalFormatting>
  <conditionalFormatting sqref="R19">
    <cfRule type="expression" dxfId="625" priority="119">
      <formula>ISTEXT(R19)</formula>
    </cfRule>
  </conditionalFormatting>
  <conditionalFormatting sqref="C20">
    <cfRule type="expression" dxfId="624" priority="118">
      <formula>ISTEXT(C20)</formula>
    </cfRule>
  </conditionalFormatting>
  <conditionalFormatting sqref="D20">
    <cfRule type="expression" dxfId="623" priority="117">
      <formula>ISTEXT(D20)</formula>
    </cfRule>
  </conditionalFormatting>
  <conditionalFormatting sqref="E20">
    <cfRule type="expression" dxfId="622" priority="116">
      <formula>ISTEXT(E20)</formula>
    </cfRule>
  </conditionalFormatting>
  <conditionalFormatting sqref="F20">
    <cfRule type="expression" dxfId="621" priority="115">
      <formula>ISTEXT(F20)</formula>
    </cfRule>
  </conditionalFormatting>
  <conditionalFormatting sqref="G20">
    <cfRule type="expression" dxfId="620" priority="114">
      <formula>ISTEXT(G20)</formula>
    </cfRule>
  </conditionalFormatting>
  <conditionalFormatting sqref="H20">
    <cfRule type="expression" dxfId="619" priority="113">
      <formula>ISTEXT(H20)</formula>
    </cfRule>
  </conditionalFormatting>
  <conditionalFormatting sqref="K20">
    <cfRule type="expression" dxfId="618" priority="112">
      <formula>ISTEXT(K20)</formula>
    </cfRule>
  </conditionalFormatting>
  <conditionalFormatting sqref="L20">
    <cfRule type="expression" dxfId="617" priority="111">
      <formula>ISTEXT(L20)</formula>
    </cfRule>
  </conditionalFormatting>
  <conditionalFormatting sqref="M20">
    <cfRule type="expression" dxfId="616" priority="110">
      <formula>ISTEXT(M20)</formula>
    </cfRule>
  </conditionalFormatting>
  <conditionalFormatting sqref="N20">
    <cfRule type="expression" dxfId="615" priority="109">
      <formula>ISTEXT(N20)</formula>
    </cfRule>
  </conditionalFormatting>
  <conditionalFormatting sqref="O20">
    <cfRule type="expression" dxfId="614" priority="108">
      <formula>ISTEXT(O20)</formula>
    </cfRule>
  </conditionalFormatting>
  <conditionalFormatting sqref="P20">
    <cfRule type="expression" dxfId="613" priority="107">
      <formula>ISTEXT(P20)</formula>
    </cfRule>
  </conditionalFormatting>
  <conditionalFormatting sqref="Q20">
    <cfRule type="expression" dxfId="612" priority="106">
      <formula>ISTEXT(Q20)</formula>
    </cfRule>
  </conditionalFormatting>
  <conditionalFormatting sqref="R20">
    <cfRule type="expression" dxfId="611" priority="105">
      <formula>ISTEXT(R20)</formula>
    </cfRule>
  </conditionalFormatting>
  <conditionalFormatting sqref="C21:C26">
    <cfRule type="expression" dxfId="610" priority="104">
      <formula>ISTEXT(C21)</formula>
    </cfRule>
  </conditionalFormatting>
  <conditionalFormatting sqref="D21:D26">
    <cfRule type="expression" dxfId="609" priority="103">
      <formula>ISTEXT(D21)</formula>
    </cfRule>
  </conditionalFormatting>
  <conditionalFormatting sqref="E21:E26">
    <cfRule type="expression" dxfId="608" priority="102">
      <formula>ISTEXT(E21)</formula>
    </cfRule>
  </conditionalFormatting>
  <conditionalFormatting sqref="F21:F26">
    <cfRule type="expression" dxfId="607" priority="101">
      <formula>ISTEXT(F21)</formula>
    </cfRule>
  </conditionalFormatting>
  <conditionalFormatting sqref="G21:G26">
    <cfRule type="expression" dxfId="606" priority="100">
      <formula>ISTEXT(G21)</formula>
    </cfRule>
  </conditionalFormatting>
  <conditionalFormatting sqref="H21:H26">
    <cfRule type="expression" dxfId="605" priority="99">
      <formula>ISTEXT(H21)</formula>
    </cfRule>
  </conditionalFormatting>
  <conditionalFormatting sqref="K21:K26">
    <cfRule type="expression" dxfId="604" priority="98">
      <formula>ISTEXT(K21)</formula>
    </cfRule>
  </conditionalFormatting>
  <conditionalFormatting sqref="L21:L26">
    <cfRule type="expression" dxfId="603" priority="97">
      <formula>ISTEXT(L21)</formula>
    </cfRule>
  </conditionalFormatting>
  <conditionalFormatting sqref="M21:M26">
    <cfRule type="expression" dxfId="602" priority="96">
      <formula>ISTEXT(M21)</formula>
    </cfRule>
  </conditionalFormatting>
  <conditionalFormatting sqref="N21:N26">
    <cfRule type="expression" dxfId="601" priority="95">
      <formula>ISTEXT(N21)</formula>
    </cfRule>
  </conditionalFormatting>
  <conditionalFormatting sqref="O21:O26">
    <cfRule type="expression" dxfId="600" priority="94">
      <formula>ISTEXT(O21)</formula>
    </cfRule>
  </conditionalFormatting>
  <conditionalFormatting sqref="P21:P26">
    <cfRule type="expression" dxfId="599" priority="93">
      <formula>ISTEXT(P21)</formula>
    </cfRule>
  </conditionalFormatting>
  <conditionalFormatting sqref="Q21:Q26">
    <cfRule type="expression" dxfId="598" priority="92">
      <formula>ISTEXT(Q21)</formula>
    </cfRule>
  </conditionalFormatting>
  <conditionalFormatting sqref="R21:R26">
    <cfRule type="expression" dxfId="597" priority="91">
      <formula>ISTEXT(R21)</formula>
    </cfRule>
  </conditionalFormatting>
  <conditionalFormatting sqref="K7:K16">
    <cfRule type="expression" dxfId="596" priority="75">
      <formula>ISTEXT(K7)</formula>
    </cfRule>
  </conditionalFormatting>
  <conditionalFormatting sqref="L7:L16">
    <cfRule type="expression" dxfId="595" priority="74">
      <formula>ISTEXT(L7)</formula>
    </cfRule>
  </conditionalFormatting>
  <conditionalFormatting sqref="I17:I26">
    <cfRule type="expression" dxfId="594" priority="88">
      <formula>ISTEXT(I17)</formula>
    </cfRule>
  </conditionalFormatting>
  <conditionalFormatting sqref="J17:J26">
    <cfRule type="expression" dxfId="593" priority="87">
      <formula>ISTEXT(J17)</formula>
    </cfRule>
  </conditionalFormatting>
  <conditionalFormatting sqref="I19">
    <cfRule type="expression" dxfId="592" priority="86">
      <formula>ISTEXT(I19)</formula>
    </cfRule>
  </conditionalFormatting>
  <conditionalFormatting sqref="J19">
    <cfRule type="expression" dxfId="591" priority="85">
      <formula>ISTEXT(J19)</formula>
    </cfRule>
  </conditionalFormatting>
  <conditionalFormatting sqref="I20">
    <cfRule type="expression" dxfId="590" priority="84">
      <formula>ISTEXT(I20)</formula>
    </cfRule>
  </conditionalFormatting>
  <conditionalFormatting sqref="J20">
    <cfRule type="expression" dxfId="589" priority="83">
      <formula>ISTEXT(J20)</formula>
    </cfRule>
  </conditionalFormatting>
  <conditionalFormatting sqref="I21:I26">
    <cfRule type="expression" dxfId="588" priority="82">
      <formula>ISTEXT(I21)</formula>
    </cfRule>
  </conditionalFormatting>
  <conditionalFormatting sqref="J21:J26">
    <cfRule type="expression" dxfId="587" priority="81">
      <formula>ISTEXT(J21)</formula>
    </cfRule>
  </conditionalFormatting>
  <conditionalFormatting sqref="D7:D8 D10:D16">
    <cfRule type="expression" dxfId="586" priority="80">
      <formula>ISTEXT(D7)</formula>
    </cfRule>
  </conditionalFormatting>
  <conditionalFormatting sqref="G7:G16">
    <cfRule type="expression" dxfId="585" priority="77">
      <formula>ISTEXT(G7)</formula>
    </cfRule>
  </conditionalFormatting>
  <conditionalFormatting sqref="H7:H16">
    <cfRule type="expression" dxfId="584" priority="76">
      <formula>ISTEXT(H7)</formula>
    </cfRule>
  </conditionalFormatting>
  <conditionalFormatting sqref="M7:M16">
    <cfRule type="expression" dxfId="583" priority="73">
      <formula>ISTEXT(M7)</formula>
    </cfRule>
  </conditionalFormatting>
  <conditionalFormatting sqref="N7:N16">
    <cfRule type="expression" dxfId="582" priority="72">
      <formula>ISTEXT(N7)</formula>
    </cfRule>
  </conditionalFormatting>
  <conditionalFormatting sqref="O7:O16">
    <cfRule type="expression" dxfId="581" priority="71">
      <formula>ISTEXT(O7)</formula>
    </cfRule>
  </conditionalFormatting>
  <conditionalFormatting sqref="P7:P16">
    <cfRule type="expression" dxfId="580" priority="70">
      <formula>ISTEXT(P7)</formula>
    </cfRule>
  </conditionalFormatting>
  <conditionalFormatting sqref="Q7:Q16">
    <cfRule type="expression" dxfId="579" priority="69">
      <formula>ISTEXT(Q7)</formula>
    </cfRule>
  </conditionalFormatting>
  <conditionalFormatting sqref="R7:R16">
    <cfRule type="expression" dxfId="578" priority="68">
      <formula>ISTEXT(R7)</formula>
    </cfRule>
  </conditionalFormatting>
  <conditionalFormatting sqref="I7:I8 I10:I16">
    <cfRule type="expression" dxfId="577" priority="67">
      <formula>ISTEXT(I7)</formula>
    </cfRule>
  </conditionalFormatting>
  <conditionalFormatting sqref="J7:J8 J10:J16">
    <cfRule type="expression" dxfId="576" priority="66">
      <formula>ISTEXT(J7)</formula>
    </cfRule>
  </conditionalFormatting>
  <conditionalFormatting sqref="I17:I26">
    <cfRule type="expression" dxfId="575" priority="55">
      <formula>ISTEXT(I17)</formula>
    </cfRule>
  </conditionalFormatting>
  <conditionalFormatting sqref="J17:J26">
    <cfRule type="expression" dxfId="574" priority="54">
      <formula>ISTEXT(J17)</formula>
    </cfRule>
  </conditionalFormatting>
  <conditionalFormatting sqref="K17:K26">
    <cfRule type="expression" dxfId="573" priority="53">
      <formula>ISTEXT(K17)</formula>
    </cfRule>
  </conditionalFormatting>
  <conditionalFormatting sqref="L17:L26">
    <cfRule type="expression" dxfId="572" priority="52">
      <formula>ISTEXT(L17)</formula>
    </cfRule>
  </conditionalFormatting>
  <conditionalFormatting sqref="M17:M26">
    <cfRule type="expression" dxfId="571" priority="51">
      <formula>ISTEXT(M17)</formula>
    </cfRule>
  </conditionalFormatting>
  <conditionalFormatting sqref="N17:N26">
    <cfRule type="expression" dxfId="570" priority="50">
      <formula>ISTEXT(N17)</formula>
    </cfRule>
  </conditionalFormatting>
  <conditionalFormatting sqref="O17:O26">
    <cfRule type="expression" dxfId="569" priority="49">
      <formula>ISTEXT(O17)</formula>
    </cfRule>
  </conditionalFormatting>
  <conditionalFormatting sqref="P17:P26">
    <cfRule type="expression" dxfId="568" priority="48">
      <formula>ISTEXT(P17)</formula>
    </cfRule>
  </conditionalFormatting>
  <conditionalFormatting sqref="I19">
    <cfRule type="expression" dxfId="567" priority="47">
      <formula>ISTEXT(I19)</formula>
    </cfRule>
  </conditionalFormatting>
  <conditionalFormatting sqref="J19">
    <cfRule type="expression" dxfId="566" priority="46">
      <formula>ISTEXT(J19)</formula>
    </cfRule>
  </conditionalFormatting>
  <conditionalFormatting sqref="K19">
    <cfRule type="expression" dxfId="565" priority="45">
      <formula>ISTEXT(K19)</formula>
    </cfRule>
  </conditionalFormatting>
  <conditionalFormatting sqref="L19">
    <cfRule type="expression" dxfId="564" priority="44">
      <formula>ISTEXT(L19)</formula>
    </cfRule>
  </conditionalFormatting>
  <conditionalFormatting sqref="M19">
    <cfRule type="expression" dxfId="563" priority="43">
      <formula>ISTEXT(M19)</formula>
    </cfRule>
  </conditionalFormatting>
  <conditionalFormatting sqref="N19">
    <cfRule type="expression" dxfId="562" priority="42">
      <formula>ISTEXT(N19)</formula>
    </cfRule>
  </conditionalFormatting>
  <conditionalFormatting sqref="O19">
    <cfRule type="expression" dxfId="561" priority="41">
      <formula>ISTEXT(O19)</formula>
    </cfRule>
  </conditionalFormatting>
  <conditionalFormatting sqref="P19">
    <cfRule type="expression" dxfId="560" priority="40">
      <formula>ISTEXT(P19)</formula>
    </cfRule>
  </conditionalFormatting>
  <conditionalFormatting sqref="I20">
    <cfRule type="expression" dxfId="559" priority="39">
      <formula>ISTEXT(I20)</formula>
    </cfRule>
  </conditionalFormatting>
  <conditionalFormatting sqref="J20">
    <cfRule type="expression" dxfId="558" priority="38">
      <formula>ISTEXT(J20)</formula>
    </cfRule>
  </conditionalFormatting>
  <conditionalFormatting sqref="K20">
    <cfRule type="expression" dxfId="557" priority="37">
      <formula>ISTEXT(K20)</formula>
    </cfRule>
  </conditionalFormatting>
  <conditionalFormatting sqref="L20">
    <cfRule type="expression" dxfId="556" priority="36">
      <formula>ISTEXT(L20)</formula>
    </cfRule>
  </conditionalFormatting>
  <conditionalFormatting sqref="M20">
    <cfRule type="expression" dxfId="555" priority="35">
      <formula>ISTEXT(M20)</formula>
    </cfRule>
  </conditionalFormatting>
  <conditionalFormatting sqref="N20">
    <cfRule type="expression" dxfId="554" priority="34">
      <formula>ISTEXT(N20)</formula>
    </cfRule>
  </conditionalFormatting>
  <conditionalFormatting sqref="O20">
    <cfRule type="expression" dxfId="553" priority="33">
      <formula>ISTEXT(O20)</formula>
    </cfRule>
  </conditionalFormatting>
  <conditionalFormatting sqref="P20">
    <cfRule type="expression" dxfId="552" priority="32">
      <formula>ISTEXT(P20)</formula>
    </cfRule>
  </conditionalFormatting>
  <conditionalFormatting sqref="I21:I26">
    <cfRule type="expression" dxfId="551" priority="31">
      <formula>ISTEXT(I21)</formula>
    </cfRule>
  </conditionalFormatting>
  <conditionalFormatting sqref="J21:J26">
    <cfRule type="expression" dxfId="550" priority="30">
      <formula>ISTEXT(J21)</formula>
    </cfRule>
  </conditionalFormatting>
  <conditionalFormatting sqref="K21:K26">
    <cfRule type="expression" dxfId="549" priority="29">
      <formula>ISTEXT(K21)</formula>
    </cfRule>
  </conditionalFormatting>
  <conditionalFormatting sqref="L21:L26">
    <cfRule type="expression" dxfId="548" priority="28">
      <formula>ISTEXT(L21)</formula>
    </cfRule>
  </conditionalFormatting>
  <conditionalFormatting sqref="M21:M26">
    <cfRule type="expression" dxfId="547" priority="27">
      <formula>ISTEXT(M21)</formula>
    </cfRule>
  </conditionalFormatting>
  <conditionalFormatting sqref="N21:N26">
    <cfRule type="expression" dxfId="546" priority="26">
      <formula>ISTEXT(N21)</formula>
    </cfRule>
  </conditionalFormatting>
  <conditionalFormatting sqref="O21:O26">
    <cfRule type="expression" dxfId="545" priority="25">
      <formula>ISTEXT(O21)</formula>
    </cfRule>
  </conditionalFormatting>
  <conditionalFormatting sqref="P21:P26">
    <cfRule type="expression" dxfId="544" priority="24">
      <formula>ISTEXT(P21)</formula>
    </cfRule>
  </conditionalFormatting>
  <conditionalFormatting sqref="I7:I8 I10:I16">
    <cfRule type="expression" dxfId="543" priority="23">
      <formula>ISTEXT(I7)</formula>
    </cfRule>
  </conditionalFormatting>
  <conditionalFormatting sqref="J7:J8 J10:J16">
    <cfRule type="expression" dxfId="542" priority="22">
      <formula>ISTEXT(J7)</formula>
    </cfRule>
  </conditionalFormatting>
  <conditionalFormatting sqref="K7:K16">
    <cfRule type="expression" dxfId="541" priority="21">
      <formula>ISTEXT(K7)</formula>
    </cfRule>
  </conditionalFormatting>
  <conditionalFormatting sqref="L7:L16">
    <cfRule type="expression" dxfId="540" priority="20">
      <formula>ISTEXT(L7)</formula>
    </cfRule>
  </conditionalFormatting>
  <conditionalFormatting sqref="M7:M16">
    <cfRule type="expression" dxfId="539" priority="19">
      <formula>ISTEXT(M7)</formula>
    </cfRule>
  </conditionalFormatting>
  <conditionalFormatting sqref="N7:N16">
    <cfRule type="expression" dxfId="538" priority="18">
      <formula>ISTEXT(N7)</formula>
    </cfRule>
  </conditionalFormatting>
  <conditionalFormatting sqref="O7:O16">
    <cfRule type="expression" dxfId="537" priority="17">
      <formula>ISTEXT(O7)</formula>
    </cfRule>
  </conditionalFormatting>
  <conditionalFormatting sqref="P7:P16">
    <cfRule type="expression" dxfId="536" priority="16">
      <formula>ISTEXT(P7)</formula>
    </cfRule>
  </conditionalFormatting>
  <conditionalFormatting sqref="Q17:Q26">
    <cfRule type="expression" dxfId="535" priority="15">
      <formula>ISTEXT(Q17)</formula>
    </cfRule>
  </conditionalFormatting>
  <conditionalFormatting sqref="R17:R26">
    <cfRule type="expression" dxfId="534" priority="14">
      <formula>ISTEXT(R17)</formula>
    </cfRule>
  </conditionalFormatting>
  <conditionalFormatting sqref="Q19">
    <cfRule type="expression" dxfId="533" priority="13">
      <formula>ISTEXT(Q19)</formula>
    </cfRule>
  </conditionalFormatting>
  <conditionalFormatting sqref="R19">
    <cfRule type="expression" dxfId="532" priority="12">
      <formula>ISTEXT(R19)</formula>
    </cfRule>
  </conditionalFormatting>
  <conditionalFormatting sqref="Q20">
    <cfRule type="expression" dxfId="531" priority="11">
      <formula>ISTEXT(Q20)</formula>
    </cfRule>
  </conditionalFormatting>
  <conditionalFormatting sqref="R20">
    <cfRule type="expression" dxfId="530" priority="10">
      <formula>ISTEXT(R20)</formula>
    </cfRule>
  </conditionalFormatting>
  <conditionalFormatting sqref="Q21:Q26">
    <cfRule type="expression" dxfId="529" priority="9">
      <formula>ISTEXT(Q21)</formula>
    </cfRule>
  </conditionalFormatting>
  <conditionalFormatting sqref="R21:R26">
    <cfRule type="expression" dxfId="528" priority="8">
      <formula>ISTEXT(R21)</formula>
    </cfRule>
  </conditionalFormatting>
  <conditionalFormatting sqref="Q7:Q16">
    <cfRule type="expression" dxfId="527" priority="7">
      <formula>ISTEXT(Q7)</formula>
    </cfRule>
  </conditionalFormatting>
  <conditionalFormatting sqref="R7:R16">
    <cfRule type="expression" dxfId="526" priority="6">
      <formula>ISTEXT(R7)</formula>
    </cfRule>
  </conditionalFormatting>
  <conditionalFormatting sqref="I9">
    <cfRule type="expression" dxfId="525" priority="5">
      <formula>ISTEXT(I9)</formula>
    </cfRule>
  </conditionalFormatting>
  <conditionalFormatting sqref="J9">
    <cfRule type="expression" dxfId="524" priority="4">
      <formula>ISTEXT(J9)</formula>
    </cfRule>
  </conditionalFormatting>
  <conditionalFormatting sqref="I9">
    <cfRule type="expression" dxfId="523" priority="3">
      <formula>ISTEXT(I9)</formula>
    </cfRule>
  </conditionalFormatting>
  <conditionalFormatting sqref="J9">
    <cfRule type="expression" dxfId="522" priority="2">
      <formula>ISTEXT(J9)</formula>
    </cfRule>
  </conditionalFormatting>
  <conditionalFormatting sqref="E9:F9">
    <cfRule type="expression" dxfId="521" priority="1">
      <formula>ISTEXT(E9)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1"/>
  <sheetViews>
    <sheetView topLeftCell="A4" zoomScaleNormal="100" workbookViewId="0">
      <pane ySplit="2" topLeftCell="A21" activePane="bottomLeft" state="frozen"/>
      <selection activeCell="A4" sqref="A4"/>
      <selection pane="bottomLeft" activeCell="C32" sqref="C32:T3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4" t="s">
        <v>90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 x14ac:dyDescent="0.3">
      <c r="A2" s="162" t="str">
        <f>' Inf Conc'!A2</f>
        <v>City of San Mateo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 x14ac:dyDescent="0.35">
      <c r="A3" s="165" t="str">
        <f>' Inf Conc'!A3</f>
        <v>Pete Dalla-Betta, Laboratory Supervisor, (650)  522-7388, PDallaBetta@cityofsanmateo.org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 x14ac:dyDescent="0.35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 x14ac:dyDescent="0.25">
      <c r="A5" s="90" t="s">
        <v>91</v>
      </c>
      <c r="B5" s="13" t="s">
        <v>0</v>
      </c>
      <c r="C5" s="372" t="s">
        <v>4</v>
      </c>
      <c r="D5" s="371"/>
      <c r="E5" s="372" t="s">
        <v>5</v>
      </c>
      <c r="F5" s="371"/>
      <c r="G5" s="372" t="s">
        <v>1</v>
      </c>
      <c r="H5" s="371"/>
      <c r="I5" s="372" t="s">
        <v>2</v>
      </c>
      <c r="J5" s="371"/>
      <c r="K5" s="372" t="s">
        <v>3</v>
      </c>
      <c r="L5" s="371"/>
      <c r="M5" s="372" t="s">
        <v>7</v>
      </c>
      <c r="N5" s="371"/>
      <c r="O5" s="372" t="s">
        <v>8</v>
      </c>
      <c r="P5" s="371"/>
      <c r="Q5" s="372" t="s">
        <v>23</v>
      </c>
      <c r="R5" s="371"/>
      <c r="S5" s="370" t="s">
        <v>17</v>
      </c>
      <c r="T5" s="371"/>
      <c r="U5" s="370" t="s">
        <v>9</v>
      </c>
      <c r="V5" s="371"/>
    </row>
    <row r="6" spans="1:23" ht="18.75" customHeight="1" thickBot="1" x14ac:dyDescent="0.3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 x14ac:dyDescent="0.25">
      <c r="A7" s="152" t="str">
        <f>'Eff Conc.'!A7</f>
        <v>Q3 2012</v>
      </c>
      <c r="B7" s="70">
        <f>'Eff Conc.'!B7</f>
        <v>41100</v>
      </c>
      <c r="C7" s="135">
        <v>7.0000000000000007E-2</v>
      </c>
      <c r="D7" s="136">
        <v>0.1</v>
      </c>
      <c r="E7" s="137">
        <v>7.0000000000000007E-2</v>
      </c>
      <c r="F7" s="138">
        <v>0.1</v>
      </c>
      <c r="G7" s="135">
        <v>0.02</v>
      </c>
      <c r="H7" s="136">
        <v>0.1</v>
      </c>
      <c r="I7" s="137">
        <v>4.0000000000000001E-3</v>
      </c>
      <c r="J7" s="138">
        <v>0.06</v>
      </c>
      <c r="K7" s="135">
        <v>0.04</v>
      </c>
      <c r="L7" s="136">
        <v>0.1</v>
      </c>
      <c r="M7" s="137"/>
      <c r="N7" s="139"/>
      <c r="O7" s="135">
        <v>7.4999999999999997E-2</v>
      </c>
      <c r="P7" s="136">
        <v>0.1</v>
      </c>
      <c r="Q7" s="137">
        <v>7.0000000000000007E-2</v>
      </c>
      <c r="R7" s="230">
        <v>0.1</v>
      </c>
      <c r="S7" s="233">
        <v>0.06</v>
      </c>
      <c r="T7" s="136">
        <v>0.1</v>
      </c>
      <c r="U7" s="68"/>
      <c r="V7" s="136"/>
      <c r="W7" s="129"/>
    </row>
    <row r="8" spans="1:23" s="46" customFormat="1" x14ac:dyDescent="0.25">
      <c r="A8" s="213" t="str">
        <f>'Eff Conc.'!A8</f>
        <v>Q3 2012</v>
      </c>
      <c r="B8" s="214">
        <f>'Eff Conc.'!B8</f>
        <v>41109</v>
      </c>
      <c r="C8" s="140">
        <v>7.0000000000000007E-2</v>
      </c>
      <c r="D8" s="141">
        <v>0.1</v>
      </c>
      <c r="E8" s="142">
        <v>7.0000000000000007E-2</v>
      </c>
      <c r="F8" s="143">
        <v>0.1</v>
      </c>
      <c r="G8" s="140">
        <v>0.02</v>
      </c>
      <c r="H8" s="141">
        <v>0.1</v>
      </c>
      <c r="I8" s="142">
        <v>2E-3</v>
      </c>
      <c r="J8" s="143">
        <v>0.03</v>
      </c>
      <c r="K8" s="140">
        <v>0.04</v>
      </c>
      <c r="L8" s="141">
        <v>0.1</v>
      </c>
      <c r="M8" s="142"/>
      <c r="N8" s="144"/>
      <c r="O8" s="140">
        <v>7.4999999999999997E-3</v>
      </c>
      <c r="P8" s="141">
        <v>0.1</v>
      </c>
      <c r="Q8" s="142">
        <v>7.4999999999999997E-2</v>
      </c>
      <c r="R8" s="231">
        <v>0.1</v>
      </c>
      <c r="S8" s="234">
        <v>1.2E-2</v>
      </c>
      <c r="T8" s="141">
        <v>0.1</v>
      </c>
      <c r="U8" s="69"/>
      <c r="V8" s="141"/>
      <c r="W8" s="129"/>
    </row>
    <row r="9" spans="1:23" s="46" customFormat="1" x14ac:dyDescent="0.25">
      <c r="A9" s="213" t="str">
        <f>'Eff Conc.'!A9</f>
        <v>Q3 2012</v>
      </c>
      <c r="B9" s="214">
        <f>'Eff Conc.'!B9</f>
        <v>41124</v>
      </c>
      <c r="C9" s="140">
        <v>7.0000000000000007E-2</v>
      </c>
      <c r="D9" s="141">
        <v>0.1</v>
      </c>
      <c r="E9" s="142">
        <v>7.0000000000000007E-2</v>
      </c>
      <c r="F9" s="143">
        <v>0.1</v>
      </c>
      <c r="G9" s="140">
        <v>0.02</v>
      </c>
      <c r="H9" s="141">
        <v>0.1</v>
      </c>
      <c r="I9" s="142">
        <v>2E-3</v>
      </c>
      <c r="J9" s="143">
        <v>0.03</v>
      </c>
      <c r="K9" s="140">
        <v>0.04</v>
      </c>
      <c r="L9" s="141">
        <v>0.1</v>
      </c>
      <c r="M9" s="142"/>
      <c r="N9" s="144"/>
      <c r="O9" s="140">
        <v>7.0000000000000007E-2</v>
      </c>
      <c r="P9" s="141">
        <v>0.1</v>
      </c>
      <c r="Q9" s="142">
        <v>3.5000000000000003E-2</v>
      </c>
      <c r="R9" s="231">
        <v>0.05</v>
      </c>
      <c r="S9" s="234">
        <v>0.06</v>
      </c>
      <c r="T9" s="141">
        <v>0.1</v>
      </c>
      <c r="U9" s="69"/>
      <c r="V9" s="141"/>
      <c r="W9" s="129"/>
    </row>
    <row r="10" spans="1:23" s="46" customFormat="1" x14ac:dyDescent="0.25">
      <c r="A10" s="213" t="str">
        <f>'Eff Conc.'!A10</f>
        <v>Q3 2012</v>
      </c>
      <c r="B10" s="214">
        <f>'Eff Conc.'!B10</f>
        <v>41135</v>
      </c>
      <c r="C10" s="140">
        <v>7.0000000000000007E-2</v>
      </c>
      <c r="D10" s="141">
        <v>0.1</v>
      </c>
      <c r="E10" s="142">
        <v>7.0000000000000007E-2</v>
      </c>
      <c r="F10" s="143">
        <v>0.1</v>
      </c>
      <c r="G10" s="140">
        <v>0.02</v>
      </c>
      <c r="H10" s="141">
        <v>0.1</v>
      </c>
      <c r="I10" s="142">
        <v>2E-3</v>
      </c>
      <c r="J10" s="143">
        <v>0.03</v>
      </c>
      <c r="K10" s="140">
        <v>0.04</v>
      </c>
      <c r="L10" s="141">
        <v>0.1</v>
      </c>
      <c r="M10" s="142"/>
      <c r="N10" s="144"/>
      <c r="O10" s="140">
        <v>0.15</v>
      </c>
      <c r="P10" s="141">
        <v>0.2</v>
      </c>
      <c r="Q10" s="142">
        <v>3.5000000000000003E-2</v>
      </c>
      <c r="R10" s="231">
        <v>0.05</v>
      </c>
      <c r="S10" s="234">
        <v>0.03</v>
      </c>
      <c r="T10" s="141">
        <v>0.05</v>
      </c>
      <c r="U10" s="69"/>
      <c r="V10" s="141"/>
      <c r="W10" s="129"/>
    </row>
    <row r="11" spans="1:23" s="46" customFormat="1" x14ac:dyDescent="0.25">
      <c r="A11" s="213" t="str">
        <f>'Eff Conc.'!A11</f>
        <v>Q3 2012</v>
      </c>
      <c r="B11" s="214">
        <f>'Eff Conc.'!B11</f>
        <v>41156</v>
      </c>
      <c r="C11" s="140">
        <v>7.0000000000000007E-2</v>
      </c>
      <c r="D11" s="141">
        <v>0.1</v>
      </c>
      <c r="E11" s="142">
        <v>7.0000000000000007E-2</v>
      </c>
      <c r="F11" s="143">
        <v>0.1</v>
      </c>
      <c r="G11" s="140">
        <v>0.02</v>
      </c>
      <c r="H11" s="141">
        <v>0.1</v>
      </c>
      <c r="I11" s="142">
        <v>2E-3</v>
      </c>
      <c r="J11" s="143">
        <v>0.03</v>
      </c>
      <c r="K11" s="140">
        <v>0.04</v>
      </c>
      <c r="L11" s="141">
        <v>0.1</v>
      </c>
      <c r="M11" s="142"/>
      <c r="N11" s="144"/>
      <c r="O11" s="140">
        <v>7.4999999999999997E-2</v>
      </c>
      <c r="P11" s="141">
        <v>0.1</v>
      </c>
      <c r="Q11" s="142">
        <v>0.04</v>
      </c>
      <c r="R11" s="231">
        <v>0.1</v>
      </c>
      <c r="S11" s="234">
        <v>0.03</v>
      </c>
      <c r="T11" s="141">
        <v>0.05</v>
      </c>
      <c r="U11" s="69"/>
      <c r="V11" s="141"/>
      <c r="W11" s="129"/>
    </row>
    <row r="12" spans="1:23" s="46" customFormat="1" x14ac:dyDescent="0.25">
      <c r="A12" s="213" t="str">
        <f>'Eff Conc.'!A12</f>
        <v>Q3 2012</v>
      </c>
      <c r="B12" s="214">
        <f>'Eff Conc.'!B12</f>
        <v>41163</v>
      </c>
      <c r="C12" s="140">
        <v>7.0000000000000007E-2</v>
      </c>
      <c r="D12" s="141">
        <v>0.1</v>
      </c>
      <c r="E12" s="142">
        <v>7.0000000000000007E-2</v>
      </c>
      <c r="F12" s="143">
        <v>0.1</v>
      </c>
      <c r="G12" s="140">
        <v>0.02</v>
      </c>
      <c r="H12" s="141">
        <v>0.1</v>
      </c>
      <c r="I12" s="142">
        <v>0.01</v>
      </c>
      <c r="J12" s="143">
        <v>0.2</v>
      </c>
      <c r="K12" s="140">
        <v>0.04</v>
      </c>
      <c r="L12" s="141">
        <v>0.1</v>
      </c>
      <c r="M12" s="142"/>
      <c r="N12" s="144"/>
      <c r="O12" s="140">
        <v>3.5000000000000003E-2</v>
      </c>
      <c r="P12" s="141">
        <v>0.05</v>
      </c>
      <c r="Q12" s="142">
        <v>3.5000000000000003E-2</v>
      </c>
      <c r="R12" s="231">
        <v>0.05</v>
      </c>
      <c r="S12" s="234">
        <v>0.15</v>
      </c>
      <c r="T12" s="141">
        <v>0.2</v>
      </c>
      <c r="U12" s="69"/>
      <c r="V12" s="141"/>
      <c r="W12" s="129"/>
    </row>
    <row r="13" spans="1:23" s="46" customFormat="1" x14ac:dyDescent="0.25">
      <c r="A13" s="213" t="str">
        <f>'Eff Conc.'!A13</f>
        <v>Q4 2012</v>
      </c>
      <c r="B13" s="214">
        <f>'Eff Conc.'!B13</f>
        <v>41184</v>
      </c>
      <c r="C13" s="140">
        <v>7.0000000000000007E-2</v>
      </c>
      <c r="D13" s="141">
        <v>0.1</v>
      </c>
      <c r="E13" s="142">
        <v>7.0000000000000007E-2</v>
      </c>
      <c r="F13" s="143">
        <v>0.1</v>
      </c>
      <c r="G13" s="140">
        <v>0.02</v>
      </c>
      <c r="H13" s="141">
        <v>0.1</v>
      </c>
      <c r="I13" s="142">
        <v>2E-3</v>
      </c>
      <c r="J13" s="143">
        <v>0.03</v>
      </c>
      <c r="K13" s="140">
        <v>0.04</v>
      </c>
      <c r="L13" s="141">
        <v>0.1</v>
      </c>
      <c r="M13" s="142"/>
      <c r="N13" s="144"/>
      <c r="O13" s="140">
        <v>3.5000000000000003E-2</v>
      </c>
      <c r="P13" s="141">
        <v>0.05</v>
      </c>
      <c r="Q13" s="142">
        <v>3.5000000000000003E-2</v>
      </c>
      <c r="R13" s="231">
        <v>0.05</v>
      </c>
      <c r="S13" s="234">
        <v>0.06</v>
      </c>
      <c r="T13" s="141">
        <v>0.1</v>
      </c>
      <c r="U13" s="69"/>
      <c r="V13" s="141"/>
      <c r="W13" s="129"/>
    </row>
    <row r="14" spans="1:23" s="46" customFormat="1" x14ac:dyDescent="0.25">
      <c r="A14" s="213" t="str">
        <f>'Eff Conc.'!A14</f>
        <v>Q4 2012</v>
      </c>
      <c r="B14" s="214">
        <f>'Eff Conc.'!B14</f>
        <v>41193</v>
      </c>
      <c r="C14" s="140">
        <v>7.0000000000000007E-2</v>
      </c>
      <c r="D14" s="141">
        <v>0.1</v>
      </c>
      <c r="E14" s="142">
        <v>7.0000000000000007E-2</v>
      </c>
      <c r="F14" s="143">
        <v>0.1</v>
      </c>
      <c r="G14" s="140">
        <v>0.02</v>
      </c>
      <c r="H14" s="141">
        <v>0.1</v>
      </c>
      <c r="I14" s="142">
        <v>2E-3</v>
      </c>
      <c r="J14" s="143">
        <v>0.03</v>
      </c>
      <c r="K14" s="140">
        <v>0.04</v>
      </c>
      <c r="L14" s="141">
        <v>0.1</v>
      </c>
      <c r="M14" s="142"/>
      <c r="N14" s="144"/>
      <c r="O14" s="140">
        <v>3.5000000000000003E-2</v>
      </c>
      <c r="P14" s="141">
        <v>0.05</v>
      </c>
      <c r="Q14" s="142">
        <v>3.5000000000000003E-2</v>
      </c>
      <c r="R14" s="231">
        <v>0.05</v>
      </c>
      <c r="S14" s="234">
        <v>0.06</v>
      </c>
      <c r="T14" s="141">
        <v>0.1</v>
      </c>
      <c r="U14" s="140"/>
      <c r="V14" s="141"/>
      <c r="W14" s="129"/>
    </row>
    <row r="15" spans="1:23" s="46" customFormat="1" x14ac:dyDescent="0.25">
      <c r="A15" s="213" t="str">
        <f>'Eff Conc.'!A15</f>
        <v>Q4 2012</v>
      </c>
      <c r="B15" s="214">
        <f>'Eff Conc.'!B15</f>
        <v>41221</v>
      </c>
      <c r="C15" s="140">
        <v>7.0000000000000007E-2</v>
      </c>
      <c r="D15" s="141">
        <v>0.1</v>
      </c>
      <c r="E15" s="142">
        <v>7.0000000000000007E-2</v>
      </c>
      <c r="F15" s="143">
        <v>0.1</v>
      </c>
      <c r="G15" s="140">
        <v>0.02</v>
      </c>
      <c r="H15" s="141">
        <v>0.1</v>
      </c>
      <c r="I15" s="142">
        <v>2E-3</v>
      </c>
      <c r="J15" s="143">
        <v>0.03</v>
      </c>
      <c r="K15" s="140">
        <v>0.04</v>
      </c>
      <c r="L15" s="141">
        <v>0.1</v>
      </c>
      <c r="M15" s="142"/>
      <c r="N15" s="144"/>
      <c r="O15" s="140">
        <v>3.5000000000000003E-2</v>
      </c>
      <c r="P15" s="141">
        <v>0.05</v>
      </c>
      <c r="Q15" s="142">
        <v>3.5000000000000003E-2</v>
      </c>
      <c r="R15" s="231">
        <v>0.05</v>
      </c>
      <c r="S15" s="234">
        <v>0.06</v>
      </c>
      <c r="T15" s="141">
        <v>0.1</v>
      </c>
      <c r="U15" s="140"/>
      <c r="V15" s="141"/>
      <c r="W15" s="129"/>
    </row>
    <row r="16" spans="1:23" s="46" customFormat="1" x14ac:dyDescent="0.25">
      <c r="A16" s="213" t="str">
        <f>'Eff Conc.'!A16</f>
        <v>Q4 2012</v>
      </c>
      <c r="B16" s="214">
        <f>'Eff Conc.'!B16</f>
        <v>41228</v>
      </c>
      <c r="C16" s="140">
        <v>7.0000000000000007E-2</v>
      </c>
      <c r="D16" s="141">
        <v>0.1</v>
      </c>
      <c r="E16" s="142">
        <v>7.0000000000000007E-2</v>
      </c>
      <c r="F16" s="143">
        <v>0.1</v>
      </c>
      <c r="G16" s="140">
        <v>0.1</v>
      </c>
      <c r="H16" s="141">
        <v>0.2</v>
      </c>
      <c r="I16" s="142">
        <v>0.02</v>
      </c>
      <c r="J16" s="143">
        <v>0.3</v>
      </c>
      <c r="K16" s="140">
        <v>0.04</v>
      </c>
      <c r="L16" s="141">
        <v>0.1</v>
      </c>
      <c r="M16" s="142"/>
      <c r="N16" s="144"/>
      <c r="O16" s="140">
        <v>3.5000000000000003E-2</v>
      </c>
      <c r="P16" s="141">
        <v>0.05</v>
      </c>
      <c r="Q16" s="142">
        <v>3.5000000000000003E-2</v>
      </c>
      <c r="R16" s="231">
        <v>0.05</v>
      </c>
      <c r="S16" s="234">
        <v>0.06</v>
      </c>
      <c r="T16" s="141">
        <v>0.1</v>
      </c>
      <c r="U16" s="140"/>
      <c r="V16" s="141"/>
      <c r="W16" s="129"/>
    </row>
    <row r="17" spans="1:23" s="46" customFormat="1" x14ac:dyDescent="0.25">
      <c r="A17" s="213" t="str">
        <f>'Eff Conc.'!A17</f>
        <v>Q4 2012</v>
      </c>
      <c r="B17" s="214">
        <f>'Eff Conc.'!B17</f>
        <v>41249</v>
      </c>
      <c r="C17" s="140">
        <v>7.0000000000000007E-2</v>
      </c>
      <c r="D17" s="141">
        <v>0.1</v>
      </c>
      <c r="E17" s="142">
        <v>7.0000000000000007E-2</v>
      </c>
      <c r="F17" s="143">
        <v>0.1</v>
      </c>
      <c r="G17" s="140">
        <v>0.1</v>
      </c>
      <c r="H17" s="141">
        <v>0.2</v>
      </c>
      <c r="I17" s="142">
        <v>0.02</v>
      </c>
      <c r="J17" s="143">
        <v>0.3</v>
      </c>
      <c r="K17" s="140">
        <v>0.04</v>
      </c>
      <c r="L17" s="141">
        <v>0.1</v>
      </c>
      <c r="M17" s="142"/>
      <c r="N17" s="144"/>
      <c r="O17" s="140">
        <v>7.0000000000000007E-2</v>
      </c>
      <c r="P17" s="141">
        <v>0.01</v>
      </c>
      <c r="Q17" s="142">
        <v>7.0000000000000007E-2</v>
      </c>
      <c r="R17" s="231">
        <v>0.01</v>
      </c>
      <c r="S17" s="234">
        <v>0.06</v>
      </c>
      <c r="T17" s="141">
        <v>0.1</v>
      </c>
      <c r="U17" s="140"/>
      <c r="V17" s="141"/>
      <c r="W17" s="129"/>
    </row>
    <row r="18" spans="1:23" s="46" customFormat="1" x14ac:dyDescent="0.25">
      <c r="A18" s="213" t="str">
        <f>'Eff Conc.'!A18</f>
        <v>Q4 2012</v>
      </c>
      <c r="B18" s="214">
        <f>'Eff Conc.'!B18</f>
        <v>41254</v>
      </c>
      <c r="C18" s="140">
        <v>7.0000000000000007E-2</v>
      </c>
      <c r="D18" s="141">
        <v>0.1</v>
      </c>
      <c r="E18" s="142">
        <v>7.0000000000000007E-2</v>
      </c>
      <c r="F18" s="143">
        <v>0.1</v>
      </c>
      <c r="G18" s="140">
        <v>0.1</v>
      </c>
      <c r="H18" s="141">
        <v>0.2</v>
      </c>
      <c r="I18" s="142">
        <v>0.02</v>
      </c>
      <c r="J18" s="143">
        <v>0.3</v>
      </c>
      <c r="K18" s="140">
        <v>0.04</v>
      </c>
      <c r="L18" s="141">
        <v>0.1</v>
      </c>
      <c r="M18" s="142"/>
      <c r="N18" s="144"/>
      <c r="O18" s="140">
        <v>7.0000000000000007E-2</v>
      </c>
      <c r="P18" s="141">
        <v>0.01</v>
      </c>
      <c r="Q18" s="142">
        <v>3.5000000000000003E-2</v>
      </c>
      <c r="R18" s="231">
        <v>0.05</v>
      </c>
      <c r="S18" s="234">
        <v>0.3</v>
      </c>
      <c r="T18" s="141">
        <v>1</v>
      </c>
      <c r="U18" s="140"/>
      <c r="V18" s="141"/>
      <c r="W18" s="129"/>
    </row>
    <row r="19" spans="1:23" s="46" customFormat="1" x14ac:dyDescent="0.25">
      <c r="A19" s="213" t="str">
        <f>'Eff Conc.'!A19</f>
        <v>Q1 2013</v>
      </c>
      <c r="B19" s="214">
        <f>'Eff Conc.'!B19</f>
        <v>41277</v>
      </c>
      <c r="C19" s="140">
        <v>7.0000000000000007E-2</v>
      </c>
      <c r="D19" s="141">
        <v>0.1</v>
      </c>
      <c r="E19" s="142">
        <v>7.0000000000000007E-2</v>
      </c>
      <c r="F19" s="143">
        <v>0.1</v>
      </c>
      <c r="G19" s="140">
        <v>0.1</v>
      </c>
      <c r="H19" s="141">
        <v>0.2</v>
      </c>
      <c r="I19" s="142">
        <v>0.02</v>
      </c>
      <c r="J19" s="143">
        <v>0.3</v>
      </c>
      <c r="K19" s="140">
        <v>0.04</v>
      </c>
      <c r="L19" s="141">
        <v>0.1</v>
      </c>
      <c r="M19" s="142"/>
      <c r="N19" s="144"/>
      <c r="O19" s="140">
        <v>7.0000000000000001E-3</v>
      </c>
      <c r="P19" s="141">
        <v>0.01</v>
      </c>
      <c r="Q19" s="142">
        <v>7.0000000000000001E-3</v>
      </c>
      <c r="R19" s="231">
        <v>0.01</v>
      </c>
      <c r="S19" s="234">
        <v>0.06</v>
      </c>
      <c r="T19" s="141">
        <v>0.1</v>
      </c>
      <c r="U19" s="140"/>
      <c r="V19" s="141"/>
      <c r="W19" s="129"/>
    </row>
    <row r="20" spans="1:23" s="46" customFormat="1" x14ac:dyDescent="0.25">
      <c r="A20" s="213" t="str">
        <f>'Eff Conc.'!A20</f>
        <v>Q1 2013</v>
      </c>
      <c r="B20" s="214">
        <f>'Eff Conc.'!B20</f>
        <v>41281</v>
      </c>
      <c r="C20" s="140">
        <v>7.0000000000000007E-2</v>
      </c>
      <c r="D20" s="141">
        <v>0.1</v>
      </c>
      <c r="E20" s="142">
        <v>7.0000000000000007E-2</v>
      </c>
      <c r="F20" s="143">
        <v>0.1</v>
      </c>
      <c r="G20" s="140">
        <v>0.1</v>
      </c>
      <c r="H20" s="141">
        <v>0.2</v>
      </c>
      <c r="I20" s="142">
        <v>0.02</v>
      </c>
      <c r="J20" s="143">
        <v>0.3</v>
      </c>
      <c r="K20" s="140">
        <v>0.04</v>
      </c>
      <c r="L20" s="141">
        <v>0.1</v>
      </c>
      <c r="M20" s="142"/>
      <c r="N20" s="144"/>
      <c r="O20" s="140">
        <v>3.5000000000000003E-2</v>
      </c>
      <c r="P20" s="141">
        <v>0.05</v>
      </c>
      <c r="Q20" s="142">
        <v>3.5000000000000003E-2</v>
      </c>
      <c r="R20" s="231">
        <v>0.05</v>
      </c>
      <c r="S20" s="234">
        <v>0.06</v>
      </c>
      <c r="T20" s="141">
        <v>0.1</v>
      </c>
      <c r="U20" s="140"/>
      <c r="V20" s="141"/>
      <c r="W20" s="129"/>
    </row>
    <row r="21" spans="1:23" s="46" customFormat="1" x14ac:dyDescent="0.25">
      <c r="A21" s="213" t="str">
        <f>'Eff Conc.'!A21</f>
        <v>Q1 2013</v>
      </c>
      <c r="B21" s="214">
        <f>'Eff Conc.'!B21</f>
        <v>41310</v>
      </c>
      <c r="C21" s="140">
        <v>7.0000000000000007E-2</v>
      </c>
      <c r="D21" s="141">
        <v>0.1</v>
      </c>
      <c r="E21" s="142">
        <v>7.0000000000000007E-2</v>
      </c>
      <c r="F21" s="143">
        <v>0.1</v>
      </c>
      <c r="G21" s="140">
        <v>0.1</v>
      </c>
      <c r="H21" s="141">
        <v>0.2</v>
      </c>
      <c r="I21" s="142">
        <v>0.02</v>
      </c>
      <c r="J21" s="143">
        <v>0.3</v>
      </c>
      <c r="K21" s="140">
        <v>0.04</v>
      </c>
      <c r="L21" s="141">
        <v>0.1</v>
      </c>
      <c r="M21" s="142"/>
      <c r="N21" s="144"/>
      <c r="O21" s="140">
        <v>7.0000000000000007E-2</v>
      </c>
      <c r="P21" s="141">
        <v>0.01</v>
      </c>
      <c r="Q21" s="142">
        <v>7.0000000000000007E-2</v>
      </c>
      <c r="R21" s="231">
        <v>0.01</v>
      </c>
      <c r="S21" s="234">
        <v>0.06</v>
      </c>
      <c r="T21" s="141">
        <v>0.1</v>
      </c>
      <c r="U21" s="140"/>
      <c r="V21" s="141"/>
      <c r="W21" s="129"/>
    </row>
    <row r="22" spans="1:23" s="46" customFormat="1" x14ac:dyDescent="0.25">
      <c r="A22" s="213" t="str">
        <f>'Eff Conc.'!A22</f>
        <v>Q1 2013</v>
      </c>
      <c r="B22" s="214">
        <f>'Eff Conc.'!B22</f>
        <v>41325</v>
      </c>
      <c r="C22" s="140">
        <v>7.0000000000000007E-2</v>
      </c>
      <c r="D22" s="141">
        <v>0.1</v>
      </c>
      <c r="E22" s="142">
        <v>7.0000000000000007E-2</v>
      </c>
      <c r="F22" s="143">
        <v>0.1</v>
      </c>
      <c r="G22" s="140">
        <v>0.1</v>
      </c>
      <c r="H22" s="141">
        <v>0.2</v>
      </c>
      <c r="I22" s="142">
        <v>0.02</v>
      </c>
      <c r="J22" s="143">
        <v>0.3</v>
      </c>
      <c r="K22" s="140">
        <v>0.04</v>
      </c>
      <c r="L22" s="141">
        <v>0.1</v>
      </c>
      <c r="M22" s="142"/>
      <c r="N22" s="144"/>
      <c r="O22" s="140">
        <v>7.0000000000000007E-2</v>
      </c>
      <c r="P22" s="141">
        <v>0.01</v>
      </c>
      <c r="Q22" s="142">
        <v>7.0000000000000007E-2</v>
      </c>
      <c r="R22" s="231">
        <v>0.01</v>
      </c>
      <c r="S22" s="234">
        <v>0.06</v>
      </c>
      <c r="T22" s="141">
        <v>0.1</v>
      </c>
      <c r="U22" s="140"/>
      <c r="V22" s="141"/>
      <c r="W22" s="129"/>
    </row>
    <row r="23" spans="1:23" s="46" customFormat="1" x14ac:dyDescent="0.25">
      <c r="A23" s="213" t="str">
        <f>'Eff Conc.'!A23</f>
        <v>Q1 2013</v>
      </c>
      <c r="B23" s="214">
        <f>'Eff Conc.'!B23</f>
        <v>41346</v>
      </c>
      <c r="C23" s="140">
        <v>7.0000000000000007E-2</v>
      </c>
      <c r="D23" s="141">
        <v>0.1</v>
      </c>
      <c r="E23" s="142">
        <v>7.0000000000000007E-2</v>
      </c>
      <c r="F23" s="143">
        <v>0.1</v>
      </c>
      <c r="G23" s="140">
        <v>0.1</v>
      </c>
      <c r="H23" s="141">
        <v>0.2</v>
      </c>
      <c r="I23" s="142">
        <v>0.02</v>
      </c>
      <c r="J23" s="143">
        <v>0.3</v>
      </c>
      <c r="K23" s="140">
        <v>0.04</v>
      </c>
      <c r="L23" s="141">
        <v>0.1</v>
      </c>
      <c r="M23" s="142"/>
      <c r="N23" s="144"/>
      <c r="O23" s="140">
        <v>3.5000000000000003E-2</v>
      </c>
      <c r="P23" s="141">
        <v>0.05</v>
      </c>
      <c r="Q23" s="142">
        <v>3.5000000000000003E-2</v>
      </c>
      <c r="R23" s="231">
        <v>0.05</v>
      </c>
      <c r="S23" s="234">
        <v>0.06</v>
      </c>
      <c r="T23" s="141">
        <v>0.1</v>
      </c>
      <c r="U23" s="140"/>
      <c r="V23" s="141"/>
      <c r="W23" s="129"/>
    </row>
    <row r="24" spans="1:23" s="46" customFormat="1" x14ac:dyDescent="0.25">
      <c r="A24" s="213" t="str">
        <f>'Eff Conc.'!A24</f>
        <v>Q1 2013</v>
      </c>
      <c r="B24" s="214">
        <f>'Eff Conc.'!B24</f>
        <v>41352</v>
      </c>
      <c r="C24" s="140">
        <v>7.0000000000000007E-2</v>
      </c>
      <c r="D24" s="141">
        <v>0.1</v>
      </c>
      <c r="E24" s="142">
        <v>7.0000000000000007E-2</v>
      </c>
      <c r="F24" s="143">
        <v>0.1</v>
      </c>
      <c r="G24" s="140">
        <v>0.02</v>
      </c>
      <c r="H24" s="141">
        <v>0.1</v>
      </c>
      <c r="I24" s="142">
        <v>2E-3</v>
      </c>
      <c r="J24" s="143">
        <v>0.03</v>
      </c>
      <c r="K24" s="140">
        <v>0.04</v>
      </c>
      <c r="L24" s="141">
        <v>0.1</v>
      </c>
      <c r="M24" s="142"/>
      <c r="N24" s="144"/>
      <c r="O24" s="140">
        <v>1.4999999999999999E-2</v>
      </c>
      <c r="P24" s="141">
        <v>0.1</v>
      </c>
      <c r="Q24" s="142">
        <v>7.4999999999999997E-2</v>
      </c>
      <c r="R24" s="231">
        <v>0.1</v>
      </c>
      <c r="S24" s="234">
        <v>0.06</v>
      </c>
      <c r="T24" s="141">
        <v>0.1</v>
      </c>
      <c r="U24" s="140"/>
      <c r="V24" s="141"/>
      <c r="W24" s="129"/>
    </row>
    <row r="25" spans="1:23" s="46" customFormat="1" x14ac:dyDescent="0.25">
      <c r="A25" s="213" t="str">
        <f>'Eff Conc.'!A25</f>
        <v>Q2 2013</v>
      </c>
      <c r="B25" s="214">
        <f>'Eff Conc.'!B25</f>
        <v>41373</v>
      </c>
      <c r="C25" s="140">
        <v>7.0000000000000007E-2</v>
      </c>
      <c r="D25" s="141">
        <v>0.1</v>
      </c>
      <c r="E25" s="142">
        <v>7.0000000000000007E-2</v>
      </c>
      <c r="F25" s="143">
        <v>0.1</v>
      </c>
      <c r="G25" s="140">
        <v>0.02</v>
      </c>
      <c r="H25" s="141">
        <v>0.1</v>
      </c>
      <c r="I25" s="142">
        <v>0.02</v>
      </c>
      <c r="J25" s="143">
        <v>0.3</v>
      </c>
      <c r="K25" s="140">
        <v>0.04</v>
      </c>
      <c r="L25" s="141">
        <v>0.1</v>
      </c>
      <c r="M25" s="142"/>
      <c r="N25" s="144"/>
      <c r="O25" s="140">
        <v>3.5000000000000003E-2</v>
      </c>
      <c r="P25" s="141">
        <v>0.05</v>
      </c>
      <c r="Q25" s="142">
        <v>3.5000000000000003E-2</v>
      </c>
      <c r="R25" s="231">
        <v>0.05</v>
      </c>
      <c r="S25" s="234">
        <v>0.06</v>
      </c>
      <c r="T25" s="141">
        <v>0.1</v>
      </c>
      <c r="U25" s="140"/>
      <c r="V25" s="141"/>
      <c r="W25" s="129"/>
    </row>
    <row r="26" spans="1:23" s="46" customFormat="1" x14ac:dyDescent="0.25">
      <c r="A26" s="213" t="str">
        <f>'Eff Conc.'!A26</f>
        <v>Q2 2013</v>
      </c>
      <c r="B26" s="214">
        <f>'Eff Conc.'!B26</f>
        <v>41387</v>
      </c>
      <c r="C26" s="140">
        <v>7.0000000000000007E-2</v>
      </c>
      <c r="D26" s="141">
        <v>0.1</v>
      </c>
      <c r="E26" s="142">
        <v>7.0000000000000007E-2</v>
      </c>
      <c r="F26" s="143">
        <v>0.1</v>
      </c>
      <c r="G26" s="140">
        <v>0.02</v>
      </c>
      <c r="H26" s="141">
        <v>0.1</v>
      </c>
      <c r="I26" s="142">
        <v>2E-3</v>
      </c>
      <c r="J26" s="143">
        <v>0.03</v>
      </c>
      <c r="K26" s="140">
        <v>0.04</v>
      </c>
      <c r="L26" s="141">
        <v>0.1</v>
      </c>
      <c r="M26" s="142"/>
      <c r="N26" s="144"/>
      <c r="O26" s="140">
        <v>3.5000000000000003E-2</v>
      </c>
      <c r="P26" s="141">
        <v>0.05</v>
      </c>
      <c r="Q26" s="142">
        <v>3.5000000000000003E-2</v>
      </c>
      <c r="R26" s="231">
        <v>0.05</v>
      </c>
      <c r="S26" s="234">
        <v>0.06</v>
      </c>
      <c r="T26" s="141">
        <v>0.1</v>
      </c>
      <c r="U26" s="140"/>
      <c r="V26" s="141"/>
      <c r="W26" s="129"/>
    </row>
    <row r="27" spans="1:23" s="46" customFormat="1" x14ac:dyDescent="0.25">
      <c r="A27" s="213" t="str">
        <f>'Eff Conc.'!A27</f>
        <v>Q2 2013</v>
      </c>
      <c r="B27" s="214">
        <f>'Eff Conc.'!B27</f>
        <v>41408</v>
      </c>
      <c r="C27" s="140">
        <v>7.0000000000000007E-2</v>
      </c>
      <c r="D27" s="141">
        <v>0.1</v>
      </c>
      <c r="E27" s="142">
        <v>7.0000000000000007E-2</v>
      </c>
      <c r="F27" s="143">
        <v>0.1</v>
      </c>
      <c r="G27" s="140">
        <v>0.02</v>
      </c>
      <c r="H27" s="141">
        <v>0.1</v>
      </c>
      <c r="I27" s="142">
        <v>2E-3</v>
      </c>
      <c r="J27" s="143">
        <v>0.03</v>
      </c>
      <c r="K27" s="140">
        <v>0.04</v>
      </c>
      <c r="L27" s="141">
        <v>0.1</v>
      </c>
      <c r="M27" s="142"/>
      <c r="N27" s="144"/>
      <c r="O27" s="140">
        <v>3.5000000000000003E-2</v>
      </c>
      <c r="P27" s="141">
        <v>0.05</v>
      </c>
      <c r="Q27" s="142">
        <v>3.5000000000000003E-2</v>
      </c>
      <c r="R27" s="231">
        <v>0.05</v>
      </c>
      <c r="S27" s="234">
        <v>0.06</v>
      </c>
      <c r="T27" s="141">
        <v>0.1</v>
      </c>
      <c r="U27" s="140"/>
      <c r="V27" s="141"/>
      <c r="W27" s="129"/>
    </row>
    <row r="28" spans="1:23" s="46" customFormat="1" x14ac:dyDescent="0.25">
      <c r="A28" s="213" t="str">
        <f>'Eff Conc.'!A28</f>
        <v>Q2 2013</v>
      </c>
      <c r="B28" s="214">
        <f>'Eff Conc.'!B28</f>
        <v>41415</v>
      </c>
      <c r="C28" s="140">
        <v>0.14000000000000001</v>
      </c>
      <c r="D28" s="141">
        <v>0.2</v>
      </c>
      <c r="E28" s="142">
        <v>7.0000000000000007E-2</v>
      </c>
      <c r="F28" s="143">
        <v>0.1</v>
      </c>
      <c r="G28" s="140">
        <v>0.02</v>
      </c>
      <c r="H28" s="141">
        <v>0.1</v>
      </c>
      <c r="I28" s="142">
        <v>2E-3</v>
      </c>
      <c r="J28" s="143">
        <v>0.03</v>
      </c>
      <c r="K28" s="140">
        <v>0.04</v>
      </c>
      <c r="L28" s="141">
        <v>0.1</v>
      </c>
      <c r="M28" s="142"/>
      <c r="N28" s="144"/>
      <c r="O28" s="140">
        <v>3.5000000000000003E-2</v>
      </c>
      <c r="P28" s="141">
        <v>0.05</v>
      </c>
      <c r="Q28" s="142">
        <v>3.5000000000000003E-2</v>
      </c>
      <c r="R28" s="231">
        <v>0.05</v>
      </c>
      <c r="S28" s="234">
        <v>0.06</v>
      </c>
      <c r="T28" s="141">
        <v>0.1</v>
      </c>
      <c r="U28" s="140"/>
      <c r="V28" s="141"/>
      <c r="W28" s="129"/>
    </row>
    <row r="29" spans="1:23" s="46" customFormat="1" x14ac:dyDescent="0.25">
      <c r="A29" s="213" t="str">
        <f>'Eff Conc.'!A29</f>
        <v>Q2 2013</v>
      </c>
      <c r="B29" s="214">
        <f>'Eff Conc.'!B29</f>
        <v>41430</v>
      </c>
      <c r="C29" s="140">
        <v>0.14000000000000001</v>
      </c>
      <c r="D29" s="141">
        <v>0.2</v>
      </c>
      <c r="E29" s="142">
        <v>7.0000000000000007E-2</v>
      </c>
      <c r="F29" s="143">
        <v>0.1</v>
      </c>
      <c r="G29" s="140">
        <v>0.02</v>
      </c>
      <c r="H29" s="141">
        <v>0.1</v>
      </c>
      <c r="I29" s="142">
        <v>2E-3</v>
      </c>
      <c r="J29" s="143">
        <v>0.03</v>
      </c>
      <c r="K29" s="140">
        <v>0.04</v>
      </c>
      <c r="L29" s="141">
        <v>0.1</v>
      </c>
      <c r="M29" s="142"/>
      <c r="N29" s="144"/>
      <c r="O29" s="140">
        <v>3.5000000000000003E-2</v>
      </c>
      <c r="P29" s="141">
        <v>0.05</v>
      </c>
      <c r="Q29" s="142">
        <v>3.5000000000000003E-2</v>
      </c>
      <c r="R29" s="231">
        <v>0.05</v>
      </c>
      <c r="S29" s="234">
        <v>0.06</v>
      </c>
      <c r="T29" s="141">
        <v>0.1</v>
      </c>
      <c r="U29" s="140"/>
      <c r="V29" s="141"/>
      <c r="W29" s="129"/>
    </row>
    <row r="30" spans="1:23" s="46" customFormat="1" x14ac:dyDescent="0.25">
      <c r="A30" s="213" t="str">
        <f>'Eff Conc.'!A30</f>
        <v>Q2 2013</v>
      </c>
      <c r="B30" s="214">
        <f>'Eff Conc.'!B30</f>
        <v>41437</v>
      </c>
      <c r="C30" s="140">
        <v>0.14000000000000001</v>
      </c>
      <c r="D30" s="141">
        <v>0.2</v>
      </c>
      <c r="E30" s="142">
        <v>0.14000000000000001</v>
      </c>
      <c r="F30" s="143">
        <v>0.2</v>
      </c>
      <c r="G30" s="140">
        <v>0.02</v>
      </c>
      <c r="H30" s="141">
        <v>0.1</v>
      </c>
      <c r="I30" s="142">
        <v>2E-3</v>
      </c>
      <c r="J30" s="143">
        <v>0.03</v>
      </c>
      <c r="K30" s="140">
        <v>0.04</v>
      </c>
      <c r="L30" s="141">
        <v>0.1</v>
      </c>
      <c r="M30" s="142"/>
      <c r="N30" s="144"/>
      <c r="O30" s="140">
        <v>1.4999999999999999E-2</v>
      </c>
      <c r="P30" s="141">
        <v>0.1</v>
      </c>
      <c r="Q30" s="142">
        <v>1.4999999999999999E-2</v>
      </c>
      <c r="R30" s="231">
        <v>0.1</v>
      </c>
      <c r="S30" s="234">
        <v>0.06</v>
      </c>
      <c r="T30" s="141">
        <v>0.1</v>
      </c>
      <c r="U30" s="140"/>
      <c r="V30" s="141"/>
      <c r="W30" s="129"/>
    </row>
    <row r="31" spans="1:23" s="46" customFormat="1" x14ac:dyDescent="0.25">
      <c r="A31" s="213" t="str">
        <f>'Eff Conc.'!A31</f>
        <v>Q3 2013</v>
      </c>
      <c r="B31" s="214">
        <f>'Eff Conc.'!B31</f>
        <v>41464</v>
      </c>
      <c r="C31" s="142">
        <v>7.0000000000000007E-2</v>
      </c>
      <c r="D31" s="143">
        <v>0.1</v>
      </c>
      <c r="E31" s="142">
        <v>7.0000000000000007E-2</v>
      </c>
      <c r="F31" s="143">
        <v>0.1</v>
      </c>
      <c r="G31" s="140">
        <v>0.02</v>
      </c>
      <c r="H31" s="141">
        <v>0.1</v>
      </c>
      <c r="I31" s="142">
        <v>2E-3</v>
      </c>
      <c r="J31" s="143">
        <v>0.03</v>
      </c>
      <c r="K31" s="140">
        <v>0.04</v>
      </c>
      <c r="L31" s="141">
        <v>0.1</v>
      </c>
      <c r="M31" s="142"/>
      <c r="N31" s="144"/>
      <c r="O31" s="140">
        <v>0.02</v>
      </c>
      <c r="P31" s="141">
        <v>0.1</v>
      </c>
      <c r="Q31" s="140">
        <v>0.02</v>
      </c>
      <c r="R31" s="141">
        <v>0.1</v>
      </c>
      <c r="S31" s="234">
        <v>6.0000000000000001E-3</v>
      </c>
      <c r="T31" s="141">
        <v>0.1</v>
      </c>
      <c r="U31" s="140"/>
      <c r="V31" s="141"/>
      <c r="W31" s="129"/>
    </row>
    <row r="32" spans="1:23" s="46" customFormat="1" x14ac:dyDescent="0.25">
      <c r="A32" s="213"/>
      <c r="B32" s="214">
        <f>'Eff Conc.'!B32</f>
        <v>41472</v>
      </c>
      <c r="C32" s="142">
        <v>7.0000000000000007E-2</v>
      </c>
      <c r="D32" s="143">
        <v>0.1</v>
      </c>
      <c r="E32" s="142">
        <v>7.0000000000000007E-2</v>
      </c>
      <c r="F32" s="143">
        <v>0.1</v>
      </c>
      <c r="G32" s="140">
        <v>0.02</v>
      </c>
      <c r="H32" s="141">
        <v>0.1</v>
      </c>
      <c r="I32" s="142">
        <v>2E-3</v>
      </c>
      <c r="J32" s="143">
        <v>0.03</v>
      </c>
      <c r="K32" s="140">
        <v>0.04</v>
      </c>
      <c r="L32" s="141">
        <v>0.1</v>
      </c>
      <c r="M32" s="142"/>
      <c r="N32" s="144"/>
      <c r="O32" s="140">
        <v>0.02</v>
      </c>
      <c r="P32" s="141">
        <v>0.1</v>
      </c>
      <c r="Q32" s="140">
        <v>0.02</v>
      </c>
      <c r="R32" s="141">
        <v>0.1</v>
      </c>
      <c r="S32" s="234">
        <v>6.0000000000000001E-3</v>
      </c>
      <c r="T32" s="141">
        <v>0.1</v>
      </c>
      <c r="U32" s="140"/>
      <c r="V32" s="141"/>
      <c r="W32" s="129"/>
    </row>
    <row r="33" spans="1:23" s="46" customFormat="1" x14ac:dyDescent="0.25">
      <c r="A33" s="213" t="str">
        <f>'Eff Conc.'!A33</f>
        <v>Q3 2013</v>
      </c>
      <c r="B33" s="214">
        <f>'Eff Conc.'!B33</f>
        <v>41492</v>
      </c>
      <c r="C33" s="237">
        <v>7.0000000000000007E-2</v>
      </c>
      <c r="D33" s="238">
        <v>0.1</v>
      </c>
      <c r="E33" s="142">
        <v>7.0000000000000007E-2</v>
      </c>
      <c r="F33" s="143">
        <v>0.1</v>
      </c>
      <c r="G33" s="140">
        <v>0.02</v>
      </c>
      <c r="H33" s="141">
        <v>0.1</v>
      </c>
      <c r="I33" s="142">
        <v>2E-3</v>
      </c>
      <c r="J33" s="143">
        <v>0.03</v>
      </c>
      <c r="K33" s="140">
        <v>0.04</v>
      </c>
      <c r="L33" s="141">
        <v>0.1</v>
      </c>
      <c r="M33" s="142"/>
      <c r="N33" s="144"/>
      <c r="O33" s="140">
        <v>0.02</v>
      </c>
      <c r="P33" s="141">
        <v>0.1</v>
      </c>
      <c r="Q33" s="140">
        <v>0.02</v>
      </c>
      <c r="R33" s="141">
        <v>0.1</v>
      </c>
      <c r="S33" s="234">
        <v>7.0000000000000001E-3</v>
      </c>
      <c r="T33" s="141">
        <v>0.01</v>
      </c>
      <c r="U33" s="140"/>
      <c r="V33" s="141"/>
      <c r="W33" s="129"/>
    </row>
    <row r="34" spans="1:23" s="46" customFormat="1" x14ac:dyDescent="0.25">
      <c r="A34" s="213" t="str">
        <f>'Eff Conc.'!A34</f>
        <v>Q3 2013</v>
      </c>
      <c r="B34" s="214">
        <f>'Eff Conc.'!B34</f>
        <v>41499</v>
      </c>
      <c r="C34" s="237">
        <v>7.0000000000000007E-2</v>
      </c>
      <c r="D34" s="238">
        <v>0.1</v>
      </c>
      <c r="E34" s="237">
        <v>7.0000000000000007E-2</v>
      </c>
      <c r="F34" s="238">
        <v>0.1</v>
      </c>
      <c r="G34" s="140">
        <v>0.02</v>
      </c>
      <c r="H34" s="141">
        <v>0.1</v>
      </c>
      <c r="I34" s="142">
        <v>2E-3</v>
      </c>
      <c r="J34" s="143">
        <v>0.03</v>
      </c>
      <c r="K34" s="140">
        <v>0.04</v>
      </c>
      <c r="L34" s="141">
        <v>0.1</v>
      </c>
      <c r="M34" s="142"/>
      <c r="N34" s="144"/>
      <c r="O34" s="140">
        <v>7.0000000000000001E-3</v>
      </c>
      <c r="P34" s="141">
        <v>0.01</v>
      </c>
      <c r="Q34" s="140">
        <v>0.02</v>
      </c>
      <c r="R34" s="141">
        <v>0.1</v>
      </c>
      <c r="S34" s="234">
        <v>6.0000000000000001E-3</v>
      </c>
      <c r="T34" s="141">
        <v>0.01</v>
      </c>
      <c r="U34" s="140"/>
      <c r="V34" s="141"/>
      <c r="W34" s="129"/>
    </row>
    <row r="35" spans="1:23" s="46" customFormat="1" x14ac:dyDescent="0.25">
      <c r="A35" s="213" t="str">
        <f>'Eff Conc.'!A35</f>
        <v>Q3 2013</v>
      </c>
      <c r="B35" s="214">
        <f>'Eff Conc.'!B35</f>
        <v>41527</v>
      </c>
      <c r="C35" s="237">
        <v>7.0000000000000007E-2</v>
      </c>
      <c r="D35" s="238">
        <v>0.1</v>
      </c>
      <c r="E35" s="237">
        <v>7.0000000000000007E-2</v>
      </c>
      <c r="F35" s="238">
        <v>0.1</v>
      </c>
      <c r="G35" s="140">
        <v>0.02</v>
      </c>
      <c r="H35" s="141">
        <v>0.1</v>
      </c>
      <c r="I35" s="142">
        <v>2E-3</v>
      </c>
      <c r="J35" s="143">
        <v>0.03</v>
      </c>
      <c r="K35" s="140">
        <v>0.04</v>
      </c>
      <c r="L35" s="141">
        <v>0.1</v>
      </c>
      <c r="M35" s="142"/>
      <c r="N35" s="144"/>
      <c r="O35" s="140">
        <v>7.0000000000000001E-3</v>
      </c>
      <c r="P35" s="141">
        <v>0.01</v>
      </c>
      <c r="Q35" s="140">
        <v>0.02</v>
      </c>
      <c r="R35" s="141">
        <v>0.1</v>
      </c>
      <c r="S35" s="234">
        <v>6.0000000000000001E-3</v>
      </c>
      <c r="T35" s="141">
        <v>0.01</v>
      </c>
      <c r="U35" s="140"/>
      <c r="V35" s="141"/>
      <c r="W35" s="129"/>
    </row>
    <row r="36" spans="1:23" s="46" customFormat="1" x14ac:dyDescent="0.25">
      <c r="A36" s="213" t="str">
        <f>'Eff Conc.'!A36</f>
        <v>Q3 2013</v>
      </c>
      <c r="B36" s="214">
        <f>'Eff Conc.'!B36</f>
        <v>41543</v>
      </c>
      <c r="C36" s="237">
        <v>7.0000000000000007E-2</v>
      </c>
      <c r="D36" s="238">
        <v>0.1</v>
      </c>
      <c r="E36" s="237">
        <v>7.0000000000000007E-2</v>
      </c>
      <c r="F36" s="238">
        <v>0.1</v>
      </c>
      <c r="G36" s="140">
        <v>0.02</v>
      </c>
      <c r="H36" s="141">
        <v>0.1</v>
      </c>
      <c r="I36" s="142">
        <v>2E-3</v>
      </c>
      <c r="J36" s="143">
        <v>0.03</v>
      </c>
      <c r="K36" s="140">
        <v>0.04</v>
      </c>
      <c r="L36" s="141">
        <v>0.1</v>
      </c>
      <c r="M36" s="142"/>
      <c r="N36" s="144"/>
      <c r="O36" s="140">
        <v>7.0000000000000001E-3</v>
      </c>
      <c r="P36" s="141">
        <v>0.01</v>
      </c>
      <c r="Q36" s="140">
        <v>0.02</v>
      </c>
      <c r="R36" s="141">
        <v>0.1</v>
      </c>
      <c r="S36" s="234">
        <v>6.0000000000000001E-3</v>
      </c>
      <c r="T36" s="141">
        <v>0.01</v>
      </c>
      <c r="U36" s="140"/>
      <c r="V36" s="141"/>
      <c r="W36" s="129"/>
    </row>
    <row r="37" spans="1:23" s="46" customFormat="1" x14ac:dyDescent="0.25">
      <c r="A37" s="213">
        <f>'Eff Conc.'!A37</f>
        <v>0</v>
      </c>
      <c r="B37" s="214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31"/>
      <c r="S37" s="234"/>
      <c r="T37" s="141"/>
      <c r="U37" s="140"/>
      <c r="V37" s="141"/>
      <c r="W37" s="129"/>
    </row>
    <row r="38" spans="1:23" s="46" customFormat="1" x14ac:dyDescent="0.25">
      <c r="A38" s="213">
        <f>'Eff Conc.'!A38</f>
        <v>0</v>
      </c>
      <c r="B38" s="214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31"/>
      <c r="S38" s="234"/>
      <c r="T38" s="141"/>
      <c r="U38" s="140"/>
      <c r="V38" s="141"/>
      <c r="W38" s="129"/>
    </row>
    <row r="39" spans="1:23" s="46" customFormat="1" x14ac:dyDescent="0.25">
      <c r="A39" s="213">
        <f>'Eff Conc.'!A39</f>
        <v>0</v>
      </c>
      <c r="B39" s="214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31"/>
      <c r="S39" s="234"/>
      <c r="T39" s="141"/>
      <c r="U39" s="140"/>
      <c r="V39" s="141"/>
      <c r="W39" s="129"/>
    </row>
    <row r="40" spans="1:23" s="46" customFormat="1" x14ac:dyDescent="0.25">
      <c r="A40" s="213">
        <f>'Eff Conc.'!A40</f>
        <v>0</v>
      </c>
      <c r="B40" s="214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31"/>
      <c r="S40" s="234"/>
      <c r="T40" s="141"/>
      <c r="U40" s="140"/>
      <c r="V40" s="141"/>
      <c r="W40" s="129"/>
    </row>
    <row r="41" spans="1:23" s="46" customFormat="1" x14ac:dyDescent="0.25">
      <c r="A41" s="213">
        <f>'Eff Conc.'!A41</f>
        <v>0</v>
      </c>
      <c r="B41" s="214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31"/>
      <c r="S41" s="234"/>
      <c r="T41" s="141"/>
      <c r="U41" s="140"/>
      <c r="V41" s="141"/>
      <c r="W41" s="129"/>
    </row>
    <row r="42" spans="1:23" s="46" customFormat="1" x14ac:dyDescent="0.25">
      <c r="A42" s="213">
        <f>'Eff Conc.'!A42</f>
        <v>0</v>
      </c>
      <c r="B42" s="214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31"/>
      <c r="S42" s="234"/>
      <c r="T42" s="141"/>
      <c r="U42" s="140"/>
      <c r="V42" s="141"/>
      <c r="W42" s="129"/>
    </row>
    <row r="43" spans="1:23" s="46" customFormat="1" x14ac:dyDescent="0.25">
      <c r="A43" s="213">
        <f>'Eff Conc.'!A43</f>
        <v>0</v>
      </c>
      <c r="B43" s="214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31"/>
      <c r="S43" s="234"/>
      <c r="T43" s="141"/>
      <c r="U43" s="140"/>
      <c r="V43" s="141"/>
      <c r="W43" s="129"/>
    </row>
    <row r="44" spans="1:23" s="46" customFormat="1" x14ac:dyDescent="0.25">
      <c r="A44" s="213">
        <f>'Eff Conc.'!A44</f>
        <v>0</v>
      </c>
      <c r="B44" s="214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31"/>
      <c r="S44" s="234"/>
      <c r="T44" s="141"/>
      <c r="U44" s="140"/>
      <c r="V44" s="141"/>
      <c r="W44" s="129"/>
    </row>
    <row r="45" spans="1:23" s="46" customFormat="1" x14ac:dyDescent="0.25">
      <c r="A45" s="213">
        <f>'Eff Conc.'!A45</f>
        <v>0</v>
      </c>
      <c r="B45" s="214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31"/>
      <c r="S45" s="234"/>
      <c r="T45" s="141"/>
      <c r="U45" s="140"/>
      <c r="V45" s="141"/>
      <c r="W45" s="129"/>
    </row>
    <row r="46" spans="1:23" s="46" customFormat="1" x14ac:dyDescent="0.25">
      <c r="A46" s="213">
        <f>'Eff Conc.'!A46</f>
        <v>0</v>
      </c>
      <c r="B46" s="214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31"/>
      <c r="S46" s="234"/>
      <c r="T46" s="141"/>
      <c r="U46" s="140"/>
      <c r="V46" s="141"/>
      <c r="W46" s="129"/>
    </row>
    <row r="47" spans="1:23" s="46" customFormat="1" x14ac:dyDescent="0.25">
      <c r="A47" s="213">
        <f>'Eff Conc.'!A47</f>
        <v>0</v>
      </c>
      <c r="B47" s="214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31"/>
      <c r="S47" s="234"/>
      <c r="T47" s="141"/>
      <c r="U47" s="140"/>
      <c r="V47" s="141"/>
      <c r="W47" s="129"/>
    </row>
    <row r="48" spans="1:23" s="46" customFormat="1" x14ac:dyDescent="0.25">
      <c r="A48" s="213">
        <f>'Eff Conc.'!A48</f>
        <v>0</v>
      </c>
      <c r="B48" s="214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31"/>
      <c r="S48" s="234"/>
      <c r="T48" s="141"/>
      <c r="U48" s="140"/>
      <c r="V48" s="141"/>
      <c r="W48" s="129"/>
    </row>
    <row r="49" spans="1:23" s="46" customFormat="1" x14ac:dyDescent="0.25">
      <c r="A49" s="213">
        <f>'Eff Conc.'!A49</f>
        <v>0</v>
      </c>
      <c r="B49" s="214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31"/>
      <c r="S49" s="234"/>
      <c r="T49" s="141"/>
      <c r="U49" s="140"/>
      <c r="V49" s="141"/>
      <c r="W49" s="129"/>
    </row>
    <row r="50" spans="1:23" s="46" customFormat="1" x14ac:dyDescent="0.25">
      <c r="A50" s="213">
        <f>'Eff Conc.'!A50</f>
        <v>0</v>
      </c>
      <c r="B50" s="214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31"/>
      <c r="S50" s="234"/>
      <c r="T50" s="141"/>
      <c r="U50" s="140"/>
      <c r="V50" s="141"/>
      <c r="W50" s="129"/>
    </row>
    <row r="51" spans="1:23" s="46" customFormat="1" x14ac:dyDescent="0.25">
      <c r="A51" s="213">
        <f>'Eff Conc.'!A51</f>
        <v>0</v>
      </c>
      <c r="B51" s="214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31"/>
      <c r="S51" s="234"/>
      <c r="T51" s="141"/>
      <c r="U51" s="140"/>
      <c r="V51" s="141"/>
      <c r="W51" s="129"/>
    </row>
    <row r="52" spans="1:23" s="46" customFormat="1" x14ac:dyDescent="0.25">
      <c r="A52" s="213">
        <f>'Eff Conc.'!A52</f>
        <v>0</v>
      </c>
      <c r="B52" s="214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31"/>
      <c r="S52" s="234"/>
      <c r="T52" s="141"/>
      <c r="U52" s="140"/>
      <c r="V52" s="141"/>
      <c r="W52" s="129"/>
    </row>
    <row r="53" spans="1:23" s="46" customFormat="1" x14ac:dyDescent="0.25">
      <c r="A53" s="213">
        <f>'Eff Conc.'!A53</f>
        <v>0</v>
      </c>
      <c r="B53" s="214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31"/>
      <c r="S53" s="234"/>
      <c r="T53" s="141"/>
      <c r="U53" s="140"/>
      <c r="V53" s="141"/>
      <c r="W53" s="129"/>
    </row>
    <row r="54" spans="1:23" s="46" customFormat="1" x14ac:dyDescent="0.25">
      <c r="A54" s="213">
        <f>'Eff Conc.'!A54</f>
        <v>0</v>
      </c>
      <c r="B54" s="214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31"/>
      <c r="S54" s="234"/>
      <c r="T54" s="141"/>
      <c r="U54" s="140"/>
      <c r="V54" s="141"/>
      <c r="W54" s="129"/>
    </row>
    <row r="55" spans="1:23" s="46" customFormat="1" x14ac:dyDescent="0.25">
      <c r="A55" s="213">
        <f>'Eff Conc.'!A55</f>
        <v>0</v>
      </c>
      <c r="B55" s="214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31"/>
      <c r="S55" s="234"/>
      <c r="T55" s="141"/>
      <c r="U55" s="140"/>
      <c r="V55" s="141"/>
      <c r="W55" s="129"/>
    </row>
    <row r="56" spans="1:23" s="46" customFormat="1" x14ac:dyDescent="0.25">
      <c r="A56" s="213">
        <f>'Eff Conc.'!A56</f>
        <v>0</v>
      </c>
      <c r="B56" s="214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31"/>
      <c r="S56" s="234"/>
      <c r="T56" s="141"/>
      <c r="U56" s="140"/>
      <c r="V56" s="141"/>
      <c r="W56" s="129"/>
    </row>
    <row r="57" spans="1:23" s="46" customFormat="1" x14ac:dyDescent="0.25">
      <c r="A57" s="213">
        <f>'Eff Conc.'!A57</f>
        <v>0</v>
      </c>
      <c r="B57" s="214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31"/>
      <c r="S57" s="234"/>
      <c r="T57" s="141"/>
      <c r="U57" s="140"/>
      <c r="V57" s="141"/>
      <c r="W57" s="129"/>
    </row>
    <row r="58" spans="1:23" s="46" customFormat="1" x14ac:dyDescent="0.25">
      <c r="A58" s="213">
        <f>'Eff Conc.'!A58</f>
        <v>0</v>
      </c>
      <c r="B58" s="214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31"/>
      <c r="S58" s="234"/>
      <c r="T58" s="141"/>
      <c r="U58" s="140"/>
      <c r="V58" s="141"/>
      <c r="W58" s="129"/>
    </row>
    <row r="59" spans="1:23" s="46" customFormat="1" x14ac:dyDescent="0.25">
      <c r="A59" s="213">
        <f>'Eff Conc.'!A59</f>
        <v>0</v>
      </c>
      <c r="B59" s="214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31"/>
      <c r="S59" s="234"/>
      <c r="T59" s="141"/>
      <c r="U59" s="140"/>
      <c r="V59" s="141"/>
      <c r="W59" s="129"/>
    </row>
    <row r="60" spans="1:23" s="46" customFormat="1" x14ac:dyDescent="0.25">
      <c r="A60" s="213">
        <f>'Eff Conc.'!A60</f>
        <v>0</v>
      </c>
      <c r="B60" s="214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31"/>
      <c r="S60" s="234"/>
      <c r="T60" s="141"/>
      <c r="U60" s="140"/>
      <c r="V60" s="141"/>
      <c r="W60" s="129"/>
    </row>
    <row r="61" spans="1:23" s="46" customFormat="1" x14ac:dyDescent="0.25">
      <c r="A61" s="213">
        <f>'Eff Conc.'!A61</f>
        <v>0</v>
      </c>
      <c r="B61" s="214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31"/>
      <c r="S61" s="234"/>
      <c r="T61" s="141"/>
      <c r="U61" s="140"/>
      <c r="V61" s="141"/>
      <c r="W61" s="129"/>
    </row>
    <row r="62" spans="1:23" s="46" customFormat="1" x14ac:dyDescent="0.25">
      <c r="A62" s="213">
        <f>'Eff Conc.'!A62</f>
        <v>0</v>
      </c>
      <c r="B62" s="214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31"/>
      <c r="S62" s="234"/>
      <c r="T62" s="141"/>
      <c r="U62" s="140"/>
      <c r="V62" s="141"/>
      <c r="W62" s="129"/>
    </row>
    <row r="63" spans="1:23" s="46" customFormat="1" x14ac:dyDescent="0.25">
      <c r="A63" s="213">
        <f>'Eff Conc.'!A63</f>
        <v>0</v>
      </c>
      <c r="B63" s="214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31"/>
      <c r="S63" s="234"/>
      <c r="T63" s="141"/>
      <c r="U63" s="140"/>
      <c r="V63" s="141"/>
      <c r="W63" s="129"/>
    </row>
    <row r="64" spans="1:23" s="46" customFormat="1" x14ac:dyDescent="0.25">
      <c r="A64" s="213">
        <f>'Eff Conc.'!A64</f>
        <v>0</v>
      </c>
      <c r="B64" s="214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31"/>
      <c r="S64" s="234"/>
      <c r="T64" s="141"/>
      <c r="U64" s="140"/>
      <c r="V64" s="141"/>
      <c r="W64" s="129"/>
    </row>
    <row r="65" spans="1:23" s="46" customFormat="1" x14ac:dyDescent="0.25">
      <c r="A65" s="213">
        <f>'Eff Conc.'!A65</f>
        <v>0</v>
      </c>
      <c r="B65" s="214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31"/>
      <c r="S65" s="234"/>
      <c r="T65" s="141"/>
      <c r="U65" s="140"/>
      <c r="V65" s="141"/>
      <c r="W65" s="129"/>
    </row>
    <row r="66" spans="1:23" s="46" customFormat="1" x14ac:dyDescent="0.25">
      <c r="A66" s="213">
        <f>'Eff Conc.'!A66</f>
        <v>0</v>
      </c>
      <c r="B66" s="214">
        <f>'Eff Conc.'!B66</f>
        <v>0</v>
      </c>
      <c r="C66" s="140"/>
      <c r="D66" s="141"/>
      <c r="E66" s="142"/>
      <c r="F66" s="143"/>
      <c r="G66" s="140"/>
      <c r="H66" s="141"/>
      <c r="I66" s="142"/>
      <c r="J66" s="143"/>
      <c r="K66" s="140"/>
      <c r="L66" s="141"/>
      <c r="M66" s="142"/>
      <c r="N66" s="144"/>
      <c r="O66" s="140"/>
      <c r="P66" s="141"/>
      <c r="Q66" s="142"/>
      <c r="R66" s="231"/>
      <c r="S66" s="234"/>
      <c r="T66" s="141"/>
      <c r="U66" s="140"/>
      <c r="V66" s="141"/>
      <c r="W66" s="129"/>
    </row>
    <row r="67" spans="1:23" s="46" customFormat="1" ht="15.75" thickBot="1" x14ac:dyDescent="0.3">
      <c r="A67" s="215">
        <f>'Eff Conc.'!A67</f>
        <v>0</v>
      </c>
      <c r="B67" s="216">
        <f>'Eff Conc.'!B67</f>
        <v>0</v>
      </c>
      <c r="C67" s="147"/>
      <c r="D67" s="148"/>
      <c r="E67" s="145"/>
      <c r="F67" s="146"/>
      <c r="G67" s="147"/>
      <c r="H67" s="148"/>
      <c r="I67" s="145"/>
      <c r="J67" s="146"/>
      <c r="K67" s="147"/>
      <c r="L67" s="148"/>
      <c r="M67" s="145"/>
      <c r="N67" s="149"/>
      <c r="O67" s="147"/>
      <c r="P67" s="148"/>
      <c r="Q67" s="145"/>
      <c r="R67" s="232"/>
      <c r="S67" s="235"/>
      <c r="T67" s="148"/>
      <c r="U67" s="147"/>
      <c r="V67" s="148"/>
      <c r="W67" s="129"/>
    </row>
    <row r="68" spans="1:23" ht="10.5" customHeight="1" x14ac:dyDescent="0.25"/>
    <row r="69" spans="1:23" ht="10.5" customHeight="1" thickBot="1" x14ac:dyDescent="0.3"/>
    <row r="70" spans="1:23" x14ac:dyDescent="0.25">
      <c r="A70" s="112" t="s">
        <v>104</v>
      </c>
      <c r="B70" s="174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2"/>
      <c r="O70"/>
      <c r="P70"/>
      <c r="Q70"/>
      <c r="R70"/>
      <c r="S70"/>
      <c r="T70"/>
      <c r="U70"/>
      <c r="V70"/>
      <c r="W70"/>
    </row>
    <row r="71" spans="1:23" ht="15.75" thickBot="1" x14ac:dyDescent="0.3">
      <c r="A71" s="74" t="s">
        <v>95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6"/>
      <c r="O71"/>
      <c r="P71"/>
      <c r="Q71"/>
      <c r="R71"/>
      <c r="S71"/>
      <c r="T71"/>
      <c r="U71"/>
      <c r="V71"/>
      <c r="W71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phoneticPr fontId="0" type="noConversion"/>
  <conditionalFormatting sqref="F7">
    <cfRule type="expression" dxfId="520" priority="850">
      <formula>ISTEXT(F7)</formula>
    </cfRule>
  </conditionalFormatting>
  <conditionalFormatting sqref="G7">
    <cfRule type="expression" dxfId="519" priority="849">
      <formula>ISTEXT(G7)</formula>
    </cfRule>
  </conditionalFormatting>
  <conditionalFormatting sqref="H7">
    <cfRule type="expression" dxfId="518" priority="848">
      <formula>ISTEXT(H7)</formula>
    </cfRule>
  </conditionalFormatting>
  <conditionalFormatting sqref="I7">
    <cfRule type="expression" dxfId="517" priority="847">
      <formula>ISTEXT(I7)</formula>
    </cfRule>
  </conditionalFormatting>
  <conditionalFormatting sqref="J7">
    <cfRule type="expression" dxfId="516" priority="846">
      <formula>ISTEXT(J7)</formula>
    </cfRule>
  </conditionalFormatting>
  <conditionalFormatting sqref="K7">
    <cfRule type="expression" dxfId="515" priority="845">
      <formula>ISTEXT(K7)</formula>
    </cfRule>
  </conditionalFormatting>
  <conditionalFormatting sqref="L7">
    <cfRule type="expression" dxfId="514" priority="844">
      <formula>ISTEXT(L7)</formula>
    </cfRule>
  </conditionalFormatting>
  <conditionalFormatting sqref="U7">
    <cfRule type="expression" dxfId="513" priority="837">
      <formula>ISTEXT(U7)</formula>
    </cfRule>
  </conditionalFormatting>
  <conditionalFormatting sqref="V7">
    <cfRule type="expression" dxfId="512" priority="836">
      <formula>ISTEXT(V7)</formula>
    </cfRule>
  </conditionalFormatting>
  <conditionalFormatting sqref="F8">
    <cfRule type="expression" dxfId="511" priority="829">
      <formula>ISTEXT(F8)</formula>
    </cfRule>
  </conditionalFormatting>
  <conditionalFormatting sqref="G8">
    <cfRule type="expression" dxfId="510" priority="828">
      <formula>ISTEXT(G8)</formula>
    </cfRule>
  </conditionalFormatting>
  <conditionalFormatting sqref="H8">
    <cfRule type="expression" dxfId="509" priority="827">
      <formula>ISTEXT(H8)</formula>
    </cfRule>
  </conditionalFormatting>
  <conditionalFormatting sqref="I8">
    <cfRule type="expression" dxfId="508" priority="826">
      <formula>ISTEXT(I8)</formula>
    </cfRule>
  </conditionalFormatting>
  <conditionalFormatting sqref="J8">
    <cfRule type="expression" dxfId="507" priority="825">
      <formula>ISTEXT(J8)</formula>
    </cfRule>
  </conditionalFormatting>
  <conditionalFormatting sqref="K8">
    <cfRule type="expression" dxfId="506" priority="824">
      <formula>ISTEXT(K8)</formula>
    </cfRule>
  </conditionalFormatting>
  <conditionalFormatting sqref="L8">
    <cfRule type="expression" dxfId="505" priority="823">
      <formula>ISTEXT(L8)</formula>
    </cfRule>
  </conditionalFormatting>
  <conditionalFormatting sqref="U8">
    <cfRule type="expression" dxfId="504" priority="816">
      <formula>ISTEXT(U8)</formula>
    </cfRule>
  </conditionalFormatting>
  <conditionalFormatting sqref="V8">
    <cfRule type="expression" dxfId="503" priority="815">
      <formula>ISTEXT(V8)</formula>
    </cfRule>
  </conditionalFormatting>
  <conditionalFormatting sqref="F9">
    <cfRule type="expression" dxfId="502" priority="808">
      <formula>ISTEXT(F9)</formula>
    </cfRule>
  </conditionalFormatting>
  <conditionalFormatting sqref="G9">
    <cfRule type="expression" dxfId="501" priority="807">
      <formula>ISTEXT(G9)</formula>
    </cfRule>
  </conditionalFormatting>
  <conditionalFormatting sqref="H9">
    <cfRule type="expression" dxfId="500" priority="806">
      <formula>ISTEXT(H9)</formula>
    </cfRule>
  </conditionalFormatting>
  <conditionalFormatting sqref="I9">
    <cfRule type="expression" dxfId="499" priority="805">
      <formula>ISTEXT(I9)</formula>
    </cfRule>
  </conditionalFormatting>
  <conditionalFormatting sqref="J9">
    <cfRule type="expression" dxfId="498" priority="804">
      <formula>ISTEXT(J9)</formula>
    </cfRule>
  </conditionalFormatting>
  <conditionalFormatting sqref="K9">
    <cfRule type="expression" dxfId="497" priority="803">
      <formula>ISTEXT(K9)</formula>
    </cfRule>
  </conditionalFormatting>
  <conditionalFormatting sqref="L9">
    <cfRule type="expression" dxfId="496" priority="802">
      <formula>ISTEXT(L9)</formula>
    </cfRule>
  </conditionalFormatting>
  <conditionalFormatting sqref="U9">
    <cfRule type="expression" dxfId="495" priority="795">
      <formula>ISTEXT(U9)</formula>
    </cfRule>
  </conditionalFormatting>
  <conditionalFormatting sqref="V9">
    <cfRule type="expression" dxfId="494" priority="794">
      <formula>ISTEXT(V9)</formula>
    </cfRule>
  </conditionalFormatting>
  <conditionalFormatting sqref="F10">
    <cfRule type="expression" dxfId="493" priority="661">
      <formula>ISTEXT(F10)</formula>
    </cfRule>
  </conditionalFormatting>
  <conditionalFormatting sqref="G10">
    <cfRule type="expression" dxfId="492" priority="660">
      <formula>ISTEXT(G10)</formula>
    </cfRule>
  </conditionalFormatting>
  <conditionalFormatting sqref="H10">
    <cfRule type="expression" dxfId="491" priority="659">
      <formula>ISTEXT(H10)</formula>
    </cfRule>
  </conditionalFormatting>
  <conditionalFormatting sqref="I10">
    <cfRule type="expression" dxfId="490" priority="658">
      <formula>ISTEXT(I10)</formula>
    </cfRule>
  </conditionalFormatting>
  <conditionalFormatting sqref="J10">
    <cfRule type="expression" dxfId="489" priority="657">
      <formula>ISTEXT(J10)</formula>
    </cfRule>
  </conditionalFormatting>
  <conditionalFormatting sqref="K10">
    <cfRule type="expression" dxfId="488" priority="656">
      <formula>ISTEXT(K10)</formula>
    </cfRule>
  </conditionalFormatting>
  <conditionalFormatting sqref="L10">
    <cfRule type="expression" dxfId="487" priority="655">
      <formula>ISTEXT(L10)</formula>
    </cfRule>
  </conditionalFormatting>
  <conditionalFormatting sqref="U10">
    <cfRule type="expression" dxfId="486" priority="648">
      <formula>ISTEXT(U10)</formula>
    </cfRule>
  </conditionalFormatting>
  <conditionalFormatting sqref="V10">
    <cfRule type="expression" dxfId="485" priority="647">
      <formula>ISTEXT(V10)</formula>
    </cfRule>
  </conditionalFormatting>
  <conditionalFormatting sqref="F11">
    <cfRule type="expression" dxfId="484" priority="640">
      <formula>ISTEXT(F11)</formula>
    </cfRule>
  </conditionalFormatting>
  <conditionalFormatting sqref="G11">
    <cfRule type="expression" dxfId="483" priority="639">
      <formula>ISTEXT(G11)</formula>
    </cfRule>
  </conditionalFormatting>
  <conditionalFormatting sqref="H11">
    <cfRule type="expression" dxfId="482" priority="638">
      <formula>ISTEXT(H11)</formula>
    </cfRule>
  </conditionalFormatting>
  <conditionalFormatting sqref="I11">
    <cfRule type="expression" dxfId="481" priority="637">
      <formula>ISTEXT(I11)</formula>
    </cfRule>
  </conditionalFormatting>
  <conditionalFormatting sqref="J11">
    <cfRule type="expression" dxfId="480" priority="636">
      <formula>ISTEXT(J11)</formula>
    </cfRule>
  </conditionalFormatting>
  <conditionalFormatting sqref="K11">
    <cfRule type="expression" dxfId="479" priority="635">
      <formula>ISTEXT(K11)</formula>
    </cfRule>
  </conditionalFormatting>
  <conditionalFormatting sqref="L11">
    <cfRule type="expression" dxfId="478" priority="634">
      <formula>ISTEXT(L11)</formula>
    </cfRule>
  </conditionalFormatting>
  <conditionalFormatting sqref="U11">
    <cfRule type="expression" dxfId="477" priority="627">
      <formula>ISTEXT(U11)</formula>
    </cfRule>
  </conditionalFormatting>
  <conditionalFormatting sqref="V11">
    <cfRule type="expression" dxfId="476" priority="626">
      <formula>ISTEXT(V11)</formula>
    </cfRule>
  </conditionalFormatting>
  <conditionalFormatting sqref="F12:N12 U12:V12">
    <cfRule type="expression" dxfId="475" priority="623">
      <formula>ISTEXT(F12)</formula>
    </cfRule>
  </conditionalFormatting>
  <conditionalFormatting sqref="F13">
    <cfRule type="expression" dxfId="474" priority="619">
      <formula>ISTEXT(F13)</formula>
    </cfRule>
  </conditionalFormatting>
  <conditionalFormatting sqref="G13">
    <cfRule type="expression" dxfId="473" priority="618">
      <formula>ISTEXT(G13)</formula>
    </cfRule>
  </conditionalFormatting>
  <conditionalFormatting sqref="H13">
    <cfRule type="expression" dxfId="472" priority="617">
      <formula>ISTEXT(H13)</formula>
    </cfRule>
  </conditionalFormatting>
  <conditionalFormatting sqref="I13">
    <cfRule type="expression" dxfId="471" priority="616">
      <formula>ISTEXT(I13)</formula>
    </cfRule>
  </conditionalFormatting>
  <conditionalFormatting sqref="J13">
    <cfRule type="expression" dxfId="470" priority="615">
      <formula>ISTEXT(J13)</formula>
    </cfRule>
  </conditionalFormatting>
  <conditionalFormatting sqref="K13">
    <cfRule type="expression" dxfId="469" priority="614">
      <formula>ISTEXT(K13)</formula>
    </cfRule>
  </conditionalFormatting>
  <conditionalFormatting sqref="L13">
    <cfRule type="expression" dxfId="468" priority="613">
      <formula>ISTEXT(L13)</formula>
    </cfRule>
  </conditionalFormatting>
  <conditionalFormatting sqref="U13">
    <cfRule type="expression" dxfId="467" priority="606">
      <formula>ISTEXT(U13)</formula>
    </cfRule>
  </conditionalFormatting>
  <conditionalFormatting sqref="V13">
    <cfRule type="expression" dxfId="466" priority="605">
      <formula>ISTEXT(V13)</formula>
    </cfRule>
  </conditionalFormatting>
  <conditionalFormatting sqref="C14">
    <cfRule type="expression" dxfId="465" priority="601">
      <formula>ISTEXT(C14)</formula>
    </cfRule>
  </conditionalFormatting>
  <conditionalFormatting sqref="D14">
    <cfRule type="expression" dxfId="464" priority="600">
      <formula>ISTEXT(D14)</formula>
    </cfRule>
  </conditionalFormatting>
  <conditionalFormatting sqref="E14">
    <cfRule type="expression" dxfId="463" priority="599">
      <formula>ISTEXT(E14)</formula>
    </cfRule>
  </conditionalFormatting>
  <conditionalFormatting sqref="F14">
    <cfRule type="expression" dxfId="462" priority="598">
      <formula>ISTEXT(F14)</formula>
    </cfRule>
  </conditionalFormatting>
  <conditionalFormatting sqref="G14">
    <cfRule type="expression" dxfId="461" priority="597">
      <formula>ISTEXT(G14)</formula>
    </cfRule>
  </conditionalFormatting>
  <conditionalFormatting sqref="H14">
    <cfRule type="expression" dxfId="460" priority="596">
      <formula>ISTEXT(H14)</formula>
    </cfRule>
  </conditionalFormatting>
  <conditionalFormatting sqref="I14">
    <cfRule type="expression" dxfId="459" priority="595">
      <formula>ISTEXT(I14)</formula>
    </cfRule>
  </conditionalFormatting>
  <conditionalFormatting sqref="J14">
    <cfRule type="expression" dxfId="458" priority="594">
      <formula>ISTEXT(J14)</formula>
    </cfRule>
  </conditionalFormatting>
  <conditionalFormatting sqref="K14">
    <cfRule type="expression" dxfId="457" priority="593">
      <formula>ISTEXT(K14)</formula>
    </cfRule>
  </conditionalFormatting>
  <conditionalFormatting sqref="L14">
    <cfRule type="expression" dxfId="456" priority="592">
      <formula>ISTEXT(L14)</formula>
    </cfRule>
  </conditionalFormatting>
  <conditionalFormatting sqref="U14">
    <cfRule type="expression" dxfId="455" priority="585">
      <formula>ISTEXT(U14)</formula>
    </cfRule>
  </conditionalFormatting>
  <conditionalFormatting sqref="V14">
    <cfRule type="expression" dxfId="454" priority="584">
      <formula>ISTEXT(V14)</formula>
    </cfRule>
  </conditionalFormatting>
  <conditionalFormatting sqref="C15">
    <cfRule type="expression" dxfId="453" priority="583">
      <formula>ISTEXT(C15)</formula>
    </cfRule>
  </conditionalFormatting>
  <conditionalFormatting sqref="D15">
    <cfRule type="expression" dxfId="452" priority="582">
      <formula>ISTEXT(D15)</formula>
    </cfRule>
  </conditionalFormatting>
  <conditionalFormatting sqref="E15:N15 U15:V15">
    <cfRule type="expression" dxfId="451" priority="581">
      <formula>ISTEXT(E15)</formula>
    </cfRule>
  </conditionalFormatting>
  <conditionalFormatting sqref="C16">
    <cfRule type="expression" dxfId="450" priority="580">
      <formula>ISTEXT(C16)</formula>
    </cfRule>
  </conditionalFormatting>
  <conditionalFormatting sqref="D16">
    <cfRule type="expression" dxfId="449" priority="579">
      <formula>ISTEXT(D16)</formula>
    </cfRule>
  </conditionalFormatting>
  <conditionalFormatting sqref="E16">
    <cfRule type="expression" dxfId="448" priority="578">
      <formula>ISTEXT(E16)</formula>
    </cfRule>
  </conditionalFormatting>
  <conditionalFormatting sqref="F16">
    <cfRule type="expression" dxfId="447" priority="577">
      <formula>ISTEXT(F16)</formula>
    </cfRule>
  </conditionalFormatting>
  <conditionalFormatting sqref="G16">
    <cfRule type="expression" dxfId="446" priority="576">
      <formula>ISTEXT(G16)</formula>
    </cfRule>
  </conditionalFormatting>
  <conditionalFormatting sqref="H16">
    <cfRule type="expression" dxfId="445" priority="575">
      <formula>ISTEXT(H16)</formula>
    </cfRule>
  </conditionalFormatting>
  <conditionalFormatting sqref="I16">
    <cfRule type="expression" dxfId="444" priority="574">
      <formula>ISTEXT(I16)</formula>
    </cfRule>
  </conditionalFormatting>
  <conditionalFormatting sqref="J16">
    <cfRule type="expression" dxfId="443" priority="573">
      <formula>ISTEXT(J16)</formula>
    </cfRule>
  </conditionalFormatting>
  <conditionalFormatting sqref="K16">
    <cfRule type="expression" dxfId="442" priority="572">
      <formula>ISTEXT(K16)</formula>
    </cfRule>
  </conditionalFormatting>
  <conditionalFormatting sqref="L16">
    <cfRule type="expression" dxfId="441" priority="571">
      <formula>ISTEXT(L16)</formula>
    </cfRule>
  </conditionalFormatting>
  <conditionalFormatting sqref="U16">
    <cfRule type="expression" dxfId="440" priority="564">
      <formula>ISTEXT(U16)</formula>
    </cfRule>
  </conditionalFormatting>
  <conditionalFormatting sqref="V16">
    <cfRule type="expression" dxfId="439" priority="563">
      <formula>ISTEXT(V16)</formula>
    </cfRule>
  </conditionalFormatting>
  <conditionalFormatting sqref="C17">
    <cfRule type="expression" dxfId="438" priority="562">
      <formula>ISTEXT(C17)</formula>
    </cfRule>
  </conditionalFormatting>
  <conditionalFormatting sqref="D17">
    <cfRule type="expression" dxfId="437" priority="561">
      <formula>ISTEXT(D17)</formula>
    </cfRule>
  </conditionalFormatting>
  <conditionalFormatting sqref="E17:N17 U17:V17">
    <cfRule type="expression" dxfId="436" priority="560">
      <formula>ISTEXT(E17)</formula>
    </cfRule>
  </conditionalFormatting>
  <conditionalFormatting sqref="C18:C24 C26:C30 C37:C45">
    <cfRule type="expression" dxfId="435" priority="559">
      <formula>ISTEXT(C18)</formula>
    </cfRule>
  </conditionalFormatting>
  <conditionalFormatting sqref="D18:D24 D26:D30 D37:D45">
    <cfRule type="expression" dxfId="434" priority="558">
      <formula>ISTEXT(D18)</formula>
    </cfRule>
  </conditionalFormatting>
  <conditionalFormatting sqref="E18:E24 E27:E30 E37:E45">
    <cfRule type="expression" dxfId="433" priority="557">
      <formula>ISTEXT(E18)</formula>
    </cfRule>
  </conditionalFormatting>
  <conditionalFormatting sqref="F18:F24 F27:F30 F37:F45">
    <cfRule type="expression" dxfId="432" priority="556">
      <formula>ISTEXT(F18)</formula>
    </cfRule>
  </conditionalFormatting>
  <conditionalFormatting sqref="G18:G24 G27:G30 G37:G45">
    <cfRule type="expression" dxfId="431" priority="555">
      <formula>ISTEXT(G18)</formula>
    </cfRule>
  </conditionalFormatting>
  <conditionalFormatting sqref="H18:H24 H27:H30 H37:H45">
    <cfRule type="expression" dxfId="430" priority="554">
      <formula>ISTEXT(H18)</formula>
    </cfRule>
  </conditionalFormatting>
  <conditionalFormatting sqref="I18:I25 I27:I30 I37:I45">
    <cfRule type="expression" dxfId="429" priority="553">
      <formula>ISTEXT(I18)</formula>
    </cfRule>
  </conditionalFormatting>
  <conditionalFormatting sqref="J18:J25 J27:J30 J37:J45">
    <cfRule type="expression" dxfId="428" priority="552">
      <formula>ISTEXT(J18)</formula>
    </cfRule>
  </conditionalFormatting>
  <conditionalFormatting sqref="K18:K24 K26:K30 K37:K45">
    <cfRule type="expression" dxfId="427" priority="551">
      <formula>ISTEXT(K18)</formula>
    </cfRule>
  </conditionalFormatting>
  <conditionalFormatting sqref="L18:L24 L26:L30 L37:L45">
    <cfRule type="expression" dxfId="426" priority="550">
      <formula>ISTEXT(L18)</formula>
    </cfRule>
  </conditionalFormatting>
  <conditionalFormatting sqref="U18:U45">
    <cfRule type="expression" dxfId="425" priority="543">
      <formula>ISTEXT(U18)</formula>
    </cfRule>
  </conditionalFormatting>
  <conditionalFormatting sqref="V18:V45">
    <cfRule type="expression" dxfId="424" priority="542">
      <formula>ISTEXT(V18)</formula>
    </cfRule>
  </conditionalFormatting>
  <conditionalFormatting sqref="C46">
    <cfRule type="expression" dxfId="423" priority="541">
      <formula>ISTEXT(C46)</formula>
    </cfRule>
  </conditionalFormatting>
  <conditionalFormatting sqref="D46">
    <cfRule type="expression" dxfId="422" priority="540">
      <formula>ISTEXT(D46)</formula>
    </cfRule>
  </conditionalFormatting>
  <conditionalFormatting sqref="E46:N46 U46:V46">
    <cfRule type="expression" dxfId="421" priority="539">
      <formula>ISTEXT(E46)</formula>
    </cfRule>
  </conditionalFormatting>
  <conditionalFormatting sqref="C47">
    <cfRule type="expression" dxfId="420" priority="538">
      <formula>ISTEXT(C47)</formula>
    </cfRule>
  </conditionalFormatting>
  <conditionalFormatting sqref="D47">
    <cfRule type="expression" dxfId="419" priority="537">
      <formula>ISTEXT(D47)</formula>
    </cfRule>
  </conditionalFormatting>
  <conditionalFormatting sqref="E47">
    <cfRule type="expression" dxfId="418" priority="536">
      <formula>ISTEXT(E47)</formula>
    </cfRule>
  </conditionalFormatting>
  <conditionalFormatting sqref="F47">
    <cfRule type="expression" dxfId="417" priority="535">
      <formula>ISTEXT(F47)</formula>
    </cfRule>
  </conditionalFormatting>
  <conditionalFormatting sqref="G47">
    <cfRule type="expression" dxfId="416" priority="534">
      <formula>ISTEXT(G47)</formula>
    </cfRule>
  </conditionalFormatting>
  <conditionalFormatting sqref="H47">
    <cfRule type="expression" dxfId="415" priority="533">
      <formula>ISTEXT(H47)</formula>
    </cfRule>
  </conditionalFormatting>
  <conditionalFormatting sqref="I47">
    <cfRule type="expression" dxfId="414" priority="532">
      <formula>ISTEXT(I47)</formula>
    </cfRule>
  </conditionalFormatting>
  <conditionalFormatting sqref="J47">
    <cfRule type="expression" dxfId="413" priority="531">
      <formula>ISTEXT(J47)</formula>
    </cfRule>
  </conditionalFormatting>
  <conditionalFormatting sqref="K47">
    <cfRule type="expression" dxfId="412" priority="530">
      <formula>ISTEXT(K47)</formula>
    </cfRule>
  </conditionalFormatting>
  <conditionalFormatting sqref="L47">
    <cfRule type="expression" dxfId="411" priority="529">
      <formula>ISTEXT(L47)</formula>
    </cfRule>
  </conditionalFormatting>
  <conditionalFormatting sqref="U47">
    <cfRule type="expression" dxfId="410" priority="522">
      <formula>ISTEXT(U47)</formula>
    </cfRule>
  </conditionalFormatting>
  <conditionalFormatting sqref="V47">
    <cfRule type="expression" dxfId="409" priority="521">
      <formula>ISTEXT(V47)</formula>
    </cfRule>
  </conditionalFormatting>
  <conditionalFormatting sqref="C48">
    <cfRule type="expression" dxfId="408" priority="520">
      <formula>ISTEXT(C48)</formula>
    </cfRule>
  </conditionalFormatting>
  <conditionalFormatting sqref="D48">
    <cfRule type="expression" dxfId="407" priority="519">
      <formula>ISTEXT(D48)</formula>
    </cfRule>
  </conditionalFormatting>
  <conditionalFormatting sqref="E48:N48 U48:V48">
    <cfRule type="expression" dxfId="406" priority="518">
      <formula>ISTEXT(E48)</formula>
    </cfRule>
  </conditionalFormatting>
  <conditionalFormatting sqref="C49">
    <cfRule type="expression" dxfId="405" priority="517">
      <formula>ISTEXT(C49)</formula>
    </cfRule>
  </conditionalFormatting>
  <conditionalFormatting sqref="D49">
    <cfRule type="expression" dxfId="404" priority="516">
      <formula>ISTEXT(D49)</formula>
    </cfRule>
  </conditionalFormatting>
  <conditionalFormatting sqref="E49">
    <cfRule type="expression" dxfId="403" priority="515">
      <formula>ISTEXT(E49)</formula>
    </cfRule>
  </conditionalFormatting>
  <conditionalFormatting sqref="F49">
    <cfRule type="expression" dxfId="402" priority="514">
      <formula>ISTEXT(F49)</formula>
    </cfRule>
  </conditionalFormatting>
  <conditionalFormatting sqref="G49">
    <cfRule type="expression" dxfId="401" priority="513">
      <formula>ISTEXT(G49)</formula>
    </cfRule>
  </conditionalFormatting>
  <conditionalFormatting sqref="H49">
    <cfRule type="expression" dxfId="400" priority="512">
      <formula>ISTEXT(H49)</formula>
    </cfRule>
  </conditionalFormatting>
  <conditionalFormatting sqref="I49">
    <cfRule type="expression" dxfId="399" priority="511">
      <formula>ISTEXT(I49)</formula>
    </cfRule>
  </conditionalFormatting>
  <conditionalFormatting sqref="J49">
    <cfRule type="expression" dxfId="398" priority="510">
      <formula>ISTEXT(J49)</formula>
    </cfRule>
  </conditionalFormatting>
  <conditionalFormatting sqref="K49">
    <cfRule type="expression" dxfId="397" priority="509">
      <formula>ISTEXT(K49)</formula>
    </cfRule>
  </conditionalFormatting>
  <conditionalFormatting sqref="L49">
    <cfRule type="expression" dxfId="396" priority="508">
      <formula>ISTEXT(L49)</formula>
    </cfRule>
  </conditionalFormatting>
  <conditionalFormatting sqref="U49">
    <cfRule type="expression" dxfId="395" priority="501">
      <formula>ISTEXT(U49)</formula>
    </cfRule>
  </conditionalFormatting>
  <conditionalFormatting sqref="V49">
    <cfRule type="expression" dxfId="394" priority="500">
      <formula>ISTEXT(V49)</formula>
    </cfRule>
  </conditionalFormatting>
  <conditionalFormatting sqref="C50">
    <cfRule type="expression" dxfId="393" priority="499">
      <formula>ISTEXT(C50)</formula>
    </cfRule>
  </conditionalFormatting>
  <conditionalFormatting sqref="D50">
    <cfRule type="expression" dxfId="392" priority="498">
      <formula>ISTEXT(D50)</formula>
    </cfRule>
  </conditionalFormatting>
  <conditionalFormatting sqref="E50:N50 U50:V50">
    <cfRule type="expression" dxfId="391" priority="497">
      <formula>ISTEXT(E50)</formula>
    </cfRule>
  </conditionalFormatting>
  <conditionalFormatting sqref="C51">
    <cfRule type="expression" dxfId="390" priority="496">
      <formula>ISTEXT(C51)</formula>
    </cfRule>
  </conditionalFormatting>
  <conditionalFormatting sqref="D51">
    <cfRule type="expression" dxfId="389" priority="495">
      <formula>ISTEXT(D51)</formula>
    </cfRule>
  </conditionalFormatting>
  <conditionalFormatting sqref="E51">
    <cfRule type="expression" dxfId="388" priority="494">
      <formula>ISTEXT(E51)</formula>
    </cfRule>
  </conditionalFormatting>
  <conditionalFormatting sqref="F51">
    <cfRule type="expression" dxfId="387" priority="493">
      <formula>ISTEXT(F51)</formula>
    </cfRule>
  </conditionalFormatting>
  <conditionalFormatting sqref="G51">
    <cfRule type="expression" dxfId="386" priority="492">
      <formula>ISTEXT(G51)</formula>
    </cfRule>
  </conditionalFormatting>
  <conditionalFormatting sqref="H51">
    <cfRule type="expression" dxfId="385" priority="491">
      <formula>ISTEXT(H51)</formula>
    </cfRule>
  </conditionalFormatting>
  <conditionalFormatting sqref="I51">
    <cfRule type="expression" dxfId="384" priority="490">
      <formula>ISTEXT(I51)</formula>
    </cfRule>
  </conditionalFormatting>
  <conditionalFormatting sqref="J51">
    <cfRule type="expression" dxfId="383" priority="489">
      <formula>ISTEXT(J51)</formula>
    </cfRule>
  </conditionalFormatting>
  <conditionalFormatting sqref="K51">
    <cfRule type="expression" dxfId="382" priority="488">
      <formula>ISTEXT(K51)</formula>
    </cfRule>
  </conditionalFormatting>
  <conditionalFormatting sqref="L51">
    <cfRule type="expression" dxfId="381" priority="487">
      <formula>ISTEXT(L51)</formula>
    </cfRule>
  </conditionalFormatting>
  <conditionalFormatting sqref="U51">
    <cfRule type="expression" dxfId="380" priority="480">
      <formula>ISTEXT(U51)</formula>
    </cfRule>
  </conditionalFormatting>
  <conditionalFormatting sqref="V51">
    <cfRule type="expression" dxfId="379" priority="479">
      <formula>ISTEXT(V51)</formula>
    </cfRule>
  </conditionalFormatting>
  <conditionalFormatting sqref="C52">
    <cfRule type="expression" dxfId="378" priority="478">
      <formula>ISTEXT(C52)</formula>
    </cfRule>
  </conditionalFormatting>
  <conditionalFormatting sqref="D52">
    <cfRule type="expression" dxfId="377" priority="477">
      <formula>ISTEXT(D52)</formula>
    </cfRule>
  </conditionalFormatting>
  <conditionalFormatting sqref="E52:N52 U52:V52">
    <cfRule type="expression" dxfId="376" priority="476">
      <formula>ISTEXT(E52)</formula>
    </cfRule>
  </conditionalFormatting>
  <conditionalFormatting sqref="C53">
    <cfRule type="expression" dxfId="375" priority="475">
      <formula>ISTEXT(C53)</formula>
    </cfRule>
  </conditionalFormatting>
  <conditionalFormatting sqref="D53">
    <cfRule type="expression" dxfId="374" priority="474">
      <formula>ISTEXT(D53)</formula>
    </cfRule>
  </conditionalFormatting>
  <conditionalFormatting sqref="E53">
    <cfRule type="expression" dxfId="373" priority="473">
      <formula>ISTEXT(E53)</formula>
    </cfRule>
  </conditionalFormatting>
  <conditionalFormatting sqref="F53">
    <cfRule type="expression" dxfId="372" priority="472">
      <formula>ISTEXT(F53)</formula>
    </cfRule>
  </conditionalFormatting>
  <conditionalFormatting sqref="G53">
    <cfRule type="expression" dxfId="371" priority="471">
      <formula>ISTEXT(G53)</formula>
    </cfRule>
  </conditionalFormatting>
  <conditionalFormatting sqref="H53">
    <cfRule type="expression" dxfId="370" priority="470">
      <formula>ISTEXT(H53)</formula>
    </cfRule>
  </conditionalFormatting>
  <conditionalFormatting sqref="I53">
    <cfRule type="expression" dxfId="369" priority="469">
      <formula>ISTEXT(I53)</formula>
    </cfRule>
  </conditionalFormatting>
  <conditionalFormatting sqref="J53">
    <cfRule type="expression" dxfId="368" priority="468">
      <formula>ISTEXT(J53)</formula>
    </cfRule>
  </conditionalFormatting>
  <conditionalFormatting sqref="K53">
    <cfRule type="expression" dxfId="367" priority="467">
      <formula>ISTEXT(K53)</formula>
    </cfRule>
  </conditionalFormatting>
  <conditionalFormatting sqref="L53">
    <cfRule type="expression" dxfId="366" priority="466">
      <formula>ISTEXT(L53)</formula>
    </cfRule>
  </conditionalFormatting>
  <conditionalFormatting sqref="U53">
    <cfRule type="expression" dxfId="365" priority="459">
      <formula>ISTEXT(U53)</formula>
    </cfRule>
  </conditionalFormatting>
  <conditionalFormatting sqref="V53">
    <cfRule type="expression" dxfId="364" priority="458">
      <formula>ISTEXT(V53)</formula>
    </cfRule>
  </conditionalFormatting>
  <conditionalFormatting sqref="C54">
    <cfRule type="expression" dxfId="363" priority="457">
      <formula>ISTEXT(C54)</formula>
    </cfRule>
  </conditionalFormatting>
  <conditionalFormatting sqref="D54">
    <cfRule type="expression" dxfId="362" priority="456">
      <formula>ISTEXT(D54)</formula>
    </cfRule>
  </conditionalFormatting>
  <conditionalFormatting sqref="E54:N54 U54:V54">
    <cfRule type="expression" dxfId="361" priority="455">
      <formula>ISTEXT(E54)</formula>
    </cfRule>
  </conditionalFormatting>
  <conditionalFormatting sqref="C55">
    <cfRule type="expression" dxfId="360" priority="454">
      <formula>ISTEXT(C55)</formula>
    </cfRule>
  </conditionalFormatting>
  <conditionalFormatting sqref="D55">
    <cfRule type="expression" dxfId="359" priority="453">
      <formula>ISTEXT(D55)</formula>
    </cfRule>
  </conditionalFormatting>
  <conditionalFormatting sqref="E55">
    <cfRule type="expression" dxfId="358" priority="452">
      <formula>ISTEXT(E55)</formula>
    </cfRule>
  </conditionalFormatting>
  <conditionalFormatting sqref="F55">
    <cfRule type="expression" dxfId="357" priority="451">
      <formula>ISTEXT(F55)</formula>
    </cfRule>
  </conditionalFormatting>
  <conditionalFormatting sqref="G55">
    <cfRule type="expression" dxfId="356" priority="450">
      <formula>ISTEXT(G55)</formula>
    </cfRule>
  </conditionalFormatting>
  <conditionalFormatting sqref="H55">
    <cfRule type="expression" dxfId="355" priority="449">
      <formula>ISTEXT(H55)</formula>
    </cfRule>
  </conditionalFormatting>
  <conditionalFormatting sqref="I55">
    <cfRule type="expression" dxfId="354" priority="448">
      <formula>ISTEXT(I55)</formula>
    </cfRule>
  </conditionalFormatting>
  <conditionalFormatting sqref="J55">
    <cfRule type="expression" dxfId="353" priority="447">
      <formula>ISTEXT(J55)</formula>
    </cfRule>
  </conditionalFormatting>
  <conditionalFormatting sqref="K55">
    <cfRule type="expression" dxfId="352" priority="446">
      <formula>ISTEXT(K55)</formula>
    </cfRule>
  </conditionalFormatting>
  <conditionalFormatting sqref="L55">
    <cfRule type="expression" dxfId="351" priority="445">
      <formula>ISTEXT(L55)</formula>
    </cfRule>
  </conditionalFormatting>
  <conditionalFormatting sqref="U55">
    <cfRule type="expression" dxfId="350" priority="438">
      <formula>ISTEXT(U55)</formula>
    </cfRule>
  </conditionalFormatting>
  <conditionalFormatting sqref="V55">
    <cfRule type="expression" dxfId="349" priority="437">
      <formula>ISTEXT(V55)</formula>
    </cfRule>
  </conditionalFormatting>
  <conditionalFormatting sqref="C56">
    <cfRule type="expression" dxfId="348" priority="436">
      <formula>ISTEXT(C56)</formula>
    </cfRule>
  </conditionalFormatting>
  <conditionalFormatting sqref="D56">
    <cfRule type="expression" dxfId="347" priority="435">
      <formula>ISTEXT(D56)</formula>
    </cfRule>
  </conditionalFormatting>
  <conditionalFormatting sqref="E56:N56 U56:V56">
    <cfRule type="expression" dxfId="346" priority="434">
      <formula>ISTEXT(E56)</formula>
    </cfRule>
  </conditionalFormatting>
  <conditionalFormatting sqref="C57">
    <cfRule type="expression" dxfId="345" priority="433">
      <formula>ISTEXT(C57)</formula>
    </cfRule>
  </conditionalFormatting>
  <conditionalFormatting sqref="D57">
    <cfRule type="expression" dxfId="344" priority="432">
      <formula>ISTEXT(D57)</formula>
    </cfRule>
  </conditionalFormatting>
  <conditionalFormatting sqref="E57">
    <cfRule type="expression" dxfId="343" priority="431">
      <formula>ISTEXT(E57)</formula>
    </cfRule>
  </conditionalFormatting>
  <conditionalFormatting sqref="F57">
    <cfRule type="expression" dxfId="342" priority="430">
      <formula>ISTEXT(F57)</formula>
    </cfRule>
  </conditionalFormatting>
  <conditionalFormatting sqref="G57">
    <cfRule type="expression" dxfId="341" priority="429">
      <formula>ISTEXT(G57)</formula>
    </cfRule>
  </conditionalFormatting>
  <conditionalFormatting sqref="H57">
    <cfRule type="expression" dxfId="340" priority="428">
      <formula>ISTEXT(H57)</formula>
    </cfRule>
  </conditionalFormatting>
  <conditionalFormatting sqref="I57">
    <cfRule type="expression" dxfId="339" priority="427">
      <formula>ISTEXT(I57)</formula>
    </cfRule>
  </conditionalFormatting>
  <conditionalFormatting sqref="J57">
    <cfRule type="expression" dxfId="338" priority="426">
      <formula>ISTEXT(J57)</formula>
    </cfRule>
  </conditionalFormatting>
  <conditionalFormatting sqref="K57">
    <cfRule type="expression" dxfId="337" priority="425">
      <formula>ISTEXT(K57)</formula>
    </cfRule>
  </conditionalFormatting>
  <conditionalFormatting sqref="L57">
    <cfRule type="expression" dxfId="336" priority="424">
      <formula>ISTEXT(L57)</formula>
    </cfRule>
  </conditionalFormatting>
  <conditionalFormatting sqref="U57">
    <cfRule type="expression" dxfId="335" priority="417">
      <formula>ISTEXT(U57)</formula>
    </cfRule>
  </conditionalFormatting>
  <conditionalFormatting sqref="V57">
    <cfRule type="expression" dxfId="334" priority="416">
      <formula>ISTEXT(V57)</formula>
    </cfRule>
  </conditionalFormatting>
  <conditionalFormatting sqref="C58">
    <cfRule type="expression" dxfId="333" priority="415">
      <formula>ISTEXT(C58)</formula>
    </cfRule>
  </conditionalFormatting>
  <conditionalFormatting sqref="D58">
    <cfRule type="expression" dxfId="332" priority="414">
      <formula>ISTEXT(D58)</formula>
    </cfRule>
  </conditionalFormatting>
  <conditionalFormatting sqref="E58:N58 U58:V58">
    <cfRule type="expression" dxfId="331" priority="413">
      <formula>ISTEXT(E58)</formula>
    </cfRule>
  </conditionalFormatting>
  <conditionalFormatting sqref="C59">
    <cfRule type="expression" dxfId="330" priority="412">
      <formula>ISTEXT(C59)</formula>
    </cfRule>
  </conditionalFormatting>
  <conditionalFormatting sqref="D59">
    <cfRule type="expression" dxfId="329" priority="411">
      <formula>ISTEXT(D59)</formula>
    </cfRule>
  </conditionalFormatting>
  <conditionalFormatting sqref="E59">
    <cfRule type="expression" dxfId="328" priority="410">
      <formula>ISTEXT(E59)</formula>
    </cfRule>
  </conditionalFormatting>
  <conditionalFormatting sqref="F59">
    <cfRule type="expression" dxfId="327" priority="409">
      <formula>ISTEXT(F59)</formula>
    </cfRule>
  </conditionalFormatting>
  <conditionalFormatting sqref="G59">
    <cfRule type="expression" dxfId="326" priority="408">
      <formula>ISTEXT(G59)</formula>
    </cfRule>
  </conditionalFormatting>
  <conditionalFormatting sqref="H59">
    <cfRule type="expression" dxfId="325" priority="407">
      <formula>ISTEXT(H59)</formula>
    </cfRule>
  </conditionalFormatting>
  <conditionalFormatting sqref="I59">
    <cfRule type="expression" dxfId="324" priority="406">
      <formula>ISTEXT(I59)</formula>
    </cfRule>
  </conditionalFormatting>
  <conditionalFormatting sqref="J59">
    <cfRule type="expression" dxfId="323" priority="405">
      <formula>ISTEXT(J59)</formula>
    </cfRule>
  </conditionalFormatting>
  <conditionalFormatting sqref="K59">
    <cfRule type="expression" dxfId="322" priority="404">
      <formula>ISTEXT(K59)</formula>
    </cfRule>
  </conditionalFormatting>
  <conditionalFormatting sqref="L59">
    <cfRule type="expression" dxfId="321" priority="403">
      <formula>ISTEXT(L59)</formula>
    </cfRule>
  </conditionalFormatting>
  <conditionalFormatting sqref="U59">
    <cfRule type="expression" dxfId="320" priority="396">
      <formula>ISTEXT(U59)</formula>
    </cfRule>
  </conditionalFormatting>
  <conditionalFormatting sqref="V59">
    <cfRule type="expression" dxfId="319" priority="395">
      <formula>ISTEXT(V59)</formula>
    </cfRule>
  </conditionalFormatting>
  <conditionalFormatting sqref="C60">
    <cfRule type="expression" dxfId="318" priority="394">
      <formula>ISTEXT(C60)</formula>
    </cfRule>
  </conditionalFormatting>
  <conditionalFormatting sqref="D60">
    <cfRule type="expression" dxfId="317" priority="393">
      <formula>ISTEXT(D60)</formula>
    </cfRule>
  </conditionalFormatting>
  <conditionalFormatting sqref="E60:N60 U60:V60">
    <cfRule type="expression" dxfId="316" priority="392">
      <formula>ISTEXT(E60)</formula>
    </cfRule>
  </conditionalFormatting>
  <conditionalFormatting sqref="C61">
    <cfRule type="expression" dxfId="315" priority="391">
      <formula>ISTEXT(C61)</formula>
    </cfRule>
  </conditionalFormatting>
  <conditionalFormatting sqref="D61">
    <cfRule type="expression" dxfId="314" priority="390">
      <formula>ISTEXT(D61)</formula>
    </cfRule>
  </conditionalFormatting>
  <conditionalFormatting sqref="E61">
    <cfRule type="expression" dxfId="313" priority="389">
      <formula>ISTEXT(E61)</formula>
    </cfRule>
  </conditionalFormatting>
  <conditionalFormatting sqref="F61">
    <cfRule type="expression" dxfId="312" priority="388">
      <formula>ISTEXT(F61)</formula>
    </cfRule>
  </conditionalFormatting>
  <conditionalFormatting sqref="G61">
    <cfRule type="expression" dxfId="311" priority="387">
      <formula>ISTEXT(G61)</formula>
    </cfRule>
  </conditionalFormatting>
  <conditionalFormatting sqref="H61">
    <cfRule type="expression" dxfId="310" priority="386">
      <formula>ISTEXT(H61)</formula>
    </cfRule>
  </conditionalFormatting>
  <conditionalFormatting sqref="I61">
    <cfRule type="expression" dxfId="309" priority="385">
      <formula>ISTEXT(I61)</formula>
    </cfRule>
  </conditionalFormatting>
  <conditionalFormatting sqref="J61">
    <cfRule type="expression" dxfId="308" priority="384">
      <formula>ISTEXT(J61)</formula>
    </cfRule>
  </conditionalFormatting>
  <conditionalFormatting sqref="K61">
    <cfRule type="expression" dxfId="307" priority="383">
      <formula>ISTEXT(K61)</formula>
    </cfRule>
  </conditionalFormatting>
  <conditionalFormatting sqref="L61">
    <cfRule type="expression" dxfId="306" priority="382">
      <formula>ISTEXT(L61)</formula>
    </cfRule>
  </conditionalFormatting>
  <conditionalFormatting sqref="U61">
    <cfRule type="expression" dxfId="305" priority="375">
      <formula>ISTEXT(U61)</formula>
    </cfRule>
  </conditionalFormatting>
  <conditionalFormatting sqref="V61">
    <cfRule type="expression" dxfId="304" priority="374">
      <formula>ISTEXT(V61)</formula>
    </cfRule>
  </conditionalFormatting>
  <conditionalFormatting sqref="C62">
    <cfRule type="expression" dxfId="303" priority="373">
      <formula>ISTEXT(C62)</formula>
    </cfRule>
  </conditionalFormatting>
  <conditionalFormatting sqref="D62">
    <cfRule type="expression" dxfId="302" priority="372">
      <formula>ISTEXT(D62)</formula>
    </cfRule>
  </conditionalFormatting>
  <conditionalFormatting sqref="E62:N62 U62:V62">
    <cfRule type="expression" dxfId="301" priority="371">
      <formula>ISTEXT(E62)</formula>
    </cfRule>
  </conditionalFormatting>
  <conditionalFormatting sqref="C63">
    <cfRule type="expression" dxfId="300" priority="370">
      <formula>ISTEXT(C63)</formula>
    </cfRule>
  </conditionalFormatting>
  <conditionalFormatting sqref="D63">
    <cfRule type="expression" dxfId="299" priority="369">
      <formula>ISTEXT(D63)</formula>
    </cfRule>
  </conditionalFormatting>
  <conditionalFormatting sqref="E63">
    <cfRule type="expression" dxfId="298" priority="368">
      <formula>ISTEXT(E63)</formula>
    </cfRule>
  </conditionalFormatting>
  <conditionalFormatting sqref="F63">
    <cfRule type="expression" dxfId="297" priority="367">
      <formula>ISTEXT(F63)</formula>
    </cfRule>
  </conditionalFormatting>
  <conditionalFormatting sqref="G63">
    <cfRule type="expression" dxfId="296" priority="366">
      <formula>ISTEXT(G63)</formula>
    </cfRule>
  </conditionalFormatting>
  <conditionalFormatting sqref="H63">
    <cfRule type="expression" dxfId="295" priority="365">
      <formula>ISTEXT(H63)</formula>
    </cfRule>
  </conditionalFormatting>
  <conditionalFormatting sqref="I63">
    <cfRule type="expression" dxfId="294" priority="364">
      <formula>ISTEXT(I63)</formula>
    </cfRule>
  </conditionalFormatting>
  <conditionalFormatting sqref="J63">
    <cfRule type="expression" dxfId="293" priority="363">
      <formula>ISTEXT(J63)</formula>
    </cfRule>
  </conditionalFormatting>
  <conditionalFormatting sqref="K63">
    <cfRule type="expression" dxfId="292" priority="362">
      <formula>ISTEXT(K63)</formula>
    </cfRule>
  </conditionalFormatting>
  <conditionalFormatting sqref="L63">
    <cfRule type="expression" dxfId="291" priority="361">
      <formula>ISTEXT(L63)</formula>
    </cfRule>
  </conditionalFormatting>
  <conditionalFormatting sqref="U63">
    <cfRule type="expression" dxfId="290" priority="354">
      <formula>ISTEXT(U63)</formula>
    </cfRule>
  </conditionalFormatting>
  <conditionalFormatting sqref="V63">
    <cfRule type="expression" dxfId="289" priority="353">
      <formula>ISTEXT(V63)</formula>
    </cfRule>
  </conditionalFormatting>
  <conditionalFormatting sqref="C64">
    <cfRule type="expression" dxfId="288" priority="352">
      <formula>ISTEXT(C64)</formula>
    </cfRule>
  </conditionalFormatting>
  <conditionalFormatting sqref="D64">
    <cfRule type="expression" dxfId="287" priority="351">
      <formula>ISTEXT(D64)</formula>
    </cfRule>
  </conditionalFormatting>
  <conditionalFormatting sqref="E64:N64 U64:V64">
    <cfRule type="expression" dxfId="286" priority="350">
      <formula>ISTEXT(E64)</formula>
    </cfRule>
  </conditionalFormatting>
  <conditionalFormatting sqref="C65">
    <cfRule type="expression" dxfId="285" priority="349">
      <formula>ISTEXT(C65)</formula>
    </cfRule>
  </conditionalFormatting>
  <conditionalFormatting sqref="D65">
    <cfRule type="expression" dxfId="284" priority="348">
      <formula>ISTEXT(D65)</formula>
    </cfRule>
  </conditionalFormatting>
  <conditionalFormatting sqref="E65">
    <cfRule type="expression" dxfId="283" priority="347">
      <formula>ISTEXT(E65)</formula>
    </cfRule>
  </conditionalFormatting>
  <conditionalFormatting sqref="F65">
    <cfRule type="expression" dxfId="282" priority="346">
      <formula>ISTEXT(F65)</formula>
    </cfRule>
  </conditionalFormatting>
  <conditionalFormatting sqref="G65">
    <cfRule type="expression" dxfId="281" priority="345">
      <formula>ISTEXT(G65)</formula>
    </cfRule>
  </conditionalFormatting>
  <conditionalFormatting sqref="H65">
    <cfRule type="expression" dxfId="280" priority="344">
      <formula>ISTEXT(H65)</formula>
    </cfRule>
  </conditionalFormatting>
  <conditionalFormatting sqref="I65">
    <cfRule type="expression" dxfId="279" priority="343">
      <formula>ISTEXT(I65)</formula>
    </cfRule>
  </conditionalFormatting>
  <conditionalFormatting sqref="J65">
    <cfRule type="expression" dxfId="278" priority="342">
      <formula>ISTEXT(J65)</formula>
    </cfRule>
  </conditionalFormatting>
  <conditionalFormatting sqref="K65">
    <cfRule type="expression" dxfId="277" priority="341">
      <formula>ISTEXT(K65)</formula>
    </cfRule>
  </conditionalFormatting>
  <conditionalFormatting sqref="L65">
    <cfRule type="expression" dxfId="276" priority="340">
      <formula>ISTEXT(L65)</formula>
    </cfRule>
  </conditionalFormatting>
  <conditionalFormatting sqref="U65">
    <cfRule type="expression" dxfId="275" priority="333">
      <formula>ISTEXT(U65)</formula>
    </cfRule>
  </conditionalFormatting>
  <conditionalFormatting sqref="V65">
    <cfRule type="expression" dxfId="274" priority="332">
      <formula>ISTEXT(V65)</formula>
    </cfRule>
  </conditionalFormatting>
  <conditionalFormatting sqref="C66">
    <cfRule type="expression" dxfId="273" priority="331">
      <formula>ISTEXT(C66)</formula>
    </cfRule>
  </conditionalFormatting>
  <conditionalFormatting sqref="D66">
    <cfRule type="expression" dxfId="272" priority="330">
      <formula>ISTEXT(D66)</formula>
    </cfRule>
  </conditionalFormatting>
  <conditionalFormatting sqref="E66:N66 U66:V66">
    <cfRule type="expression" dxfId="271" priority="329">
      <formula>ISTEXT(E66)</formula>
    </cfRule>
  </conditionalFormatting>
  <conditionalFormatting sqref="C67">
    <cfRule type="expression" dxfId="270" priority="328">
      <formula>ISTEXT(C67)</formula>
    </cfRule>
  </conditionalFormatting>
  <conditionalFormatting sqref="D67">
    <cfRule type="expression" dxfId="269" priority="327">
      <formula>ISTEXT(D67)</formula>
    </cfRule>
  </conditionalFormatting>
  <conditionalFormatting sqref="E67">
    <cfRule type="expression" dxfId="268" priority="326">
      <formula>ISTEXT(E67)</formula>
    </cfRule>
  </conditionalFormatting>
  <conditionalFormatting sqref="F67">
    <cfRule type="expression" dxfId="267" priority="325">
      <formula>ISTEXT(F67)</formula>
    </cfRule>
  </conditionalFormatting>
  <conditionalFormatting sqref="G67">
    <cfRule type="expression" dxfId="266" priority="324">
      <formula>ISTEXT(G67)</formula>
    </cfRule>
  </conditionalFormatting>
  <conditionalFormatting sqref="H67">
    <cfRule type="expression" dxfId="265" priority="323">
      <formula>ISTEXT(H67)</formula>
    </cfRule>
  </conditionalFormatting>
  <conditionalFormatting sqref="I67">
    <cfRule type="expression" dxfId="264" priority="322">
      <formula>ISTEXT(I67)</formula>
    </cfRule>
  </conditionalFormatting>
  <conditionalFormatting sqref="J67">
    <cfRule type="expression" dxfId="263" priority="321">
      <formula>ISTEXT(J67)</formula>
    </cfRule>
  </conditionalFormatting>
  <conditionalFormatting sqref="K67">
    <cfRule type="expression" dxfId="262" priority="320">
      <formula>ISTEXT(K67)</formula>
    </cfRule>
  </conditionalFormatting>
  <conditionalFormatting sqref="L67">
    <cfRule type="expression" dxfId="261" priority="319">
      <formula>ISTEXT(L67)</formula>
    </cfRule>
  </conditionalFormatting>
  <conditionalFormatting sqref="U67">
    <cfRule type="expression" dxfId="260" priority="312">
      <formula>ISTEXT(U67)</formula>
    </cfRule>
  </conditionalFormatting>
  <conditionalFormatting sqref="V67">
    <cfRule type="expression" dxfId="259" priority="311">
      <formula>ISTEXT(V67)</formula>
    </cfRule>
  </conditionalFormatting>
  <conditionalFormatting sqref="O7">
    <cfRule type="expression" dxfId="258" priority="223">
      <formula>ISTEXT(O7)</formula>
    </cfRule>
  </conditionalFormatting>
  <conditionalFormatting sqref="P7">
    <cfRule type="expression" dxfId="257" priority="222">
      <formula>ISTEXT(P7)</formula>
    </cfRule>
  </conditionalFormatting>
  <conditionalFormatting sqref="O8">
    <cfRule type="expression" dxfId="256" priority="221">
      <formula>ISTEXT(O8)</formula>
    </cfRule>
  </conditionalFormatting>
  <conditionalFormatting sqref="P8">
    <cfRule type="expression" dxfId="255" priority="220">
      <formula>ISTEXT(P8)</formula>
    </cfRule>
  </conditionalFormatting>
  <conditionalFormatting sqref="O9">
    <cfRule type="expression" dxfId="254" priority="219">
      <formula>ISTEXT(O9)</formula>
    </cfRule>
  </conditionalFormatting>
  <conditionalFormatting sqref="P9">
    <cfRule type="expression" dxfId="253" priority="218">
      <formula>ISTEXT(P9)</formula>
    </cfRule>
  </conditionalFormatting>
  <conditionalFormatting sqref="O10">
    <cfRule type="expression" dxfId="252" priority="217">
      <formula>ISTEXT(O10)</formula>
    </cfRule>
  </conditionalFormatting>
  <conditionalFormatting sqref="P10">
    <cfRule type="expression" dxfId="251" priority="216">
      <formula>ISTEXT(P10)</formula>
    </cfRule>
  </conditionalFormatting>
  <conditionalFormatting sqref="O11">
    <cfRule type="expression" dxfId="250" priority="215">
      <formula>ISTEXT(O11)</formula>
    </cfRule>
  </conditionalFormatting>
  <conditionalFormatting sqref="P11">
    <cfRule type="expression" dxfId="249" priority="214">
      <formula>ISTEXT(P11)</formula>
    </cfRule>
  </conditionalFormatting>
  <conditionalFormatting sqref="O12:P12">
    <cfRule type="expression" dxfId="248" priority="213">
      <formula>ISTEXT(O12)</formula>
    </cfRule>
  </conditionalFormatting>
  <conditionalFormatting sqref="O13">
    <cfRule type="expression" dxfId="247" priority="212">
      <formula>ISTEXT(O13)</formula>
    </cfRule>
  </conditionalFormatting>
  <conditionalFormatting sqref="P13">
    <cfRule type="expression" dxfId="246" priority="211">
      <formula>ISTEXT(P13)</formula>
    </cfRule>
  </conditionalFormatting>
  <conditionalFormatting sqref="O14">
    <cfRule type="expression" dxfId="245" priority="210">
      <formula>ISTEXT(O14)</formula>
    </cfRule>
  </conditionalFormatting>
  <conditionalFormatting sqref="P14">
    <cfRule type="expression" dxfId="244" priority="209">
      <formula>ISTEXT(P14)</formula>
    </cfRule>
  </conditionalFormatting>
  <conditionalFormatting sqref="O15:P15">
    <cfRule type="expression" dxfId="243" priority="208">
      <formula>ISTEXT(O15)</formula>
    </cfRule>
  </conditionalFormatting>
  <conditionalFormatting sqref="O16">
    <cfRule type="expression" dxfId="242" priority="207">
      <formula>ISTEXT(O16)</formula>
    </cfRule>
  </conditionalFormatting>
  <conditionalFormatting sqref="P16">
    <cfRule type="expression" dxfId="241" priority="206">
      <formula>ISTEXT(P16)</formula>
    </cfRule>
  </conditionalFormatting>
  <conditionalFormatting sqref="O17:P17">
    <cfRule type="expression" dxfId="240" priority="205">
      <formula>ISTEXT(O17)</formula>
    </cfRule>
  </conditionalFormatting>
  <conditionalFormatting sqref="O18:O24 O27:O31 O34 O37:O45">
    <cfRule type="expression" dxfId="239" priority="204">
      <formula>ISTEXT(O18)</formula>
    </cfRule>
  </conditionalFormatting>
  <conditionalFormatting sqref="P18:P24 P27:P31 P34 P37:P45">
    <cfRule type="expression" dxfId="238" priority="203">
      <formula>ISTEXT(P18)</formula>
    </cfRule>
  </conditionalFormatting>
  <conditionalFormatting sqref="O46:P46">
    <cfRule type="expression" dxfId="237" priority="202">
      <formula>ISTEXT(O46)</formula>
    </cfRule>
  </conditionalFormatting>
  <conditionalFormatting sqref="O47">
    <cfRule type="expression" dxfId="236" priority="201">
      <formula>ISTEXT(O47)</formula>
    </cfRule>
  </conditionalFormatting>
  <conditionalFormatting sqref="P47">
    <cfRule type="expression" dxfId="235" priority="200">
      <formula>ISTEXT(P47)</formula>
    </cfRule>
  </conditionalFormatting>
  <conditionalFormatting sqref="O48:P48">
    <cfRule type="expression" dxfId="234" priority="199">
      <formula>ISTEXT(O48)</formula>
    </cfRule>
  </conditionalFormatting>
  <conditionalFormatting sqref="O49">
    <cfRule type="expression" dxfId="233" priority="198">
      <formula>ISTEXT(O49)</formula>
    </cfRule>
  </conditionalFormatting>
  <conditionalFormatting sqref="P49">
    <cfRule type="expression" dxfId="232" priority="197">
      <formula>ISTEXT(P49)</formula>
    </cfRule>
  </conditionalFormatting>
  <conditionalFormatting sqref="O50:P50">
    <cfRule type="expression" dxfId="231" priority="196">
      <formula>ISTEXT(O50)</formula>
    </cfRule>
  </conditionalFormatting>
  <conditionalFormatting sqref="O51">
    <cfRule type="expression" dxfId="230" priority="195">
      <formula>ISTEXT(O51)</formula>
    </cfRule>
  </conditionalFormatting>
  <conditionalFormatting sqref="P51">
    <cfRule type="expression" dxfId="229" priority="194">
      <formula>ISTEXT(P51)</formula>
    </cfRule>
  </conditionalFormatting>
  <conditionalFormatting sqref="O52:P52">
    <cfRule type="expression" dxfId="228" priority="193">
      <formula>ISTEXT(O52)</formula>
    </cfRule>
  </conditionalFormatting>
  <conditionalFormatting sqref="O53">
    <cfRule type="expression" dxfId="227" priority="192">
      <formula>ISTEXT(O53)</formula>
    </cfRule>
  </conditionalFormatting>
  <conditionalFormatting sqref="P53">
    <cfRule type="expression" dxfId="226" priority="191">
      <formula>ISTEXT(P53)</formula>
    </cfRule>
  </conditionalFormatting>
  <conditionalFormatting sqref="O54:P54">
    <cfRule type="expression" dxfId="225" priority="190">
      <formula>ISTEXT(O54)</formula>
    </cfRule>
  </conditionalFormatting>
  <conditionalFormatting sqref="O55">
    <cfRule type="expression" dxfId="224" priority="189">
      <formula>ISTEXT(O55)</formula>
    </cfRule>
  </conditionalFormatting>
  <conditionalFormatting sqref="P55">
    <cfRule type="expression" dxfId="223" priority="188">
      <formula>ISTEXT(P55)</formula>
    </cfRule>
  </conditionalFormatting>
  <conditionalFormatting sqref="O56:P56">
    <cfRule type="expression" dxfId="222" priority="187">
      <formula>ISTEXT(O56)</formula>
    </cfRule>
  </conditionalFormatting>
  <conditionalFormatting sqref="O57">
    <cfRule type="expression" dxfId="221" priority="186">
      <formula>ISTEXT(O57)</formula>
    </cfRule>
  </conditionalFormatting>
  <conditionalFormatting sqref="P57">
    <cfRule type="expression" dxfId="220" priority="185">
      <formula>ISTEXT(P57)</formula>
    </cfRule>
  </conditionalFormatting>
  <conditionalFormatting sqref="O58:P58">
    <cfRule type="expression" dxfId="219" priority="184">
      <formula>ISTEXT(O58)</formula>
    </cfRule>
  </conditionalFormatting>
  <conditionalFormatting sqref="O59">
    <cfRule type="expression" dxfId="218" priority="183">
      <formula>ISTEXT(O59)</formula>
    </cfRule>
  </conditionalFormatting>
  <conditionalFormatting sqref="P59">
    <cfRule type="expression" dxfId="217" priority="182">
      <formula>ISTEXT(P59)</formula>
    </cfRule>
  </conditionalFormatting>
  <conditionalFormatting sqref="O60:P60">
    <cfRule type="expression" dxfId="216" priority="181">
      <formula>ISTEXT(O60)</formula>
    </cfRule>
  </conditionalFormatting>
  <conditionalFormatting sqref="O61">
    <cfRule type="expression" dxfId="215" priority="180">
      <formula>ISTEXT(O61)</formula>
    </cfRule>
  </conditionalFormatting>
  <conditionalFormatting sqref="P61">
    <cfRule type="expression" dxfId="214" priority="179">
      <formula>ISTEXT(P61)</formula>
    </cfRule>
  </conditionalFormatting>
  <conditionalFormatting sqref="O62:P62">
    <cfRule type="expression" dxfId="213" priority="178">
      <formula>ISTEXT(O62)</formula>
    </cfRule>
  </conditionalFormatting>
  <conditionalFormatting sqref="O63">
    <cfRule type="expression" dxfId="212" priority="177">
      <formula>ISTEXT(O63)</formula>
    </cfRule>
  </conditionalFormatting>
  <conditionalFormatting sqref="P63">
    <cfRule type="expression" dxfId="211" priority="176">
      <formula>ISTEXT(P63)</formula>
    </cfRule>
  </conditionalFormatting>
  <conditionalFormatting sqref="O64:P64">
    <cfRule type="expression" dxfId="210" priority="175">
      <formula>ISTEXT(O64)</formula>
    </cfRule>
  </conditionalFormatting>
  <conditionalFormatting sqref="O65">
    <cfRule type="expression" dxfId="209" priority="174">
      <formula>ISTEXT(O65)</formula>
    </cfRule>
  </conditionalFormatting>
  <conditionalFormatting sqref="P65">
    <cfRule type="expression" dxfId="208" priority="173">
      <formula>ISTEXT(P65)</formula>
    </cfRule>
  </conditionalFormatting>
  <conditionalFormatting sqref="O66:P66">
    <cfRule type="expression" dxfId="207" priority="172">
      <formula>ISTEXT(O66)</formula>
    </cfRule>
  </conditionalFormatting>
  <conditionalFormatting sqref="O67">
    <cfRule type="expression" dxfId="206" priority="171">
      <formula>ISTEXT(O67)</formula>
    </cfRule>
  </conditionalFormatting>
  <conditionalFormatting sqref="P67">
    <cfRule type="expression" dxfId="205" priority="170">
      <formula>ISTEXT(P67)</formula>
    </cfRule>
  </conditionalFormatting>
  <conditionalFormatting sqref="S7">
    <cfRule type="expression" dxfId="204" priority="169">
      <formula>ISTEXT(S7)</formula>
    </cfRule>
  </conditionalFormatting>
  <conditionalFormatting sqref="T7">
    <cfRule type="expression" dxfId="203" priority="168">
      <formula>ISTEXT(T7)</formula>
    </cfRule>
  </conditionalFormatting>
  <conditionalFormatting sqref="S8">
    <cfRule type="expression" dxfId="202" priority="167">
      <formula>ISTEXT(S8)</formula>
    </cfRule>
  </conditionalFormatting>
  <conditionalFormatting sqref="T8">
    <cfRule type="expression" dxfId="201" priority="166">
      <formula>ISTEXT(T8)</formula>
    </cfRule>
  </conditionalFormatting>
  <conditionalFormatting sqref="S9">
    <cfRule type="expression" dxfId="200" priority="165">
      <formula>ISTEXT(S9)</formula>
    </cfRule>
  </conditionalFormatting>
  <conditionalFormatting sqref="T9">
    <cfRule type="expression" dxfId="199" priority="164">
      <formula>ISTEXT(T9)</formula>
    </cfRule>
  </conditionalFormatting>
  <conditionalFormatting sqref="S10">
    <cfRule type="expression" dxfId="198" priority="163">
      <formula>ISTEXT(S10)</formula>
    </cfRule>
  </conditionalFormatting>
  <conditionalFormatting sqref="T10">
    <cfRule type="expression" dxfId="197" priority="162">
      <formula>ISTEXT(T10)</formula>
    </cfRule>
  </conditionalFormatting>
  <conditionalFormatting sqref="S11">
    <cfRule type="expression" dxfId="196" priority="161">
      <formula>ISTEXT(S11)</formula>
    </cfRule>
  </conditionalFormatting>
  <conditionalFormatting sqref="T11">
    <cfRule type="expression" dxfId="195" priority="160">
      <formula>ISTEXT(T11)</formula>
    </cfRule>
  </conditionalFormatting>
  <conditionalFormatting sqref="S12:T12">
    <cfRule type="expression" dxfId="194" priority="159">
      <formula>ISTEXT(S12)</formula>
    </cfRule>
  </conditionalFormatting>
  <conditionalFormatting sqref="S13">
    <cfRule type="expression" dxfId="193" priority="158">
      <formula>ISTEXT(S13)</formula>
    </cfRule>
  </conditionalFormatting>
  <conditionalFormatting sqref="T13">
    <cfRule type="expression" dxfId="192" priority="157">
      <formula>ISTEXT(T13)</formula>
    </cfRule>
  </conditionalFormatting>
  <conditionalFormatting sqref="S14">
    <cfRule type="expression" dxfId="191" priority="156">
      <formula>ISTEXT(S14)</formula>
    </cfRule>
  </conditionalFormatting>
  <conditionalFormatting sqref="T14">
    <cfRule type="expression" dxfId="190" priority="155">
      <formula>ISTEXT(T14)</formula>
    </cfRule>
  </conditionalFormatting>
  <conditionalFormatting sqref="S15:T15">
    <cfRule type="expression" dxfId="189" priority="154">
      <formula>ISTEXT(S15)</formula>
    </cfRule>
  </conditionalFormatting>
  <conditionalFormatting sqref="S16">
    <cfRule type="expression" dxfId="188" priority="153">
      <formula>ISTEXT(S16)</formula>
    </cfRule>
  </conditionalFormatting>
  <conditionalFormatting sqref="T16">
    <cfRule type="expression" dxfId="187" priority="152">
      <formula>ISTEXT(T16)</formula>
    </cfRule>
  </conditionalFormatting>
  <conditionalFormatting sqref="S17:T17">
    <cfRule type="expression" dxfId="186" priority="151">
      <formula>ISTEXT(S17)</formula>
    </cfRule>
  </conditionalFormatting>
  <conditionalFormatting sqref="S18:S24 S27:S31 S37:S45 S33:S34">
    <cfRule type="expression" dxfId="185" priority="150">
      <formula>ISTEXT(S18)</formula>
    </cfRule>
  </conditionalFormatting>
  <conditionalFormatting sqref="T18:T24 T27:T31 T37:T45 T33:T34">
    <cfRule type="expression" dxfId="184" priority="149">
      <formula>ISTEXT(T18)</formula>
    </cfRule>
  </conditionalFormatting>
  <conditionalFormatting sqref="S46:T46">
    <cfRule type="expression" dxfId="183" priority="148">
      <formula>ISTEXT(S46)</formula>
    </cfRule>
  </conditionalFormatting>
  <conditionalFormatting sqref="S47">
    <cfRule type="expression" dxfId="182" priority="147">
      <formula>ISTEXT(S47)</formula>
    </cfRule>
  </conditionalFormatting>
  <conditionalFormatting sqref="T47">
    <cfRule type="expression" dxfId="181" priority="146">
      <formula>ISTEXT(T47)</formula>
    </cfRule>
  </conditionalFormatting>
  <conditionalFormatting sqref="S48:T48">
    <cfRule type="expression" dxfId="180" priority="145">
      <formula>ISTEXT(S48)</formula>
    </cfRule>
  </conditionalFormatting>
  <conditionalFormatting sqref="S49">
    <cfRule type="expression" dxfId="179" priority="144">
      <formula>ISTEXT(S49)</formula>
    </cfRule>
  </conditionalFormatting>
  <conditionalFormatting sqref="T49">
    <cfRule type="expression" dxfId="178" priority="143">
      <formula>ISTEXT(T49)</formula>
    </cfRule>
  </conditionalFormatting>
  <conditionalFormatting sqref="S50:T50">
    <cfRule type="expression" dxfId="177" priority="142">
      <formula>ISTEXT(S50)</formula>
    </cfRule>
  </conditionalFormatting>
  <conditionalFormatting sqref="S51">
    <cfRule type="expression" dxfId="176" priority="141">
      <formula>ISTEXT(S51)</formula>
    </cfRule>
  </conditionalFormatting>
  <conditionalFormatting sqref="T51">
    <cfRule type="expression" dxfId="175" priority="140">
      <formula>ISTEXT(T51)</formula>
    </cfRule>
  </conditionalFormatting>
  <conditionalFormatting sqref="S52:T52">
    <cfRule type="expression" dxfId="174" priority="139">
      <formula>ISTEXT(S52)</formula>
    </cfRule>
  </conditionalFormatting>
  <conditionalFormatting sqref="S53">
    <cfRule type="expression" dxfId="173" priority="138">
      <formula>ISTEXT(S53)</formula>
    </cfRule>
  </conditionalFormatting>
  <conditionalFormatting sqref="T53">
    <cfRule type="expression" dxfId="172" priority="137">
      <formula>ISTEXT(T53)</formula>
    </cfRule>
  </conditionalFormatting>
  <conditionalFormatting sqref="S54:T54">
    <cfRule type="expression" dxfId="171" priority="136">
      <formula>ISTEXT(S54)</formula>
    </cfRule>
  </conditionalFormatting>
  <conditionalFormatting sqref="S55">
    <cfRule type="expression" dxfId="170" priority="135">
      <formula>ISTEXT(S55)</formula>
    </cfRule>
  </conditionalFormatting>
  <conditionalFormatting sqref="T55">
    <cfRule type="expression" dxfId="169" priority="134">
      <formula>ISTEXT(T55)</formula>
    </cfRule>
  </conditionalFormatting>
  <conditionalFormatting sqref="S56:T56">
    <cfRule type="expression" dxfId="168" priority="133">
      <formula>ISTEXT(S56)</formula>
    </cfRule>
  </conditionalFormatting>
  <conditionalFormatting sqref="S57">
    <cfRule type="expression" dxfId="167" priority="132">
      <formula>ISTEXT(S57)</formula>
    </cfRule>
  </conditionalFormatting>
  <conditionalFormatting sqref="T57">
    <cfRule type="expression" dxfId="166" priority="131">
      <formula>ISTEXT(T57)</formula>
    </cfRule>
  </conditionalFormatting>
  <conditionalFormatting sqref="S58:T58">
    <cfRule type="expression" dxfId="165" priority="130">
      <formula>ISTEXT(S58)</formula>
    </cfRule>
  </conditionalFormatting>
  <conditionalFormatting sqref="S59">
    <cfRule type="expression" dxfId="164" priority="129">
      <formula>ISTEXT(S59)</formula>
    </cfRule>
  </conditionalFormatting>
  <conditionalFormatting sqref="T59">
    <cfRule type="expression" dxfId="163" priority="128">
      <formula>ISTEXT(T59)</formula>
    </cfRule>
  </conditionalFormatting>
  <conditionalFormatting sqref="S60:T60">
    <cfRule type="expression" dxfId="162" priority="127">
      <formula>ISTEXT(S60)</formula>
    </cfRule>
  </conditionalFormatting>
  <conditionalFormatting sqref="S61">
    <cfRule type="expression" dxfId="161" priority="126">
      <formula>ISTEXT(S61)</formula>
    </cfRule>
  </conditionalFormatting>
  <conditionalFormatting sqref="T61">
    <cfRule type="expression" dxfId="160" priority="125">
      <formula>ISTEXT(T61)</formula>
    </cfRule>
  </conditionalFormatting>
  <conditionalFormatting sqref="S62:T62">
    <cfRule type="expression" dxfId="159" priority="124">
      <formula>ISTEXT(S62)</formula>
    </cfRule>
  </conditionalFormatting>
  <conditionalFormatting sqref="S63">
    <cfRule type="expression" dxfId="158" priority="123">
      <formula>ISTEXT(S63)</formula>
    </cfRule>
  </conditionalFormatting>
  <conditionalFormatting sqref="T63">
    <cfRule type="expression" dxfId="157" priority="122">
      <formula>ISTEXT(T63)</formula>
    </cfRule>
  </conditionalFormatting>
  <conditionalFormatting sqref="S64:T64">
    <cfRule type="expression" dxfId="156" priority="121">
      <formula>ISTEXT(S64)</formula>
    </cfRule>
  </conditionalFormatting>
  <conditionalFormatting sqref="S65">
    <cfRule type="expression" dxfId="155" priority="120">
      <formula>ISTEXT(S65)</formula>
    </cfRule>
  </conditionalFormatting>
  <conditionalFormatting sqref="T65">
    <cfRule type="expression" dxfId="154" priority="119">
      <formula>ISTEXT(T65)</formula>
    </cfRule>
  </conditionalFormatting>
  <conditionalFormatting sqref="S66:T66">
    <cfRule type="expression" dxfId="153" priority="118">
      <formula>ISTEXT(S66)</formula>
    </cfRule>
  </conditionalFormatting>
  <conditionalFormatting sqref="S67">
    <cfRule type="expression" dxfId="152" priority="117">
      <formula>ISTEXT(S67)</formula>
    </cfRule>
  </conditionalFormatting>
  <conditionalFormatting sqref="T67">
    <cfRule type="expression" dxfId="151" priority="116">
      <formula>ISTEXT(T67)</formula>
    </cfRule>
  </conditionalFormatting>
  <conditionalFormatting sqref="Q12:R12">
    <cfRule type="expression" dxfId="150" priority="115">
      <formula>ISTEXT(Q12)</formula>
    </cfRule>
  </conditionalFormatting>
  <conditionalFormatting sqref="Q15:R15">
    <cfRule type="expression" dxfId="149" priority="114">
      <formula>ISTEXT(Q15)</formula>
    </cfRule>
  </conditionalFormatting>
  <conditionalFormatting sqref="Q17:R17">
    <cfRule type="expression" dxfId="148" priority="113">
      <formula>ISTEXT(Q17)</formula>
    </cfRule>
  </conditionalFormatting>
  <conditionalFormatting sqref="Q46:R46">
    <cfRule type="expression" dxfId="147" priority="112">
      <formula>ISTEXT(Q46)</formula>
    </cfRule>
  </conditionalFormatting>
  <conditionalFormatting sqref="Q48:R48">
    <cfRule type="expression" dxfId="146" priority="111">
      <formula>ISTEXT(Q48)</formula>
    </cfRule>
  </conditionalFormatting>
  <conditionalFormatting sqref="Q50:R50">
    <cfRule type="expression" dxfId="145" priority="110">
      <formula>ISTEXT(Q50)</formula>
    </cfRule>
  </conditionalFormatting>
  <conditionalFormatting sqref="Q52:R52">
    <cfRule type="expression" dxfId="144" priority="109">
      <formula>ISTEXT(Q52)</formula>
    </cfRule>
  </conditionalFormatting>
  <conditionalFormatting sqref="Q54:R54">
    <cfRule type="expression" dxfId="143" priority="108">
      <formula>ISTEXT(Q54)</formula>
    </cfRule>
  </conditionalFormatting>
  <conditionalFormatting sqref="Q56:R56">
    <cfRule type="expression" dxfId="142" priority="107">
      <formula>ISTEXT(Q56)</formula>
    </cfRule>
  </conditionalFormatting>
  <conditionalFormatting sqref="Q58:R58">
    <cfRule type="expression" dxfId="141" priority="106">
      <formula>ISTEXT(Q58)</formula>
    </cfRule>
  </conditionalFormatting>
  <conditionalFormatting sqref="Q60:R60">
    <cfRule type="expression" dxfId="140" priority="105">
      <formula>ISTEXT(Q60)</formula>
    </cfRule>
  </conditionalFormatting>
  <conditionalFormatting sqref="Q62:R62">
    <cfRule type="expression" dxfId="139" priority="104">
      <formula>ISTEXT(Q62)</formula>
    </cfRule>
  </conditionalFormatting>
  <conditionalFormatting sqref="Q64:R64">
    <cfRule type="expression" dxfId="138" priority="103">
      <formula>ISTEXT(Q64)</formula>
    </cfRule>
  </conditionalFormatting>
  <conditionalFormatting sqref="Q66:R66">
    <cfRule type="expression" dxfId="137" priority="102">
      <formula>ISTEXT(Q66)</formula>
    </cfRule>
  </conditionalFormatting>
  <conditionalFormatting sqref="E26">
    <cfRule type="expression" dxfId="136" priority="101">
      <formula>ISTEXT(E26)</formula>
    </cfRule>
  </conditionalFormatting>
  <conditionalFormatting sqref="F26">
    <cfRule type="expression" dxfId="135" priority="100">
      <formula>ISTEXT(F26)</formula>
    </cfRule>
  </conditionalFormatting>
  <conditionalFormatting sqref="G26">
    <cfRule type="expression" dxfId="134" priority="99">
      <formula>ISTEXT(G26)</formula>
    </cfRule>
  </conditionalFormatting>
  <conditionalFormatting sqref="H26">
    <cfRule type="expression" dxfId="133" priority="98">
      <formula>ISTEXT(H26)</formula>
    </cfRule>
  </conditionalFormatting>
  <conditionalFormatting sqref="I26">
    <cfRule type="expression" dxfId="132" priority="97">
      <formula>ISTEXT(I26)</formula>
    </cfRule>
  </conditionalFormatting>
  <conditionalFormatting sqref="J26">
    <cfRule type="expression" dxfId="131" priority="96">
      <formula>ISTEXT(J26)</formula>
    </cfRule>
  </conditionalFormatting>
  <conditionalFormatting sqref="O26">
    <cfRule type="expression" dxfId="130" priority="95">
      <formula>ISTEXT(O26)</formula>
    </cfRule>
  </conditionalFormatting>
  <conditionalFormatting sqref="P26">
    <cfRule type="expression" dxfId="129" priority="94">
      <formula>ISTEXT(P26)</formula>
    </cfRule>
  </conditionalFormatting>
  <conditionalFormatting sqref="S26">
    <cfRule type="expression" dxfId="128" priority="93">
      <formula>ISTEXT(S26)</formula>
    </cfRule>
  </conditionalFormatting>
  <conditionalFormatting sqref="T26">
    <cfRule type="expression" dxfId="127" priority="92">
      <formula>ISTEXT(T26)</formula>
    </cfRule>
  </conditionalFormatting>
  <conditionalFormatting sqref="K25">
    <cfRule type="expression" dxfId="126" priority="91">
      <formula>ISTEXT(K25)</formula>
    </cfRule>
  </conditionalFormatting>
  <conditionalFormatting sqref="L25">
    <cfRule type="expression" dxfId="125" priority="90">
      <formula>ISTEXT(L25)</formula>
    </cfRule>
  </conditionalFormatting>
  <conditionalFormatting sqref="O25">
    <cfRule type="expression" dxfId="124" priority="89">
      <formula>ISTEXT(O25)</formula>
    </cfRule>
  </conditionalFormatting>
  <conditionalFormatting sqref="P25">
    <cfRule type="expression" dxfId="123" priority="88">
      <formula>ISTEXT(P25)</formula>
    </cfRule>
  </conditionalFormatting>
  <conditionalFormatting sqref="S25">
    <cfRule type="expression" dxfId="122" priority="87">
      <formula>ISTEXT(S25)</formula>
    </cfRule>
  </conditionalFormatting>
  <conditionalFormatting sqref="T25">
    <cfRule type="expression" dxfId="121" priority="86">
      <formula>ISTEXT(T25)</formula>
    </cfRule>
  </conditionalFormatting>
  <conditionalFormatting sqref="C25">
    <cfRule type="expression" dxfId="120" priority="85">
      <formula>ISTEXT(C25)</formula>
    </cfRule>
  </conditionalFormatting>
  <conditionalFormatting sqref="D25">
    <cfRule type="expression" dxfId="119" priority="84">
      <formula>ISTEXT(D25)</formula>
    </cfRule>
  </conditionalFormatting>
  <conditionalFormatting sqref="E25">
    <cfRule type="expression" dxfId="118" priority="83">
      <formula>ISTEXT(E25)</formula>
    </cfRule>
  </conditionalFormatting>
  <conditionalFormatting sqref="F25">
    <cfRule type="expression" dxfId="117" priority="82">
      <formula>ISTEXT(F25)</formula>
    </cfRule>
  </conditionalFormatting>
  <conditionalFormatting sqref="G25">
    <cfRule type="expression" dxfId="116" priority="81">
      <formula>ISTEXT(G25)</formula>
    </cfRule>
  </conditionalFormatting>
  <conditionalFormatting sqref="H25">
    <cfRule type="expression" dxfId="115" priority="80">
      <formula>ISTEXT(H25)</formula>
    </cfRule>
  </conditionalFormatting>
  <conditionalFormatting sqref="E31">
    <cfRule type="expression" dxfId="114" priority="79">
      <formula>ISTEXT(E31)</formula>
    </cfRule>
  </conditionalFormatting>
  <conditionalFormatting sqref="F31">
    <cfRule type="expression" dxfId="113" priority="78">
      <formula>ISTEXT(F31)</formula>
    </cfRule>
  </conditionalFormatting>
  <conditionalFormatting sqref="C31">
    <cfRule type="expression" dxfId="112" priority="77">
      <formula>ISTEXT(C31)</formula>
    </cfRule>
  </conditionalFormatting>
  <conditionalFormatting sqref="D31">
    <cfRule type="expression" dxfId="111" priority="76">
      <formula>ISTEXT(D31)</formula>
    </cfRule>
  </conditionalFormatting>
  <conditionalFormatting sqref="K31">
    <cfRule type="expression" dxfId="110" priority="75">
      <formula>ISTEXT(K31)</formula>
    </cfRule>
  </conditionalFormatting>
  <conditionalFormatting sqref="L31">
    <cfRule type="expression" dxfId="109" priority="74">
      <formula>ISTEXT(L31)</formula>
    </cfRule>
  </conditionalFormatting>
  <conditionalFormatting sqref="I31">
    <cfRule type="expression" dxfId="108" priority="73">
      <formula>ISTEXT(I31)</formula>
    </cfRule>
  </conditionalFormatting>
  <conditionalFormatting sqref="J31">
    <cfRule type="expression" dxfId="107" priority="72">
      <formula>ISTEXT(J31)</formula>
    </cfRule>
  </conditionalFormatting>
  <conditionalFormatting sqref="G31">
    <cfRule type="expression" dxfId="106" priority="71">
      <formula>ISTEXT(G31)</formula>
    </cfRule>
  </conditionalFormatting>
  <conditionalFormatting sqref="H31">
    <cfRule type="expression" dxfId="105" priority="70">
      <formula>ISTEXT(H31)</formula>
    </cfRule>
  </conditionalFormatting>
  <conditionalFormatting sqref="C33:D33">
    <cfRule type="expression" dxfId="104" priority="69">
      <formula>ISTEXT(C33)</formula>
    </cfRule>
  </conditionalFormatting>
  <conditionalFormatting sqref="K33">
    <cfRule type="expression" dxfId="103" priority="68">
      <formula>ISTEXT(K33)</formula>
    </cfRule>
  </conditionalFormatting>
  <conditionalFormatting sqref="L33">
    <cfRule type="expression" dxfId="102" priority="67">
      <formula>ISTEXT(L33)</formula>
    </cfRule>
  </conditionalFormatting>
  <conditionalFormatting sqref="E33">
    <cfRule type="expression" dxfId="101" priority="66">
      <formula>ISTEXT(E33)</formula>
    </cfRule>
  </conditionalFormatting>
  <conditionalFormatting sqref="F33">
    <cfRule type="expression" dxfId="100" priority="65">
      <formula>ISTEXT(F33)</formula>
    </cfRule>
  </conditionalFormatting>
  <conditionalFormatting sqref="I33">
    <cfRule type="expression" dxfId="99" priority="64">
      <formula>ISTEXT(I33)</formula>
    </cfRule>
  </conditionalFormatting>
  <conditionalFormatting sqref="J33">
    <cfRule type="expression" dxfId="98" priority="63">
      <formula>ISTEXT(J33)</formula>
    </cfRule>
  </conditionalFormatting>
  <conditionalFormatting sqref="G33">
    <cfRule type="expression" dxfId="97" priority="62">
      <formula>ISTEXT(G33)</formula>
    </cfRule>
  </conditionalFormatting>
  <conditionalFormatting sqref="H33">
    <cfRule type="expression" dxfId="96" priority="61">
      <formula>ISTEXT(H33)</formula>
    </cfRule>
  </conditionalFormatting>
  <conditionalFormatting sqref="O33">
    <cfRule type="expression" dxfId="95" priority="60">
      <formula>ISTEXT(O33)</formula>
    </cfRule>
  </conditionalFormatting>
  <conditionalFormatting sqref="P33">
    <cfRule type="expression" dxfId="94" priority="59">
      <formula>ISTEXT(P33)</formula>
    </cfRule>
  </conditionalFormatting>
  <conditionalFormatting sqref="Q33">
    <cfRule type="expression" dxfId="93" priority="58">
      <formula>ISTEXT(Q33)</formula>
    </cfRule>
  </conditionalFormatting>
  <conditionalFormatting sqref="R33">
    <cfRule type="expression" dxfId="92" priority="57">
      <formula>ISTEXT(R33)</formula>
    </cfRule>
  </conditionalFormatting>
  <conditionalFormatting sqref="Q31">
    <cfRule type="expression" dxfId="91" priority="56">
      <formula>ISTEXT(Q31)</formula>
    </cfRule>
  </conditionalFormatting>
  <conditionalFormatting sqref="R31">
    <cfRule type="expression" dxfId="90" priority="55">
      <formula>ISTEXT(R31)</formula>
    </cfRule>
  </conditionalFormatting>
  <conditionalFormatting sqref="R36">
    <cfRule type="expression" dxfId="89" priority="17">
      <formula>ISTEXT(R36)</formula>
    </cfRule>
  </conditionalFormatting>
  <conditionalFormatting sqref="K34">
    <cfRule type="expression" dxfId="88" priority="54">
      <formula>ISTEXT(K34)</formula>
    </cfRule>
  </conditionalFormatting>
  <conditionalFormatting sqref="L34">
    <cfRule type="expression" dxfId="87" priority="53">
      <formula>ISTEXT(L34)</formula>
    </cfRule>
  </conditionalFormatting>
  <conditionalFormatting sqref="C34:D34">
    <cfRule type="expression" dxfId="86" priority="52">
      <formula>ISTEXT(C34)</formula>
    </cfRule>
  </conditionalFormatting>
  <conditionalFormatting sqref="E34:F34">
    <cfRule type="expression" dxfId="85" priority="51">
      <formula>ISTEXT(E34)</formula>
    </cfRule>
  </conditionalFormatting>
  <conditionalFormatting sqref="I34">
    <cfRule type="expression" dxfId="84" priority="50">
      <formula>ISTEXT(I34)</formula>
    </cfRule>
  </conditionalFormatting>
  <conditionalFormatting sqref="J34">
    <cfRule type="expression" dxfId="83" priority="49">
      <formula>ISTEXT(J34)</formula>
    </cfRule>
  </conditionalFormatting>
  <conditionalFormatting sqref="Q34">
    <cfRule type="expression" dxfId="82" priority="48">
      <formula>ISTEXT(Q34)</formula>
    </cfRule>
  </conditionalFormatting>
  <conditionalFormatting sqref="R34">
    <cfRule type="expression" dxfId="81" priority="47">
      <formula>ISTEXT(R34)</formula>
    </cfRule>
  </conditionalFormatting>
  <conditionalFormatting sqref="G34">
    <cfRule type="expression" dxfId="80" priority="46">
      <formula>ISTEXT(G34)</formula>
    </cfRule>
  </conditionalFormatting>
  <conditionalFormatting sqref="H34">
    <cfRule type="expression" dxfId="79" priority="45">
      <formula>ISTEXT(H34)</formula>
    </cfRule>
  </conditionalFormatting>
  <conditionalFormatting sqref="K35">
    <cfRule type="expression" dxfId="78" priority="44">
      <formula>ISTEXT(K35)</formula>
    </cfRule>
  </conditionalFormatting>
  <conditionalFormatting sqref="L35">
    <cfRule type="expression" dxfId="77" priority="43">
      <formula>ISTEXT(L35)</formula>
    </cfRule>
  </conditionalFormatting>
  <conditionalFormatting sqref="C35:D35">
    <cfRule type="expression" dxfId="76" priority="42">
      <formula>ISTEXT(C35)</formula>
    </cfRule>
  </conditionalFormatting>
  <conditionalFormatting sqref="E35:F35">
    <cfRule type="expression" dxfId="75" priority="41">
      <formula>ISTEXT(E35)</formula>
    </cfRule>
  </conditionalFormatting>
  <conditionalFormatting sqref="I35">
    <cfRule type="expression" dxfId="74" priority="40">
      <formula>ISTEXT(I35)</formula>
    </cfRule>
  </conditionalFormatting>
  <conditionalFormatting sqref="J35">
    <cfRule type="expression" dxfId="73" priority="39">
      <formula>ISTEXT(J35)</formula>
    </cfRule>
  </conditionalFormatting>
  <conditionalFormatting sqref="S35">
    <cfRule type="expression" dxfId="72" priority="38">
      <formula>ISTEXT(S35)</formula>
    </cfRule>
  </conditionalFormatting>
  <conditionalFormatting sqref="T35">
    <cfRule type="expression" dxfId="71" priority="37">
      <formula>ISTEXT(T35)</formula>
    </cfRule>
  </conditionalFormatting>
  <conditionalFormatting sqref="O35">
    <cfRule type="expression" dxfId="70" priority="36">
      <formula>ISTEXT(O35)</formula>
    </cfRule>
  </conditionalFormatting>
  <conditionalFormatting sqref="P35">
    <cfRule type="expression" dxfId="69" priority="35">
      <formula>ISTEXT(P35)</formula>
    </cfRule>
  </conditionalFormatting>
  <conditionalFormatting sqref="G35">
    <cfRule type="expression" dxfId="68" priority="34">
      <formula>ISTEXT(G35)</formula>
    </cfRule>
  </conditionalFormatting>
  <conditionalFormatting sqref="H35">
    <cfRule type="expression" dxfId="67" priority="33">
      <formula>ISTEXT(H35)</formula>
    </cfRule>
  </conditionalFormatting>
  <conditionalFormatting sqref="Q35">
    <cfRule type="expression" dxfId="66" priority="32">
      <formula>ISTEXT(Q35)</formula>
    </cfRule>
  </conditionalFormatting>
  <conditionalFormatting sqref="R35">
    <cfRule type="expression" dxfId="65" priority="31">
      <formula>ISTEXT(R35)</formula>
    </cfRule>
  </conditionalFormatting>
  <conditionalFormatting sqref="K36">
    <cfRule type="expression" dxfId="64" priority="30">
      <formula>ISTEXT(K36)</formula>
    </cfRule>
  </conditionalFormatting>
  <conditionalFormatting sqref="L36">
    <cfRule type="expression" dxfId="63" priority="29">
      <formula>ISTEXT(L36)</formula>
    </cfRule>
  </conditionalFormatting>
  <conditionalFormatting sqref="C36:D36">
    <cfRule type="expression" dxfId="62" priority="28">
      <formula>ISTEXT(C36)</formula>
    </cfRule>
  </conditionalFormatting>
  <conditionalFormatting sqref="E36:F36">
    <cfRule type="expression" dxfId="61" priority="27">
      <formula>ISTEXT(E36)</formula>
    </cfRule>
  </conditionalFormatting>
  <conditionalFormatting sqref="I36">
    <cfRule type="expression" dxfId="60" priority="26">
      <formula>ISTEXT(I36)</formula>
    </cfRule>
  </conditionalFormatting>
  <conditionalFormatting sqref="J36">
    <cfRule type="expression" dxfId="59" priority="25">
      <formula>ISTEXT(J36)</formula>
    </cfRule>
  </conditionalFormatting>
  <conditionalFormatting sqref="S36">
    <cfRule type="expression" dxfId="58" priority="24">
      <formula>ISTEXT(S36)</formula>
    </cfRule>
  </conditionalFormatting>
  <conditionalFormatting sqref="T36">
    <cfRule type="expression" dxfId="57" priority="23">
      <formula>ISTEXT(T36)</formula>
    </cfRule>
  </conditionalFormatting>
  <conditionalFormatting sqref="O36">
    <cfRule type="expression" dxfId="56" priority="22">
      <formula>ISTEXT(O36)</formula>
    </cfRule>
  </conditionalFormatting>
  <conditionalFormatting sqref="P36">
    <cfRule type="expression" dxfId="55" priority="21">
      <formula>ISTEXT(P36)</formula>
    </cfRule>
  </conditionalFormatting>
  <conditionalFormatting sqref="G36">
    <cfRule type="expression" dxfId="54" priority="20">
      <formula>ISTEXT(G36)</formula>
    </cfRule>
  </conditionalFormatting>
  <conditionalFormatting sqref="H36">
    <cfRule type="expression" dxfId="53" priority="19">
      <formula>ISTEXT(H36)</formula>
    </cfRule>
  </conditionalFormatting>
  <conditionalFormatting sqref="Q36">
    <cfRule type="expression" dxfId="52" priority="18">
      <formula>ISTEXT(Q36)</formula>
    </cfRule>
  </conditionalFormatting>
  <conditionalFormatting sqref="O32">
    <cfRule type="expression" dxfId="51" priority="16">
      <formula>ISTEXT(O32)</formula>
    </cfRule>
  </conditionalFormatting>
  <conditionalFormatting sqref="P32">
    <cfRule type="expression" dxfId="50" priority="15">
      <formula>ISTEXT(P32)</formula>
    </cfRule>
  </conditionalFormatting>
  <conditionalFormatting sqref="S32">
    <cfRule type="expression" dxfId="49" priority="14">
      <formula>ISTEXT(S32)</formula>
    </cfRule>
  </conditionalFormatting>
  <conditionalFormatting sqref="T32">
    <cfRule type="expression" dxfId="48" priority="13">
      <formula>ISTEXT(T32)</formula>
    </cfRule>
  </conditionalFormatting>
  <conditionalFormatting sqref="E32">
    <cfRule type="expression" dxfId="47" priority="12">
      <formula>ISTEXT(E32)</formula>
    </cfRule>
  </conditionalFormatting>
  <conditionalFormatting sqref="F32">
    <cfRule type="expression" dxfId="46" priority="11">
      <formula>ISTEXT(F32)</formula>
    </cfRule>
  </conditionalFormatting>
  <conditionalFormatting sqref="C32">
    <cfRule type="expression" dxfId="45" priority="10">
      <formula>ISTEXT(C32)</formula>
    </cfRule>
  </conditionalFormatting>
  <conditionalFormatting sqref="D32">
    <cfRule type="expression" dxfId="44" priority="9">
      <formula>ISTEXT(D32)</formula>
    </cfRule>
  </conditionalFormatting>
  <conditionalFormatting sqref="K32">
    <cfRule type="expression" dxfId="43" priority="8">
      <formula>ISTEXT(K32)</formula>
    </cfRule>
  </conditionalFormatting>
  <conditionalFormatting sqref="L32">
    <cfRule type="expression" dxfId="42" priority="7">
      <formula>ISTEXT(L32)</formula>
    </cfRule>
  </conditionalFormatting>
  <conditionalFormatting sqref="I32">
    <cfRule type="expression" dxfId="41" priority="6">
      <formula>ISTEXT(I32)</formula>
    </cfRule>
  </conditionalFormatting>
  <conditionalFormatting sqref="J32">
    <cfRule type="expression" dxfId="40" priority="5">
      <formula>ISTEXT(J32)</formula>
    </cfRule>
  </conditionalFormatting>
  <conditionalFormatting sqref="G32">
    <cfRule type="expression" dxfId="39" priority="4">
      <formula>ISTEXT(G32)</formula>
    </cfRule>
  </conditionalFormatting>
  <conditionalFormatting sqref="H32">
    <cfRule type="expression" dxfId="38" priority="3">
      <formula>ISTEXT(H32)</formula>
    </cfRule>
  </conditionalFormatting>
  <conditionalFormatting sqref="Q32">
    <cfRule type="expression" dxfId="37" priority="2">
      <formula>ISTEXT(Q32)</formula>
    </cfRule>
  </conditionalFormatting>
  <conditionalFormatting sqref="R32">
    <cfRule type="expression" dxfId="36" priority="1">
      <formula>ISTEXT(R32)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Nutrient 13267 _7_2012 thru 6_2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Pete Dalla-Betta</cp:lastModifiedBy>
  <cp:lastPrinted>2013-10-25T17:26:02Z</cp:lastPrinted>
  <dcterms:created xsi:type="dcterms:W3CDTF">2012-05-04T22:10:30Z</dcterms:created>
  <dcterms:modified xsi:type="dcterms:W3CDTF">2013-11-15T19:34:29Z</dcterms:modified>
</cp:coreProperties>
</file>