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35" windowWidth="12120" windowHeight="9000" tabRatio="665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4">'Eff Conc.'!$A$1:$U$66</definedName>
    <definedName name="_xlnm.Print_Area" localSheetId="7">'Eff QAQC MLs'!$A$1:$V$28</definedName>
  </definedNames>
  <calcPr calcId="114210" iterateCount="1"/>
</workbook>
</file>

<file path=xl/calcChain.xml><?xml version="1.0" encoding="utf-8"?>
<calcChain xmlns="http://schemas.openxmlformats.org/spreadsheetml/2006/main">
  <c r="B11" i="5"/>
  <c r="A11"/>
  <c r="B10"/>
  <c r="A10"/>
  <c r="B9"/>
  <c r="A9"/>
  <c r="B8"/>
  <c r="A8"/>
  <c r="B7"/>
  <c r="A7"/>
  <c r="Q11" i="4"/>
  <c r="P11"/>
  <c r="O11"/>
  <c r="N11"/>
  <c r="M11"/>
  <c r="L11"/>
  <c r="K11"/>
  <c r="J11"/>
  <c r="I11"/>
  <c r="H11"/>
  <c r="E11"/>
  <c r="D11"/>
  <c r="C11"/>
  <c r="B11"/>
  <c r="A11"/>
  <c r="Q10"/>
  <c r="P10"/>
  <c r="O10"/>
  <c r="N10"/>
  <c r="M10"/>
  <c r="L10"/>
  <c r="K10"/>
  <c r="J10"/>
  <c r="I10"/>
  <c r="H10"/>
  <c r="E10"/>
  <c r="D10"/>
  <c r="C10"/>
  <c r="B10"/>
  <c r="A10"/>
  <c r="Q9"/>
  <c r="P9"/>
  <c r="O9"/>
  <c r="N9"/>
  <c r="M9"/>
  <c r="L9"/>
  <c r="K9"/>
  <c r="J9"/>
  <c r="I9"/>
  <c r="H9"/>
  <c r="E9"/>
  <c r="D9"/>
  <c r="C9"/>
  <c r="B9"/>
  <c r="A9"/>
  <c r="Q8"/>
  <c r="P8"/>
  <c r="O8"/>
  <c r="N8"/>
  <c r="M8"/>
  <c r="L8"/>
  <c r="K8"/>
  <c r="J8"/>
  <c r="I8"/>
  <c r="H8"/>
  <c r="E8"/>
  <c r="D8"/>
  <c r="C8"/>
  <c r="B8"/>
  <c r="A8"/>
  <c r="Q7"/>
  <c r="P7"/>
  <c r="O7"/>
  <c r="N7"/>
  <c r="M7"/>
  <c r="L7"/>
  <c r="K7"/>
  <c r="J7"/>
  <c r="I7"/>
  <c r="H7"/>
  <c r="E7"/>
  <c r="D7"/>
  <c r="C7"/>
  <c r="B7"/>
  <c r="A7"/>
  <c r="G11" i="11"/>
  <c r="G11" i="4"/>
  <c r="F11" i="11"/>
  <c r="F11" i="4"/>
  <c r="G10" i="11"/>
  <c r="G10" i="4"/>
  <c r="F10" i="11"/>
  <c r="F10" i="4"/>
  <c r="G9" i="11"/>
  <c r="G9" i="4"/>
  <c r="F9" i="11"/>
  <c r="F9" i="4"/>
  <c r="G8" i="11"/>
  <c r="G8" i="4"/>
  <c r="F8" i="11"/>
  <c r="F8" i="4"/>
  <c r="G7" i="11"/>
  <c r="G7" i="4"/>
  <c r="F7" i="11"/>
  <c r="F7" i="4"/>
  <c r="G17" i="11"/>
  <c r="F17"/>
  <c r="E8" i="12"/>
  <c r="E7"/>
  <c r="G18" i="11"/>
  <c r="F18"/>
  <c r="G16"/>
  <c r="F16"/>
  <c r="G15"/>
  <c r="F15"/>
  <c r="G14"/>
  <c r="F14"/>
  <c r="G13"/>
  <c r="F13"/>
  <c r="G12"/>
  <c r="F12"/>
  <c r="F34"/>
  <c r="G34"/>
  <c r="C7" i="13"/>
  <c r="I12" i="4"/>
  <c r="E7" i="13"/>
  <c r="A19" i="5"/>
  <c r="B19"/>
  <c r="A20"/>
  <c r="B20"/>
  <c r="A21"/>
  <c r="B21"/>
  <c r="A22"/>
  <c r="B22"/>
  <c r="A23"/>
  <c r="B23"/>
  <c r="A24"/>
  <c r="B24"/>
  <c r="A25"/>
  <c r="B25"/>
  <c r="A26"/>
  <c r="B26"/>
  <c r="A27"/>
  <c r="A28"/>
  <c r="B28"/>
  <c r="B29"/>
  <c r="B30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/>
  <c r="F66" i="11"/>
  <c r="F66" i="4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A15" i="13"/>
  <c r="B15"/>
  <c r="B15" i="16"/>
  <c r="C15" i="13"/>
  <c r="D15"/>
  <c r="F15"/>
  <c r="G15"/>
  <c r="H15"/>
  <c r="I15"/>
  <c r="J15"/>
  <c r="K15"/>
  <c r="L15"/>
  <c r="A16"/>
  <c r="B16"/>
  <c r="B16" i="16"/>
  <c r="C16" i="13"/>
  <c r="D16"/>
  <c r="F16"/>
  <c r="G16"/>
  <c r="H16"/>
  <c r="I16"/>
  <c r="J16"/>
  <c r="K16"/>
  <c r="L16"/>
  <c r="A17"/>
  <c r="B17"/>
  <c r="B17" i="16"/>
  <c r="C17" i="13"/>
  <c r="D17"/>
  <c r="F17"/>
  <c r="G17"/>
  <c r="H17"/>
  <c r="I17"/>
  <c r="J17"/>
  <c r="K17"/>
  <c r="L17"/>
  <c r="A18"/>
  <c r="B18"/>
  <c r="B18" i="16"/>
  <c r="C18" i="13"/>
  <c r="D18"/>
  <c r="F18"/>
  <c r="G18"/>
  <c r="H18"/>
  <c r="I18"/>
  <c r="J18"/>
  <c r="K18"/>
  <c r="L18"/>
  <c r="A19"/>
  <c r="B19"/>
  <c r="B19" i="16"/>
  <c r="C19" i="13"/>
  <c r="D19"/>
  <c r="F19"/>
  <c r="G19"/>
  <c r="H19"/>
  <c r="I19"/>
  <c r="J19"/>
  <c r="K19"/>
  <c r="L19"/>
  <c r="A20"/>
  <c r="B20"/>
  <c r="B20" i="16"/>
  <c r="C20" i="13"/>
  <c r="D20"/>
  <c r="F20"/>
  <c r="G20"/>
  <c r="H20"/>
  <c r="I20"/>
  <c r="J20"/>
  <c r="K20"/>
  <c r="L20"/>
  <c r="A21"/>
  <c r="B21"/>
  <c r="B21" i="16"/>
  <c r="C21" i="13"/>
  <c r="D21"/>
  <c r="F21"/>
  <c r="G21"/>
  <c r="H21"/>
  <c r="I21"/>
  <c r="J21"/>
  <c r="K21"/>
  <c r="L21"/>
  <c r="A22"/>
  <c r="B22"/>
  <c r="B22" i="16"/>
  <c r="C22" i="13"/>
  <c r="D22"/>
  <c r="F22"/>
  <c r="G22"/>
  <c r="H22"/>
  <c r="I22"/>
  <c r="J22"/>
  <c r="K22"/>
  <c r="L22"/>
  <c r="A23"/>
  <c r="B23"/>
  <c r="B23" i="16"/>
  <c r="C23" i="13"/>
  <c r="D23"/>
  <c r="F23"/>
  <c r="G23"/>
  <c r="H23"/>
  <c r="I23"/>
  <c r="J23"/>
  <c r="K23"/>
  <c r="L23"/>
  <c r="A24"/>
  <c r="B24"/>
  <c r="B24" i="16"/>
  <c r="C24" i="13"/>
  <c r="D24"/>
  <c r="F24"/>
  <c r="G24"/>
  <c r="H24"/>
  <c r="I24"/>
  <c r="J24"/>
  <c r="K24"/>
  <c r="L24"/>
  <c r="A25"/>
  <c r="B25"/>
  <c r="B25" i="16"/>
  <c r="C25" i="13"/>
  <c r="D25"/>
  <c r="F25"/>
  <c r="G25"/>
  <c r="H25"/>
  <c r="I25"/>
  <c r="J25"/>
  <c r="K25"/>
  <c r="L25"/>
  <c r="A26"/>
  <c r="B26"/>
  <c r="B26" i="16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/>
  <c r="C13" i="13"/>
  <c r="D13"/>
  <c r="A14"/>
  <c r="B14"/>
  <c r="B14" i="16"/>
  <c r="C14" i="13"/>
  <c r="D14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13" i="4"/>
  <c r="P14"/>
  <c r="P15"/>
  <c r="P16"/>
  <c r="P17"/>
  <c r="P18"/>
  <c r="P19"/>
  <c r="P20"/>
  <c r="P21"/>
  <c r="P22"/>
  <c r="P23"/>
  <c r="P24"/>
  <c r="P25"/>
  <c r="P26"/>
  <c r="P27"/>
  <c r="P12"/>
  <c r="A7" i="16"/>
  <c r="G18" i="4"/>
  <c r="F18"/>
  <c r="G17"/>
  <c r="F17"/>
  <c r="G16"/>
  <c r="F16"/>
  <c r="G15"/>
  <c r="F15"/>
  <c r="G14"/>
  <c r="F14"/>
  <c r="G13"/>
  <c r="F13"/>
  <c r="G12"/>
  <c r="F12"/>
  <c r="B18" i="5"/>
  <c r="B17"/>
  <c r="B16"/>
  <c r="B15"/>
  <c r="B14"/>
  <c r="B13"/>
  <c r="B12"/>
  <c r="A3"/>
  <c r="A2"/>
  <c r="A3" i="11"/>
  <c r="A2"/>
  <c r="A3" i="4"/>
  <c r="A2"/>
  <c r="A8" i="13"/>
  <c r="B8"/>
  <c r="B8" i="16"/>
  <c r="C8" i="13"/>
  <c r="D8"/>
  <c r="A9"/>
  <c r="B9"/>
  <c r="B9" i="16"/>
  <c r="C9" i="13"/>
  <c r="D9"/>
  <c r="A10"/>
  <c r="B10"/>
  <c r="B10" i="16"/>
  <c r="C10" i="13"/>
  <c r="D10"/>
  <c r="A11"/>
  <c r="B11"/>
  <c r="B11" i="16"/>
  <c r="C11" i="13"/>
  <c r="D11"/>
  <c r="A12"/>
  <c r="B12"/>
  <c r="B12" i="16"/>
  <c r="C12" i="13"/>
  <c r="D12"/>
  <c r="D7"/>
  <c r="A2" i="16"/>
  <c r="A3"/>
  <c r="A3" i="13"/>
  <c r="A2"/>
  <c r="K8"/>
  <c r="K9"/>
  <c r="K10"/>
  <c r="K11"/>
  <c r="K12"/>
  <c r="K7"/>
  <c r="G7"/>
  <c r="A7"/>
  <c r="E8"/>
  <c r="A13" i="5"/>
  <c r="A14"/>
  <c r="A15"/>
  <c r="A16"/>
  <c r="A17"/>
  <c r="A18"/>
  <c r="A12"/>
  <c r="A16" i="4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Q12"/>
  <c r="O12"/>
  <c r="N12"/>
  <c r="M12"/>
  <c r="L12"/>
  <c r="K12"/>
  <c r="J12"/>
  <c r="H12"/>
  <c r="E12"/>
  <c r="D12"/>
  <c r="C12"/>
  <c r="B12"/>
  <c r="A12"/>
  <c r="G34"/>
  <c r="F34"/>
  <c r="G33" i="11"/>
  <c r="G33" i="4"/>
  <c r="F33" i="11"/>
  <c r="F33" i="4"/>
  <c r="G32" i="11"/>
  <c r="G32" i="4"/>
  <c r="F32" i="11"/>
  <c r="F32" i="4"/>
  <c r="G31" i="11"/>
  <c r="G31" i="4"/>
  <c r="F31" i="11"/>
  <c r="F31" i="4"/>
  <c r="G30" i="11"/>
  <c r="G30" i="4"/>
  <c r="F30" i="11"/>
  <c r="F30" i="4"/>
  <c r="G29" i="11"/>
  <c r="G29" i="4"/>
  <c r="F29" i="11"/>
  <c r="F29" i="4"/>
  <c r="G28"/>
  <c r="F28"/>
  <c r="G27" i="11"/>
  <c r="G27" i="4"/>
  <c r="F27" i="11"/>
  <c r="F27" i="4"/>
  <c r="G26" i="11"/>
  <c r="G26" i="4"/>
  <c r="F26" i="11"/>
  <c r="F26" i="4"/>
  <c r="G25" i="11"/>
  <c r="G25" i="4"/>
  <c r="F25" i="11"/>
  <c r="F25" i="4"/>
  <c r="G24" i="11"/>
  <c r="G24" i="4"/>
  <c r="F24" i="11"/>
  <c r="F24" i="4"/>
  <c r="G23" i="11"/>
  <c r="G23" i="4"/>
  <c r="F23" i="11"/>
  <c r="F23" i="4"/>
  <c r="G22" i="11"/>
  <c r="G22" i="4"/>
  <c r="F22" i="11"/>
  <c r="F22" i="4"/>
  <c r="G21" i="11"/>
  <c r="G21" i="4"/>
  <c r="F21" i="11"/>
  <c r="F21" i="4"/>
  <c r="G20" i="11"/>
  <c r="G20" i="4"/>
  <c r="F20" i="11"/>
  <c r="F20" i="4"/>
  <c r="G19" i="11"/>
  <c r="G19" i="4"/>
  <c r="F19" i="11"/>
  <c r="F19" i="4"/>
  <c r="F8" i="13"/>
  <c r="G8"/>
  <c r="H8"/>
  <c r="I8"/>
  <c r="J8"/>
  <c r="L8"/>
  <c r="B7"/>
  <c r="B7" i="16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/>
  <c r="E9" i="13"/>
  <c r="E18" i="12"/>
  <c r="E18" i="13"/>
  <c r="E17" i="12"/>
  <c r="E17" i="13"/>
  <c r="E16" i="12"/>
  <c r="E16" i="13"/>
  <c r="E15" i="12"/>
  <c r="E15" i="13"/>
  <c r="E14" i="12"/>
  <c r="E14" i="13"/>
  <c r="E13" i="12"/>
  <c r="E13" i="13"/>
  <c r="E12" i="12"/>
  <c r="E12" i="13"/>
  <c r="E11" i="12"/>
  <c r="E11" i="13"/>
  <c r="E10" i="12"/>
  <c r="E10" i="13"/>
</calcChain>
</file>

<file path=xl/comments1.xml><?xml version="1.0" encoding="utf-8"?>
<comments xmlns="http://schemas.openxmlformats.org/spreadsheetml/2006/main">
  <authors>
    <author>andrewo</author>
    <author>Andrew Oko</author>
    <author>VWNA</author>
  </authors>
  <commentList>
    <comment ref="G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Result is for NO3+NO2.</t>
        </r>
      </text>
    </comment>
    <comment ref="K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G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Result is for NO3+NO2.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G9" authorId="1">
      <text>
        <r>
          <rPr>
            <b/>
            <sz val="9"/>
            <color indexed="81"/>
            <rFont val="Tahoma"/>
            <family val="2"/>
          </rPr>
          <t>Andrew Oko:</t>
        </r>
        <r>
          <rPr>
            <sz val="9"/>
            <color indexed="81"/>
            <rFont val="Tahoma"/>
            <family val="2"/>
          </rPr>
          <t xml:space="preserve">
Result is for NO3+NO2.</t>
        </r>
      </text>
    </comment>
    <comment ref="K9" authorId="1">
      <text>
        <r>
          <rPr>
            <b/>
            <sz val="9"/>
            <color indexed="81"/>
            <rFont val="Tahoma"/>
            <family val="2"/>
          </rPr>
          <t>Andrew Oko:</t>
        </r>
        <r>
          <rPr>
            <sz val="9"/>
            <color indexed="81"/>
            <rFont val="Tahoma"/>
            <family val="2"/>
          </rPr>
          <t xml:space="preserve">
Grab</t>
        </r>
      </text>
    </comment>
    <comment ref="G10" authorId="2">
      <text>
        <r>
          <rPr>
            <b/>
            <sz val="8"/>
            <color indexed="81"/>
            <rFont val="Tahoma"/>
            <charset val="1"/>
          </rPr>
          <t>VWNA:</t>
        </r>
        <r>
          <rPr>
            <sz val="8"/>
            <color indexed="81"/>
            <rFont val="Tahoma"/>
            <charset val="1"/>
          </rPr>
          <t xml:space="preserve">
Result is for NO3+NO2.</t>
        </r>
      </text>
    </comment>
  </commentList>
</comments>
</file>

<file path=xl/comments2.xml><?xml version="1.0" encoding="utf-8"?>
<comments xmlns="http://schemas.openxmlformats.org/spreadsheetml/2006/main">
  <authors>
    <author>andrewo</author>
    <author>Andrew Oko</author>
    <author>VWNA</author>
  </authors>
  <commentList>
    <comment ref="P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P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DNQ- Ammonia values were recorded down to the reporting limit.</t>
        </r>
      </text>
    </comment>
    <comment ref="P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2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2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DNQ- Ammonia values were recorded down to the reporting limit. </t>
        </r>
      </text>
    </comment>
    <comment ref="P12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2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12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13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3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13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14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4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4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P15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5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5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P16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6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6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P1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1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1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K1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DNQ- Ammonia values were recorded down to the reporting limit.</t>
        </r>
      </text>
    </comment>
    <comment ref="P1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K2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2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DNQ- Ammonia values were recorded down to the reporting limit.</t>
        </r>
      </text>
    </comment>
    <comment ref="P2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2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2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K2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2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DNQ- Ammonia values were recorded down to the reporting limit. During future lab analyses, we will report down to the MDL.</t>
        </r>
      </text>
    </comment>
    <comment ref="P2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2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2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O22" authorId="1">
      <text>
        <r>
          <rPr>
            <b/>
            <sz val="9"/>
            <color indexed="81"/>
            <rFont val="Tahoma"/>
            <family val="2"/>
          </rPr>
          <t>Andrew Oko: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P22" authorId="1">
      <text>
        <r>
          <rPr>
            <b/>
            <sz val="9"/>
            <color indexed="81"/>
            <rFont val="Tahoma"/>
            <family val="2"/>
          </rPr>
          <t>Andrew Oko:</t>
        </r>
        <r>
          <rPr>
            <sz val="9"/>
            <color indexed="81"/>
            <rFont val="Tahoma"/>
            <family val="2"/>
          </rPr>
          <t xml:space="preserve">
Grab, DNQ</t>
        </r>
      </text>
    </comment>
    <comment ref="Q22" authorId="1">
      <text>
        <r>
          <rPr>
            <b/>
            <sz val="9"/>
            <color indexed="81"/>
            <rFont val="Tahoma"/>
            <family val="2"/>
          </rPr>
          <t>Andrew Oko:</t>
        </r>
        <r>
          <rPr>
            <sz val="9"/>
            <color indexed="81"/>
            <rFont val="Tahoma"/>
            <family val="2"/>
          </rPr>
          <t xml:space="preserve">
pH analyzed once at peak flow.</t>
        </r>
      </text>
    </comment>
    <comment ref="S22" authorId="1">
      <text>
        <r>
          <rPr>
            <b/>
            <sz val="9"/>
            <color indexed="81"/>
            <rFont val="Tahoma"/>
            <family val="2"/>
          </rPr>
          <t>Andrew Oko:</t>
        </r>
        <r>
          <rPr>
            <sz val="9"/>
            <color indexed="81"/>
            <rFont val="Tahoma"/>
            <family val="2"/>
          </rPr>
          <t xml:space="preserve">
Temperature analyzed once at peak flow.</t>
        </r>
      </text>
    </comment>
    <comment ref="U22" authorId="1">
      <text>
        <r>
          <rPr>
            <b/>
            <sz val="9"/>
            <color indexed="81"/>
            <rFont val="Tahoma"/>
            <family val="2"/>
          </rPr>
          <t>Andrew Oko: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31" authorId="2">
      <text>
        <r>
          <rPr>
            <b/>
            <sz val="8"/>
            <color indexed="81"/>
            <rFont val="Tahoma"/>
            <charset val="1"/>
          </rPr>
          <t>VWNA: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H32" authorId="2">
      <text>
        <r>
          <rPr>
            <b/>
            <sz val="8"/>
            <color indexed="81"/>
            <rFont val="Tahoma"/>
            <charset val="1"/>
          </rPr>
          <t>VWNA: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K32" authorId="2">
      <text>
        <r>
          <rPr>
            <b/>
            <sz val="8"/>
            <color indexed="81"/>
            <rFont val="Tahoma"/>
            <charset val="1"/>
          </rPr>
          <t>VWNA: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Q32" authorId="2">
      <text>
        <r>
          <rPr>
            <b/>
            <sz val="8"/>
            <color indexed="81"/>
            <rFont val="Tahoma"/>
            <family val="2"/>
          </rPr>
          <t>VWNA:</t>
        </r>
        <r>
          <rPr>
            <sz val="8"/>
            <color indexed="81"/>
            <rFont val="Tahoma"/>
            <family val="2"/>
          </rPr>
          <t xml:space="preserve">
No Sample, Weekend</t>
        </r>
      </text>
    </comment>
    <comment ref="S32" authorId="2">
      <text>
        <r>
          <rPr>
            <b/>
            <sz val="8"/>
            <color indexed="81"/>
            <rFont val="Tahoma"/>
            <family val="2"/>
          </rPr>
          <t>VWNA:</t>
        </r>
        <r>
          <rPr>
            <sz val="8"/>
            <color indexed="81"/>
            <rFont val="Tahoma"/>
            <family val="2"/>
          </rPr>
          <t xml:space="preserve">
No Sample, Weekend</t>
        </r>
      </text>
    </comment>
    <comment ref="U32" authorId="2">
      <text>
        <r>
          <rPr>
            <b/>
            <sz val="8"/>
            <color indexed="81"/>
            <rFont val="Tahoma"/>
            <family val="2"/>
          </rPr>
          <t>VWNA:</t>
        </r>
        <r>
          <rPr>
            <sz val="8"/>
            <color indexed="81"/>
            <rFont val="Tahoma"/>
            <family val="2"/>
          </rPr>
          <t xml:space="preserve">
ND</t>
        </r>
      </text>
    </comment>
    <comment ref="U33" authorId="2">
      <text>
        <r>
          <rPr>
            <b/>
            <sz val="8"/>
            <color indexed="81"/>
            <rFont val="Tahoma"/>
            <family val="2"/>
          </rPr>
          <t>VWNA:</t>
        </r>
        <r>
          <rPr>
            <sz val="8"/>
            <color indexed="81"/>
            <rFont val="Tahoma"/>
            <family val="2"/>
          </rPr>
          <t xml:space="preserve">
ND</t>
        </r>
      </text>
    </comment>
  </commentList>
</comments>
</file>

<file path=xl/sharedStrings.xml><?xml version="1.0" encoding="utf-8"?>
<sst xmlns="http://schemas.openxmlformats.org/spreadsheetml/2006/main" count="414" uniqueCount="218">
  <si>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</si>
  <si>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</si>
  <si>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</si>
  <si>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</si>
  <si>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</si>
  <si>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</si>
  <si>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</si>
  <si>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</si>
  <si>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</si>
  <si>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</si>
  <si>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</si>
  <si>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</si>
  <si>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</si>
  <si>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</si>
  <si>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</si>
  <si>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</si>
  <si>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</si>
  <si>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</si>
  <si>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</si>
  <si>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</si>
  <si>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</si>
  <si>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</si>
  <si>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</si>
  <si>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</si>
  <si>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</si>
  <si>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</si>
  <si>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</si>
  <si>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</si>
  <si>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</si>
  <si>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</si>
  <si>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</si>
  <si>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</si>
  <si>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</si>
  <si>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</si>
  <si>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</si>
  <si>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</si>
  <si>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</si>
  <si>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</si>
  <si>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</si>
  <si>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</si>
  <si>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</si>
  <si>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</si>
  <si>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</si>
  <si>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</si>
  <si>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</si>
  <si>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</si>
  <si>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</si>
  <si>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</si>
  <si>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</si>
  <si>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</si>
  <si>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</si>
  <si>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</si>
  <si>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</si>
  <si>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</si>
  <si>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</si>
  <si>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</si>
  <si>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</si>
  <si>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</si>
  <si>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</si>
  <si>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</si>
  <si>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</si>
  <si>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</si>
  <si>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</si>
  <si>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</si>
  <si>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</si>
  <si>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</si>
  <si>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</si>
  <si>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</si>
  <si>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</si>
  <si>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</si>
  <si>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</si>
  <si>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</si>
  <si>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</si>
  <si>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</si>
  <si>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</si>
  <si>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</si>
  <si>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</si>
  <si>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</si>
  <si>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</si>
  <si>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</si>
  <si>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</si>
  <si>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</si>
  <si>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</si>
  <si>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</si>
  <si>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</si>
  <si>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</si>
  <si>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</si>
  <si>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</si>
  <si>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</si>
  <si>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</si>
  <si>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</si>
  <si>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</si>
  <si>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</si>
  <si>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</si>
  <si>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</si>
  <si>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</si>
  <si>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</si>
  <si>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</si>
  <si>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</si>
  <si>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</si>
  <si>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</si>
  <si>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</si>
  <si>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</si>
  <si>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</si>
  <si>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</si>
  <si>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</si>
  <si>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</si>
  <si>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</si>
  <si>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</si>
  <si>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</si>
  <si>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</si>
  <si>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</si>
  <si>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</si>
  <si>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</si>
  <si>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</si>
  <si>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</si>
  <si>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</si>
  <si>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</si>
  <si>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</si>
  <si>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</si>
  <si>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</si>
  <si>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</si>
  <si>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</si>
  <si>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</si>
  <si>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</si>
  <si>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</si>
  <si>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</si>
  <si>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</si>
  <si>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</si>
  <si>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</si>
  <si>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</si>
  <si>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</si>
  <si>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</si>
  <si>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</si>
  <si>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</si>
  <si>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</si>
  <si>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</si>
  <si>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</si>
  <si>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</si>
  <si>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</si>
  <si>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</si>
  <si>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</si>
  <si>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</si>
  <si>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</si>
  <si>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</si>
  <si>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</si>
  <si>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</si>
  <si>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</si>
  <si>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</si>
  <si>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</si>
  <si>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</si>
  <si>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</si>
  <si>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</si>
  <si>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</si>
  <si>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</si>
  <si>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</si>
  <si>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</si>
  <si>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</si>
  <si>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</si>
  <si>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</si>
  <si>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</si>
  <si>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</si>
  <si>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</si>
  <si>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</si>
  <si>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</si>
  <si>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</si>
  <si>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</si>
  <si>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</si>
  <si>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</si>
  <si>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</si>
  <si>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</si>
  <si>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</si>
  <si>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</si>
  <si>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</si>
  <si>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</si>
  <si>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</si>
  <si>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</si>
  <si>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</si>
  <si>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</si>
  <si>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</si>
  <si>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</si>
  <si>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</si>
  <si>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</si>
  <si>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</si>
  <si>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</si>
  <si>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</si>
  <si>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</si>
  <si>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</si>
  <si>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</si>
  <si>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</si>
  <si>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</si>
  <si>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</si>
  <si>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</si>
  <si>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</si>
  <si>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</si>
  <si>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</si>
  <si>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</si>
  <si>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</si>
  <si>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</si>
  <si>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</si>
  <si>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</si>
  <si>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</si>
  <si>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</si>
  <si>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Novato Sanitary District</t>
  </si>
  <si>
    <t>Wet</t>
  </si>
  <si>
    <t>Q1 2013</t>
  </si>
  <si>
    <t>N</t>
  </si>
  <si>
    <t>Dry</t>
  </si>
  <si>
    <t>Q3 2012</t>
  </si>
  <si>
    <t>Q4 2012</t>
  </si>
  <si>
    <t>Q2 2013</t>
  </si>
  <si>
    <t>Q3 2013</t>
  </si>
  <si>
    <t>Q4 2013</t>
  </si>
  <si>
    <t>Q42013</t>
  </si>
  <si>
    <t>12/6/20013</t>
  </si>
  <si>
    <t>Q1 2014</t>
  </si>
  <si>
    <t>Q2 2014</t>
  </si>
  <si>
    <t>Sandeep Karkal, Manager-Engineer, (415) 892-1694, sandeepk@novatosan.com</t>
  </si>
</sst>
</file>

<file path=xl/styles.xml><?xml version="1.0" encoding="utf-8"?>
<styleSheet xmlns="http://schemas.openxmlformats.org/spreadsheetml/2006/main">
  <numFmts count="4">
    <numFmt numFmtId="164" formatCode="[$-F800]dddd\,\ mmmm\ dd\,\ yyyy"/>
    <numFmt numFmtId="165" formatCode="0.0"/>
    <numFmt numFmtId="166" formatCode="0.000"/>
    <numFmt numFmtId="167" formatCode="0.0000"/>
  </numFmts>
  <fonts count="33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3" borderId="7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4" fontId="2" fillId="0" borderId="10" xfId="0" applyNumberFormat="1" applyFont="1" applyFill="1" applyBorder="1"/>
    <xf numFmtId="0" fontId="2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8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0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12" xfId="0" applyFill="1" applyBorder="1"/>
    <xf numFmtId="0" fontId="10" fillId="2" borderId="1" xfId="0" applyFont="1" applyFill="1" applyBorder="1"/>
    <xf numFmtId="0" fontId="0" fillId="2" borderId="22" xfId="0" applyFill="1" applyBorder="1"/>
    <xf numFmtId="0" fontId="0" fillId="2" borderId="13" xfId="0" applyFill="1" applyBorder="1"/>
    <xf numFmtId="0" fontId="2" fillId="5" borderId="23" xfId="0" applyNumberFormat="1" applyFont="1" applyFill="1" applyBorder="1" applyAlignment="1"/>
    <xf numFmtId="0" fontId="11" fillId="2" borderId="21" xfId="0" applyFont="1" applyFill="1" applyBorder="1"/>
    <xf numFmtId="0" fontId="11" fillId="2" borderId="11" xfId="0" applyFont="1" applyFill="1" applyBorder="1"/>
    <xf numFmtId="0" fontId="11" fillId="2" borderId="12" xfId="0" applyFont="1" applyFill="1" applyBorder="1"/>
    <xf numFmtId="0" fontId="11" fillId="2" borderId="24" xfId="0" applyFont="1" applyFill="1" applyBorder="1"/>
    <xf numFmtId="0" fontId="11" fillId="2" borderId="22" xfId="0" applyFont="1" applyFill="1" applyBorder="1"/>
    <xf numFmtId="0" fontId="11" fillId="2" borderId="13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8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5" borderId="10" xfId="0" applyNumberFormat="1" applyFont="1" applyFill="1" applyBorder="1" applyProtection="1">
      <protection locked="0"/>
    </xf>
    <xf numFmtId="0" fontId="8" fillId="2" borderId="3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6" xfId="0" applyNumberFormat="1" applyFont="1" applyFill="1" applyBorder="1" applyAlignment="1">
      <alignment horizontal="center" wrapText="1"/>
    </xf>
    <xf numFmtId="1" fontId="2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2" borderId="16" xfId="0" applyFill="1" applyBorder="1"/>
    <xf numFmtId="0" fontId="0" fillId="2" borderId="17" xfId="0" applyFill="1" applyBorder="1"/>
    <xf numFmtId="0" fontId="0" fillId="2" borderId="26" xfId="0" applyFill="1" applyBorder="1"/>
    <xf numFmtId="0" fontId="0" fillId="2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21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8" xfId="0" applyFont="1" applyFill="1" applyBorder="1"/>
    <xf numFmtId="0" fontId="2" fillId="3" borderId="11" xfId="0" applyFont="1" applyFill="1" applyBorder="1" applyAlignment="1">
      <alignment horizontal="center" wrapText="1"/>
    </xf>
    <xf numFmtId="0" fontId="0" fillId="0" borderId="0" xfId="0" applyFill="1" applyBorder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8" xfId="0" applyFont="1" applyFill="1" applyBorder="1" applyAlignment="1">
      <alignment horizontal="center" wrapText="1"/>
    </xf>
    <xf numFmtId="0" fontId="2" fillId="5" borderId="10" xfId="0" applyNumberFormat="1" applyFont="1" applyFill="1" applyBorder="1"/>
    <xf numFmtId="0" fontId="2" fillId="0" borderId="1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wrapText="1"/>
    </xf>
    <xf numFmtId="0" fontId="2" fillId="5" borderId="23" xfId="0" applyNumberFormat="1" applyFont="1" applyFill="1" applyBorder="1"/>
    <xf numFmtId="0" fontId="2" fillId="5" borderId="17" xfId="0" applyNumberFormat="1" applyFont="1" applyFill="1" applyBorder="1"/>
    <xf numFmtId="0" fontId="2" fillId="0" borderId="23" xfId="0" applyNumberFormat="1" applyFont="1" applyFill="1" applyBorder="1"/>
    <xf numFmtId="0" fontId="2" fillId="0" borderId="17" xfId="0" applyNumberFormat="1" applyFont="1" applyFill="1" applyBorder="1"/>
    <xf numFmtId="0" fontId="2" fillId="0" borderId="10" xfId="0" applyNumberFormat="1" applyFont="1" applyFill="1" applyBorder="1"/>
    <xf numFmtId="0" fontId="2" fillId="0" borderId="27" xfId="0" applyNumberFormat="1" applyFont="1" applyFill="1" applyBorder="1"/>
    <xf numFmtId="0" fontId="2" fillId="0" borderId="26" xfId="0" applyNumberFormat="1" applyFont="1" applyFill="1" applyBorder="1"/>
    <xf numFmtId="0" fontId="2" fillId="5" borderId="27" xfId="0" applyNumberFormat="1" applyFont="1" applyFill="1" applyBorder="1"/>
    <xf numFmtId="0" fontId="2" fillId="5" borderId="26" xfId="0" applyNumberFormat="1" applyFont="1" applyFill="1" applyBorder="1"/>
    <xf numFmtId="0" fontId="2" fillId="0" borderId="28" xfId="0" applyNumberFormat="1" applyFont="1" applyFill="1" applyBorder="1"/>
    <xf numFmtId="14" fontId="2" fillId="0" borderId="10" xfId="0" applyNumberFormat="1" applyFont="1" applyBorder="1"/>
    <xf numFmtId="0" fontId="2" fillId="0" borderId="10" xfId="0" applyNumberFormat="1" applyFont="1" applyBorder="1"/>
    <xf numFmtId="0" fontId="9" fillId="2" borderId="8" xfId="0" applyFont="1" applyFill="1" applyBorder="1" applyAlignment="1"/>
    <xf numFmtId="0" fontId="9" fillId="2" borderId="21" xfId="0" applyFont="1" applyFill="1" applyBorder="1" applyAlignment="1"/>
    <xf numFmtId="0" fontId="9" fillId="2" borderId="11" xfId="0" applyFont="1" applyFill="1" applyBorder="1" applyAlignment="1"/>
    <xf numFmtId="0" fontId="9" fillId="2" borderId="24" xfId="0" applyFont="1" applyFill="1" applyBorder="1" applyAlignment="1"/>
    <xf numFmtId="0" fontId="9" fillId="2" borderId="22" xfId="0" applyFont="1" applyFill="1" applyBorder="1" applyAlignment="1"/>
    <xf numFmtId="0" fontId="9" fillId="2" borderId="13" xfId="0" applyFont="1" applyFill="1" applyBorder="1" applyAlignment="1"/>
    <xf numFmtId="0" fontId="1" fillId="0" borderId="22" xfId="0" applyFont="1" applyBorder="1" applyAlignment="1"/>
    <xf numFmtId="0" fontId="20" fillId="0" borderId="0" xfId="0" applyFont="1" applyBorder="1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9" fillId="2" borderId="8" xfId="0" applyNumberFormat="1" applyFont="1" applyFill="1" applyBorder="1" applyAlignment="1"/>
    <xf numFmtId="0" fontId="9" fillId="2" borderId="21" xfId="0" applyNumberFormat="1" applyFont="1" applyFill="1" applyBorder="1" applyAlignment="1"/>
    <xf numFmtId="0" fontId="9" fillId="2" borderId="11" xfId="0" applyNumberFormat="1" applyFont="1" applyFill="1" applyBorder="1" applyAlignment="1"/>
    <xf numFmtId="0" fontId="9" fillId="2" borderId="24" xfId="0" applyNumberFormat="1" applyFont="1" applyFill="1" applyBorder="1" applyAlignment="1"/>
    <xf numFmtId="0" fontId="9" fillId="2" borderId="22" xfId="0" applyNumberFormat="1" applyFont="1" applyFill="1" applyBorder="1" applyAlignment="1"/>
    <xf numFmtId="0" fontId="9" fillId="2" borderId="13" xfId="0" applyNumberFormat="1" applyFont="1" applyFill="1" applyBorder="1" applyAlignment="1"/>
    <xf numFmtId="14" fontId="0" fillId="2" borderId="1" xfId="0" applyNumberFormat="1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21" xfId="0" applyFont="1" applyFill="1" applyBorder="1"/>
    <xf numFmtId="0" fontId="9" fillId="2" borderId="8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9" fillId="2" borderId="24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12" xfId="0" applyFont="1" applyFill="1" applyBorder="1"/>
    <xf numFmtId="0" fontId="13" fillId="2" borderId="24" xfId="0" applyFont="1" applyFill="1" applyBorder="1"/>
    <xf numFmtId="0" fontId="22" fillId="0" borderId="0" xfId="0" applyFont="1"/>
    <xf numFmtId="0" fontId="0" fillId="2" borderId="29" xfId="0" applyFill="1" applyBorder="1" applyAlignment="1"/>
    <xf numFmtId="0" fontId="10" fillId="6" borderId="30" xfId="0" applyFont="1" applyFill="1" applyBorder="1" applyAlignment="1">
      <alignment horizontal="center"/>
    </xf>
    <xf numFmtId="0" fontId="16" fillId="3" borderId="30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15" xfId="0" applyFont="1" applyFill="1" applyBorder="1" applyAlignment="1">
      <alignment horizontal="left"/>
    </xf>
    <xf numFmtId="0" fontId="10" fillId="7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32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29" xfId="0" applyFont="1" applyFill="1" applyBorder="1" applyAlignment="1">
      <alignment horizontal="left" vertical="center"/>
    </xf>
    <xf numFmtId="0" fontId="16" fillId="6" borderId="32" xfId="0" applyFont="1" applyFill="1" applyBorder="1" applyAlignment="1">
      <alignment horizontal="left"/>
    </xf>
    <xf numFmtId="0" fontId="0" fillId="7" borderId="32" xfId="0" applyFont="1" applyFill="1" applyBorder="1"/>
    <xf numFmtId="0" fontId="0" fillId="7" borderId="30" xfId="0" applyFont="1" applyFill="1" applyBorder="1"/>
    <xf numFmtId="0" fontId="14" fillId="8" borderId="15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2" borderId="33" xfId="0" applyFont="1" applyFill="1" applyBorder="1" applyAlignment="1">
      <alignment horizontal="center"/>
    </xf>
    <xf numFmtId="0" fontId="0" fillId="2" borderId="34" xfId="0" applyFont="1" applyFill="1" applyBorder="1" applyAlignment="1">
      <alignment horizontal="center"/>
    </xf>
    <xf numFmtId="0" fontId="0" fillId="2" borderId="35" xfId="0" applyFont="1" applyFill="1" applyBorder="1" applyAlignment="1">
      <alignment horizontal="center"/>
    </xf>
    <xf numFmtId="0" fontId="0" fillId="7" borderId="36" xfId="0" applyFont="1" applyFill="1" applyBorder="1" applyAlignment="1">
      <alignment horizontal="left"/>
    </xf>
    <xf numFmtId="0" fontId="0" fillId="7" borderId="37" xfId="0" applyFont="1" applyFill="1" applyBorder="1" applyAlignment="1">
      <alignment horizontal="left"/>
    </xf>
    <xf numFmtId="0" fontId="0" fillId="7" borderId="38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 applyProtection="1">
      <alignment vertical="center" wrapText="1"/>
      <protection locked="0"/>
    </xf>
    <xf numFmtId="14" fontId="2" fillId="0" borderId="17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26" xfId="0" applyNumberFormat="1" applyFont="1" applyFill="1" applyBorder="1"/>
    <xf numFmtId="0" fontId="14" fillId="8" borderId="39" xfId="0" applyFont="1" applyFill="1" applyBorder="1" applyAlignment="1">
      <alignment horizontal="center"/>
    </xf>
    <xf numFmtId="0" fontId="2" fillId="3" borderId="8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2" borderId="1" xfId="0" applyNumberFormat="1" applyFont="1" applyFill="1" applyBorder="1"/>
    <xf numFmtId="0" fontId="2" fillId="2" borderId="1" xfId="0" applyNumberFormat="1" applyFont="1" applyFill="1" applyBorder="1"/>
    <xf numFmtId="0" fontId="13" fillId="2" borderId="1" xfId="0" applyNumberFormat="1" applyFont="1" applyFill="1" applyBorder="1" applyAlignment="1">
      <alignment horizontal="left"/>
    </xf>
    <xf numFmtId="0" fontId="0" fillId="2" borderId="1" xfId="0" applyNumberFormat="1" applyFill="1" applyBorder="1"/>
    <xf numFmtId="0" fontId="0" fillId="2" borderId="24" xfId="0" applyNumberFormat="1" applyFill="1" applyBorder="1"/>
    <xf numFmtId="0" fontId="7" fillId="4" borderId="8" xfId="0" applyNumberFormat="1" applyFont="1" applyFill="1" applyBorder="1"/>
    <xf numFmtId="0" fontId="0" fillId="4" borderId="1" xfId="0" applyNumberFormat="1" applyFill="1" applyBorder="1"/>
    <xf numFmtId="0" fontId="0" fillId="4" borderId="24" xfId="0" applyNumberFormat="1" applyFill="1" applyBorder="1"/>
    <xf numFmtId="14" fontId="2" fillId="5" borderId="10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5" borderId="15" xfId="0" applyNumberFormat="1" applyFont="1" applyFill="1" applyBorder="1"/>
    <xf numFmtId="0" fontId="2" fillId="5" borderId="31" xfId="0" applyNumberFormat="1" applyFont="1" applyFill="1" applyBorder="1"/>
    <xf numFmtId="0" fontId="16" fillId="3" borderId="30" xfId="0" applyFont="1" applyFill="1" applyBorder="1" applyAlignment="1">
      <alignment horizontal="center"/>
    </xf>
    <xf numFmtId="0" fontId="2" fillId="0" borderId="23" xfId="0" applyNumberFormat="1" applyFont="1" applyBorder="1"/>
    <xf numFmtId="0" fontId="2" fillId="0" borderId="17" xfId="0" applyNumberFormat="1" applyFont="1" applyBorder="1"/>
    <xf numFmtId="0" fontId="2" fillId="5" borderId="10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Protection="1">
      <protection hidden="1"/>
    </xf>
    <xf numFmtId="0" fontId="17" fillId="0" borderId="32" xfId="0" applyFont="1" applyBorder="1" applyAlignment="1">
      <alignment horizontal="left"/>
    </xf>
    <xf numFmtId="0" fontId="0" fillId="0" borderId="30" xfId="0" applyBorder="1"/>
    <xf numFmtId="0" fontId="0" fillId="0" borderId="22" xfId="0" applyBorder="1"/>
    <xf numFmtId="0" fontId="10" fillId="2" borderId="0" xfId="0" applyFont="1" applyFill="1" applyBorder="1"/>
    <xf numFmtId="0" fontId="11" fillId="2" borderId="1" xfId="0" applyNumberFormat="1" applyFont="1" applyFill="1" applyBorder="1" applyAlignment="1">
      <alignment horizontal="left"/>
    </xf>
    <xf numFmtId="0" fontId="23" fillId="2" borderId="1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12" xfId="0" applyFont="1" applyFill="1" applyBorder="1" applyAlignment="1">
      <alignment horizontal="center"/>
    </xf>
    <xf numFmtId="14" fontId="0" fillId="2" borderId="21" xfId="0" applyNumberFormat="1" applyFont="1" applyFill="1" applyBorder="1"/>
    <xf numFmtId="0" fontId="0" fillId="2" borderId="21" xfId="0" applyFont="1" applyFill="1" applyBorder="1" applyAlignment="1">
      <alignment horizontal="center"/>
    </xf>
    <xf numFmtId="0" fontId="0" fillId="2" borderId="21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5" borderId="40" xfId="0" applyNumberFormat="1" applyFont="1" applyFill="1" applyBorder="1" applyAlignment="1">
      <alignment horizontal="center"/>
    </xf>
    <xf numFmtId="0" fontId="2" fillId="0" borderId="42" xfId="0" applyNumberFormat="1" applyFont="1" applyFill="1" applyBorder="1"/>
    <xf numFmtId="0" fontId="0" fillId="2" borderId="1" xfId="0" applyNumberFormat="1" applyFont="1" applyFill="1" applyBorder="1"/>
    <xf numFmtId="0" fontId="13" fillId="2" borderId="12" xfId="0" applyFont="1" applyFill="1" applyBorder="1" applyAlignment="1">
      <alignment horizontal="left"/>
    </xf>
    <xf numFmtId="0" fontId="13" fillId="2" borderId="1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" xfId="0" applyNumberFormat="1" applyFont="1" applyFill="1" applyBorder="1"/>
    <xf numFmtId="0" fontId="25" fillId="2" borderId="8" xfId="0" applyNumberFormat="1" applyFont="1" applyFill="1" applyBorder="1"/>
    <xf numFmtId="0" fontId="13" fillId="2" borderId="21" xfId="0" applyFont="1" applyFill="1" applyBorder="1"/>
    <xf numFmtId="0" fontId="13" fillId="2" borderId="1" xfId="0" applyFont="1" applyFill="1" applyBorder="1"/>
    <xf numFmtId="14" fontId="16" fillId="2" borderId="1" xfId="0" applyNumberFormat="1" applyFont="1" applyFill="1" applyBorder="1"/>
    <xf numFmtId="0" fontId="25" fillId="2" borderId="8" xfId="0" applyFont="1" applyFill="1" applyBorder="1"/>
    <xf numFmtId="0" fontId="0" fillId="2" borderId="1" xfId="0" applyFont="1" applyFill="1" applyBorder="1" applyAlignment="1" applyProtection="1">
      <alignment vertical="top"/>
      <protection locked="0"/>
    </xf>
    <xf numFmtId="0" fontId="2" fillId="0" borderId="10" xfId="0" applyNumberFormat="1" applyFont="1" applyBorder="1" applyProtection="1">
      <protection hidden="1"/>
    </xf>
    <xf numFmtId="0" fontId="12" fillId="2" borderId="1" xfId="0" applyFont="1" applyFill="1" applyBorder="1"/>
    <xf numFmtId="0" fontId="10" fillId="2" borderId="1" xfId="0" applyNumberFormat="1" applyFont="1" applyFill="1" applyBorder="1"/>
    <xf numFmtId="0" fontId="2" fillId="3" borderId="6" xfId="0" applyNumberFormat="1" applyFont="1" applyFill="1" applyBorder="1" applyAlignment="1">
      <alignment horizontal="center" wrapText="1"/>
    </xf>
    <xf numFmtId="0" fontId="2" fillId="3" borderId="9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22" xfId="0" applyNumberFormat="1" applyFill="1" applyBorder="1"/>
    <xf numFmtId="0" fontId="2" fillId="9" borderId="10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 applyProtection="1">
      <alignment vertical="center" wrapText="1"/>
      <protection locked="0"/>
    </xf>
    <xf numFmtId="0" fontId="2" fillId="0" borderId="17" xfId="0" applyNumberFormat="1" applyFont="1" applyBorder="1" applyProtection="1">
      <protection hidden="1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5" borderId="28" xfId="0" applyNumberFormat="1" applyFont="1" applyFill="1" applyBorder="1" applyProtection="1">
      <protection locked="0"/>
    </xf>
    <xf numFmtId="0" fontId="2" fillId="0" borderId="28" xfId="0" applyNumberFormat="1" applyFont="1" applyBorder="1" applyAlignment="1" applyProtection="1">
      <alignment horizontal="center"/>
      <protection locked="0"/>
    </xf>
    <xf numFmtId="0" fontId="2" fillId="5" borderId="28" xfId="0" applyNumberFormat="1" applyFont="1" applyFill="1" applyBorder="1" applyProtection="1">
      <protection hidden="1"/>
    </xf>
    <xf numFmtId="0" fontId="2" fillId="0" borderId="28" xfId="0" applyNumberFormat="1" applyFont="1" applyBorder="1" applyProtection="1">
      <protection hidden="1"/>
    </xf>
    <xf numFmtId="0" fontId="2" fillId="0" borderId="26" xfId="0" applyNumberFormat="1" applyFont="1" applyBorder="1" applyProtection="1">
      <protection hidden="1"/>
    </xf>
    <xf numFmtId="14" fontId="2" fillId="0" borderId="15" xfId="0" applyNumberFormat="1" applyFont="1" applyFill="1" applyBorder="1"/>
    <xf numFmtId="0" fontId="2" fillId="5" borderId="17" xfId="0" applyNumberFormat="1" applyFont="1" applyFill="1" applyBorder="1" applyAlignment="1">
      <alignment horizontal="center"/>
    </xf>
    <xf numFmtId="14" fontId="2" fillId="0" borderId="31" xfId="0" applyNumberFormat="1" applyFont="1" applyFill="1" applyBorder="1"/>
    <xf numFmtId="14" fontId="2" fillId="5" borderId="28" xfId="0" applyNumberFormat="1" applyFont="1" applyFill="1" applyBorder="1"/>
    <xf numFmtId="14" fontId="2" fillId="0" borderId="28" xfId="0" applyNumberFormat="1" applyFont="1" applyFill="1" applyBorder="1" applyAlignment="1">
      <alignment horizontal="center"/>
    </xf>
    <xf numFmtId="0" fontId="2" fillId="5" borderId="28" xfId="0" applyNumberFormat="1" applyFont="1" applyFill="1" applyBorder="1" applyAlignment="1">
      <alignment horizontal="center"/>
    </xf>
    <xf numFmtId="0" fontId="2" fillId="5" borderId="28" xfId="0" applyNumberFormat="1" applyFont="1" applyFill="1" applyBorder="1"/>
    <xf numFmtId="0" fontId="2" fillId="0" borderId="28" xfId="0" applyNumberFormat="1" applyFont="1" applyFill="1" applyBorder="1" applyAlignment="1">
      <alignment horizontal="center"/>
    </xf>
    <xf numFmtId="0" fontId="2" fillId="9" borderId="28" xfId="0" applyNumberFormat="1" applyFont="1" applyFill="1" applyBorder="1" applyAlignment="1">
      <alignment horizontal="center"/>
    </xf>
    <xf numFmtId="0" fontId="2" fillId="5" borderId="26" xfId="0" applyNumberFormat="1" applyFont="1" applyFill="1" applyBorder="1" applyAlignment="1">
      <alignment horizontal="center"/>
    </xf>
    <xf numFmtId="14" fontId="2" fillId="0" borderId="28" xfId="0" applyNumberFormat="1" applyFont="1" applyFill="1" applyBorder="1"/>
    <xf numFmtId="0" fontId="2" fillId="0" borderId="43" xfId="0" applyNumberFormat="1" applyFont="1" applyFill="1" applyBorder="1"/>
    <xf numFmtId="0" fontId="2" fillId="3" borderId="11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6" fillId="3" borderId="44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2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4" xfId="0" applyFont="1" applyFill="1" applyBorder="1" applyAlignment="1" applyProtection="1">
      <alignment horizontal="center" wrapText="1"/>
      <protection locked="0"/>
    </xf>
    <xf numFmtId="0" fontId="2" fillId="5" borderId="23" xfId="0" applyNumberFormat="1" applyFont="1" applyFill="1" applyBorder="1" applyAlignment="1">
      <alignment horizontal="center"/>
    </xf>
    <xf numFmtId="165" fontId="2" fillId="0" borderId="10" xfId="0" applyNumberFormat="1" applyFont="1" applyFill="1" applyBorder="1" applyAlignment="1">
      <alignment horizontal="center"/>
    </xf>
    <xf numFmtId="14" fontId="2" fillId="10" borderId="10" xfId="0" applyNumberFormat="1" applyFont="1" applyFill="1" applyBorder="1"/>
    <xf numFmtId="0" fontId="2" fillId="10" borderId="10" xfId="0" applyNumberFormat="1" applyFont="1" applyFill="1" applyBorder="1" applyAlignment="1">
      <alignment horizontal="center"/>
    </xf>
    <xf numFmtId="0" fontId="2" fillId="9" borderId="17" xfId="0" applyNumberFormat="1" applyFont="1" applyFill="1" applyBorder="1" applyAlignment="1">
      <alignment horizontal="center"/>
    </xf>
    <xf numFmtId="1" fontId="2" fillId="9" borderId="17" xfId="0" applyNumberFormat="1" applyFont="1" applyFill="1" applyBorder="1" applyAlignment="1">
      <alignment horizontal="center"/>
    </xf>
    <xf numFmtId="0" fontId="2" fillId="0" borderId="45" xfId="0" applyFont="1" applyBorder="1" applyAlignment="1">
      <alignment horizontal="center"/>
    </xf>
    <xf numFmtId="165" fontId="2" fillId="5" borderId="10" xfId="0" applyNumberFormat="1" applyFont="1" applyFill="1" applyBorder="1" applyAlignment="1">
      <alignment horizontal="center"/>
    </xf>
    <xf numFmtId="0" fontId="2" fillId="3" borderId="42" xfId="0" applyFont="1" applyFill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11" borderId="10" xfId="0" applyFont="1" applyFill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0" fontId="2" fillId="11" borderId="10" xfId="0" applyFont="1" applyFill="1" applyBorder="1"/>
    <xf numFmtId="0" fontId="2" fillId="5" borderId="10" xfId="0" applyFont="1" applyFill="1" applyBorder="1" applyAlignment="1">
      <alignment horizontal="center"/>
    </xf>
    <xf numFmtId="166" fontId="2" fillId="5" borderId="10" xfId="0" applyNumberFormat="1" applyFont="1" applyFill="1" applyBorder="1" applyAlignment="1">
      <alignment horizontal="center"/>
    </xf>
    <xf numFmtId="2" fontId="2" fillId="5" borderId="10" xfId="0" applyNumberFormat="1" applyFont="1" applyFill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166" fontId="2" fillId="0" borderId="21" xfId="0" applyNumberFormat="1" applyFont="1" applyBorder="1" applyAlignment="1">
      <alignment horizontal="right"/>
    </xf>
    <xf numFmtId="0" fontId="2" fillId="0" borderId="45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2" fillId="0" borderId="21" xfId="0" applyFont="1" applyBorder="1" applyAlignment="1">
      <alignment horizontal="right"/>
    </xf>
    <xf numFmtId="167" fontId="2" fillId="0" borderId="8" xfId="0" applyNumberFormat="1" applyFont="1" applyBorder="1" applyAlignment="1">
      <alignment horizontal="right"/>
    </xf>
    <xf numFmtId="167" fontId="2" fillId="0" borderId="21" xfId="0" applyNumberFormat="1" applyFont="1" applyBorder="1" applyAlignment="1">
      <alignment horizontal="right"/>
    </xf>
    <xf numFmtId="1" fontId="2" fillId="5" borderId="10" xfId="0" applyNumberFormat="1" applyFont="1" applyFill="1" applyBorder="1" applyAlignment="1">
      <alignment horizontal="center"/>
    </xf>
    <xf numFmtId="0" fontId="2" fillId="5" borderId="46" xfId="0" applyNumberFormat="1" applyFont="1" applyFill="1" applyBorder="1"/>
    <xf numFmtId="0" fontId="2" fillId="0" borderId="46" xfId="0" applyNumberFormat="1" applyFont="1" applyFill="1" applyBorder="1"/>
    <xf numFmtId="0" fontId="2" fillId="0" borderId="15" xfId="0" applyNumberFormat="1" applyFont="1" applyFill="1" applyBorder="1"/>
    <xf numFmtId="0" fontId="2" fillId="0" borderId="47" xfId="0" applyNumberFormat="1" applyFont="1" applyFill="1" applyBorder="1" applyAlignment="1" applyProtection="1">
      <alignment vertical="center" wrapText="1"/>
      <protection locked="0"/>
    </xf>
    <xf numFmtId="14" fontId="2" fillId="0" borderId="48" xfId="0" applyNumberFormat="1" applyFont="1" applyFill="1" applyBorder="1"/>
    <xf numFmtId="0" fontId="2" fillId="5" borderId="48" xfId="0" applyNumberFormat="1" applyFont="1" applyFill="1" applyBorder="1"/>
    <xf numFmtId="166" fontId="2" fillId="0" borderId="49" xfId="0" applyNumberFormat="1" applyFont="1" applyBorder="1"/>
    <xf numFmtId="0" fontId="2" fillId="0" borderId="48" xfId="0" applyFont="1" applyBorder="1"/>
    <xf numFmtId="0" fontId="2" fillId="0" borderId="48" xfId="0" applyNumberFormat="1" applyFont="1" applyFill="1" applyBorder="1"/>
    <xf numFmtId="166" fontId="2" fillId="0" borderId="50" xfId="0" applyNumberFormat="1" applyFont="1" applyBorder="1"/>
    <xf numFmtId="0" fontId="2" fillId="0" borderId="17" xfId="0" applyFont="1" applyBorder="1"/>
    <xf numFmtId="2" fontId="2" fillId="0" borderId="50" xfId="0" applyNumberFormat="1" applyFont="1" applyBorder="1"/>
    <xf numFmtId="167" fontId="2" fillId="0" borderId="50" xfId="0" applyNumberFormat="1" applyFont="1" applyBorder="1"/>
    <xf numFmtId="0" fontId="2" fillId="0" borderId="50" xfId="0" applyFont="1" applyBorder="1"/>
    <xf numFmtId="0" fontId="4" fillId="2" borderId="51" xfId="0" applyFont="1" applyFill="1" applyBorder="1" applyAlignment="1">
      <alignment horizontal="center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51" xfId="0" applyNumberFormat="1" applyFont="1" applyFill="1" applyBorder="1" applyAlignment="1" applyProtection="1">
      <alignment horizontal="center"/>
      <protection locked="0"/>
    </xf>
    <xf numFmtId="0" fontId="2" fillId="2" borderId="24" xfId="0" applyNumberFormat="1" applyFont="1" applyFill="1" applyBorder="1" applyAlignment="1">
      <alignment horizontal="center" wrapText="1"/>
    </xf>
    <xf numFmtId="0" fontId="2" fillId="2" borderId="18" xfId="0" applyNumberFormat="1" applyFont="1" applyFill="1" applyBorder="1" applyAlignment="1">
      <alignment horizontal="center" wrapText="1"/>
    </xf>
    <xf numFmtId="14" fontId="2" fillId="0" borderId="52" xfId="0" applyNumberFormat="1" applyFont="1" applyFill="1" applyBorder="1"/>
    <xf numFmtId="2" fontId="2" fillId="0" borderId="21" xfId="0" applyNumberFormat="1" applyFont="1" applyBorder="1" applyAlignment="1">
      <alignment horizontal="right"/>
    </xf>
    <xf numFmtId="166" fontId="2" fillId="0" borderId="7" xfId="0" applyNumberFormat="1" applyFont="1" applyBorder="1" applyAlignment="1">
      <alignment horizontal="right"/>
    </xf>
    <xf numFmtId="2" fontId="2" fillId="0" borderId="49" xfId="0" applyNumberFormat="1" applyFont="1" applyBorder="1"/>
    <xf numFmtId="166" fontId="2" fillId="0" borderId="5" xfId="0" applyNumberFormat="1" applyFont="1" applyBorder="1" applyAlignment="1">
      <alignment horizontal="right"/>
    </xf>
    <xf numFmtId="0" fontId="2" fillId="5" borderId="45" xfId="0" applyNumberFormat="1" applyFont="1" applyFill="1" applyBorder="1"/>
    <xf numFmtId="0" fontId="2" fillId="0" borderId="53" xfId="0" applyNumberFormat="1" applyFont="1" applyFill="1" applyBorder="1"/>
    <xf numFmtId="0" fontId="2" fillId="5" borderId="5" xfId="0" applyNumberFormat="1" applyFont="1" applyFill="1" applyBorder="1" applyAlignment="1"/>
    <xf numFmtId="0" fontId="2" fillId="0" borderId="52" xfId="0" applyNumberFormat="1" applyFont="1" applyFill="1" applyBorder="1"/>
    <xf numFmtId="0" fontId="2" fillId="5" borderId="47" xfId="0" applyNumberFormat="1" applyFont="1" applyFill="1" applyBorder="1"/>
    <xf numFmtId="0" fontId="2" fillId="5" borderId="46" xfId="0" applyNumberFormat="1" applyFont="1" applyFill="1" applyBorder="1" applyAlignment="1"/>
    <xf numFmtId="167" fontId="2" fillId="0" borderId="21" xfId="0" applyNumberFormat="1" applyFont="1" applyFill="1" applyBorder="1" applyAlignment="1">
      <alignment horizontal="right"/>
    </xf>
    <xf numFmtId="0" fontId="2" fillId="0" borderId="14" xfId="0" applyNumberFormat="1" applyFont="1" applyFill="1" applyBorder="1" applyAlignment="1">
      <alignment horizontal="right"/>
    </xf>
    <xf numFmtId="0" fontId="2" fillId="0" borderId="16" xfId="0" applyNumberFormat="1" applyFont="1" applyFill="1" applyBorder="1" applyAlignment="1">
      <alignment horizontal="right"/>
    </xf>
    <xf numFmtId="0" fontId="2" fillId="0" borderId="54" xfId="0" applyNumberFormat="1" applyFont="1" applyFill="1" applyBorder="1"/>
    <xf numFmtId="0" fontId="2" fillId="0" borderId="47" xfId="0" applyNumberFormat="1" applyFont="1" applyFill="1" applyBorder="1"/>
    <xf numFmtId="0" fontId="2" fillId="0" borderId="31" xfId="0" applyNumberFormat="1" applyFont="1" applyFill="1" applyBorder="1"/>
    <xf numFmtId="167" fontId="2" fillId="0" borderId="34" xfId="0" applyNumberFormat="1" applyFont="1" applyBorder="1"/>
    <xf numFmtId="166" fontId="2" fillId="0" borderId="34" xfId="0" applyNumberFormat="1" applyFont="1" applyBorder="1"/>
    <xf numFmtId="167" fontId="2" fillId="0" borderId="34" xfId="0" applyNumberFormat="1" applyFont="1" applyFill="1" applyBorder="1"/>
    <xf numFmtId="0" fontId="17" fillId="5" borderId="32" xfId="0" applyFont="1" applyFill="1" applyBorder="1" applyAlignment="1">
      <alignment horizontal="center"/>
    </xf>
    <xf numFmtId="0" fontId="17" fillId="5" borderId="55" xfId="0" applyFont="1" applyFill="1" applyBorder="1" applyAlignment="1">
      <alignment horizontal="center"/>
    </xf>
    <xf numFmtId="0" fontId="17" fillId="5" borderId="3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/>
    </xf>
    <xf numFmtId="0" fontId="17" fillId="3" borderId="30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24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3" borderId="56" xfId="0" applyFont="1" applyFill="1" applyBorder="1" applyAlignment="1">
      <alignment horizontal="center" wrapText="1"/>
    </xf>
    <xf numFmtId="0" fontId="2" fillId="3" borderId="57" xfId="0" applyFont="1" applyFill="1" applyBorder="1" applyAlignment="1">
      <alignment horizontal="center" wrapText="1"/>
    </xf>
    <xf numFmtId="0" fontId="2" fillId="3" borderId="58" xfId="0" applyFont="1" applyFill="1" applyBorder="1" applyAlignment="1">
      <alignment horizontal="center" wrapText="1"/>
    </xf>
    <xf numFmtId="0" fontId="2" fillId="3" borderId="59" xfId="0" applyFont="1" applyFill="1" applyBorder="1" applyAlignment="1">
      <alignment horizontal="center" wrapText="1"/>
    </xf>
    <xf numFmtId="0" fontId="2" fillId="3" borderId="56" xfId="0" applyFont="1" applyFill="1" applyBorder="1" applyAlignment="1" applyProtection="1">
      <alignment horizontal="center" wrapText="1"/>
      <protection locked="0"/>
    </xf>
    <xf numFmtId="0" fontId="2" fillId="3" borderId="57" xfId="0" applyFont="1" applyFill="1" applyBorder="1" applyAlignment="1" applyProtection="1">
      <alignment horizontal="center" wrapText="1"/>
      <protection locked="0"/>
    </xf>
    <xf numFmtId="0" fontId="2" fillId="2" borderId="8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8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0" fontId="2" fillId="2" borderId="2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36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307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2:N51"/>
  <sheetViews>
    <sheetView topLeftCell="A6" zoomScale="90" zoomScaleNormal="90" workbookViewId="0">
      <selection activeCell="O32" sqref="O32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2" spans="1:13">
      <c r="B2" s="55"/>
    </row>
    <row r="3" spans="1:13" ht="21">
      <c r="B3" s="177" t="s">
        <v>116</v>
      </c>
      <c r="C3" s="47"/>
      <c r="D3" s="47"/>
      <c r="E3" s="47"/>
      <c r="F3" s="47"/>
      <c r="G3" s="47"/>
    </row>
    <row r="4" spans="1:13" ht="21">
      <c r="B4" s="177" t="s">
        <v>119</v>
      </c>
      <c r="C4" s="47"/>
      <c r="D4" s="47"/>
      <c r="E4" s="47"/>
      <c r="F4" s="47"/>
      <c r="G4" s="47"/>
    </row>
    <row r="5" spans="1:13">
      <c r="B5" s="55"/>
    </row>
    <row r="7" spans="1:13" ht="15.75" thickBot="1">
      <c r="A7" s="232"/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</row>
    <row r="8" spans="1:13">
      <c r="A8" s="63" t="s">
        <v>61</v>
      </c>
      <c r="B8" s="233"/>
      <c r="C8" s="43"/>
      <c r="D8" s="43"/>
      <c r="E8" s="43"/>
      <c r="F8" s="43"/>
      <c r="G8" s="43"/>
      <c r="H8" s="43"/>
      <c r="I8" s="43"/>
      <c r="J8" s="43"/>
      <c r="K8" s="43"/>
      <c r="L8" s="62"/>
      <c r="M8" s="20"/>
    </row>
    <row r="9" spans="1:13">
      <c r="A9" s="61" t="s">
        <v>114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62"/>
      <c r="M9" s="20"/>
    </row>
    <row r="10" spans="1:13">
      <c r="A10" s="61" t="s">
        <v>67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62"/>
      <c r="M10" s="20"/>
    </row>
    <row r="11" spans="1:13">
      <c r="A11" s="61" t="s">
        <v>144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62"/>
      <c r="M11" s="20"/>
    </row>
    <row r="12" spans="1:13">
      <c r="A12" s="61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62"/>
      <c r="M12" s="20"/>
    </row>
    <row r="13" spans="1:13">
      <c r="A13" s="63" t="s">
        <v>180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62"/>
      <c r="M13" s="20"/>
    </row>
    <row r="14" spans="1:13">
      <c r="A14" s="61" t="s">
        <v>115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62"/>
    </row>
    <row r="15" spans="1:13">
      <c r="A15" s="61" t="s">
        <v>112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62"/>
    </row>
    <row r="16" spans="1:13">
      <c r="A16" s="61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62"/>
    </row>
    <row r="17" spans="1:14">
      <c r="A17" s="63" t="s">
        <v>35</v>
      </c>
      <c r="B17" s="233"/>
      <c r="C17" s="233"/>
      <c r="D17" s="233"/>
      <c r="E17" s="233"/>
      <c r="F17" s="233"/>
      <c r="G17" s="233"/>
      <c r="H17" s="233"/>
      <c r="I17" s="43"/>
      <c r="J17" s="43"/>
      <c r="K17" s="43"/>
      <c r="L17" s="62"/>
      <c r="M17" s="108"/>
      <c r="N17" s="108"/>
    </row>
    <row r="18" spans="1:14">
      <c r="A18" s="61" t="s">
        <v>148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62"/>
      <c r="M18" s="108"/>
      <c r="N18" s="108"/>
    </row>
    <row r="19" spans="1:14">
      <c r="A19" s="61" t="s">
        <v>68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62"/>
      <c r="M19" s="108"/>
      <c r="N19" s="108"/>
    </row>
    <row r="20" spans="1:14">
      <c r="A20" s="61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62"/>
      <c r="M20" s="108"/>
      <c r="N20" s="108"/>
    </row>
    <row r="21" spans="1:14">
      <c r="A21" s="63" t="s">
        <v>36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62"/>
      <c r="M21" s="108"/>
      <c r="N21" s="108"/>
    </row>
    <row r="22" spans="1:14">
      <c r="A22" s="61" t="s">
        <v>149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62"/>
      <c r="M22" s="108"/>
      <c r="N22" s="108"/>
    </row>
    <row r="23" spans="1:14">
      <c r="A23" s="61" t="s">
        <v>69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62"/>
      <c r="M23" s="108"/>
      <c r="N23" s="108"/>
    </row>
    <row r="24" spans="1:14">
      <c r="A24" s="159" t="s">
        <v>147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62"/>
      <c r="M24" s="108"/>
      <c r="N24" s="108"/>
    </row>
    <row r="25" spans="1:14" s="44" customFormat="1">
      <c r="A25" s="61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62"/>
      <c r="M25" s="108"/>
      <c r="N25" s="108"/>
    </row>
    <row r="26" spans="1:14">
      <c r="A26" s="63" t="s">
        <v>145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62"/>
    </row>
    <row r="27" spans="1:14">
      <c r="A27" s="61" t="s">
        <v>146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62"/>
    </row>
    <row r="28" spans="1:14">
      <c r="A28" s="61" t="s">
        <v>181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62"/>
    </row>
    <row r="29" spans="1:14">
      <c r="A29" s="159" t="s">
        <v>157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62"/>
    </row>
    <row r="30" spans="1:14">
      <c r="A30" s="61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62"/>
    </row>
    <row r="31" spans="1:14">
      <c r="A31" s="63" t="s">
        <v>62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62"/>
      <c r="M31" s="20"/>
    </row>
    <row r="32" spans="1:14">
      <c r="A32" s="61" t="s">
        <v>140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62"/>
      <c r="M32" s="20"/>
    </row>
    <row r="33" spans="1:13">
      <c r="A33" s="61" t="s">
        <v>139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62"/>
      <c r="M33" s="20"/>
    </row>
    <row r="34" spans="1:13">
      <c r="A34" s="61" t="s">
        <v>143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62"/>
      <c r="M34" s="20"/>
    </row>
    <row r="35" spans="1:13">
      <c r="A35" s="61" t="s">
        <v>141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62"/>
      <c r="M35" s="20"/>
    </row>
    <row r="36" spans="1:13">
      <c r="A36" s="61" t="s">
        <v>39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62"/>
      <c r="M36" s="20"/>
    </row>
    <row r="37" spans="1:13">
      <c r="A37" s="61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62"/>
    </row>
    <row r="38" spans="1:13">
      <c r="A38" s="63" t="s">
        <v>124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62"/>
    </row>
    <row r="39" spans="1:13" ht="15.75" thickBot="1">
      <c r="A39" s="176" t="s">
        <v>142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5"/>
    </row>
    <row r="40" spans="1:13" ht="15.75" thickBot="1"/>
    <row r="41" spans="1:13">
      <c r="A41" s="216" t="s">
        <v>30</v>
      </c>
      <c r="B41" s="56"/>
      <c r="C41" s="56"/>
      <c r="D41" s="56"/>
      <c r="E41" s="56"/>
      <c r="F41" s="56"/>
      <c r="G41" s="32"/>
    </row>
    <row r="42" spans="1:13">
      <c r="A42" s="217" t="s">
        <v>6</v>
      </c>
      <c r="B42" s="57" t="s">
        <v>18</v>
      </c>
      <c r="C42" s="57"/>
      <c r="D42" s="57"/>
      <c r="E42" s="57"/>
      <c r="F42" s="57"/>
      <c r="G42" s="33"/>
    </row>
    <row r="43" spans="1:13">
      <c r="A43" s="217" t="s">
        <v>4</v>
      </c>
      <c r="B43" s="57" t="s">
        <v>19</v>
      </c>
      <c r="C43" s="57"/>
      <c r="D43" s="57"/>
      <c r="E43" s="57"/>
      <c r="F43" s="57"/>
      <c r="G43" s="33"/>
    </row>
    <row r="44" spans="1:13">
      <c r="A44" s="217" t="s">
        <v>5</v>
      </c>
      <c r="B44" s="57" t="s">
        <v>27</v>
      </c>
      <c r="C44" s="57"/>
      <c r="D44" s="57"/>
      <c r="E44" s="57"/>
      <c r="F44" s="57"/>
      <c r="G44" s="33"/>
    </row>
    <row r="45" spans="1:13">
      <c r="A45" s="217" t="s">
        <v>28</v>
      </c>
      <c r="B45" s="57" t="s">
        <v>29</v>
      </c>
      <c r="C45" s="57"/>
      <c r="D45" s="57"/>
      <c r="E45" s="57"/>
      <c r="F45" s="57"/>
      <c r="G45" s="33"/>
    </row>
    <row r="46" spans="1:13">
      <c r="A46" s="217" t="s">
        <v>1</v>
      </c>
      <c r="B46" s="57" t="s">
        <v>20</v>
      </c>
      <c r="C46" s="57"/>
      <c r="D46" s="57"/>
      <c r="E46" s="57"/>
      <c r="F46" s="57"/>
      <c r="G46" s="33"/>
    </row>
    <row r="47" spans="1:13">
      <c r="A47" s="217" t="s">
        <v>2</v>
      </c>
      <c r="B47" s="57" t="s">
        <v>21</v>
      </c>
      <c r="C47" s="57"/>
      <c r="D47" s="57"/>
      <c r="E47" s="57"/>
      <c r="F47" s="57"/>
      <c r="G47" s="33"/>
    </row>
    <row r="48" spans="1:13">
      <c r="A48" s="217" t="s">
        <v>8</v>
      </c>
      <c r="B48" s="57" t="s">
        <v>22</v>
      </c>
      <c r="C48" s="57"/>
      <c r="D48" s="57"/>
      <c r="E48" s="57"/>
      <c r="F48" s="57"/>
      <c r="G48" s="33"/>
    </row>
    <row r="49" spans="1:7">
      <c r="A49" s="217" t="s">
        <v>23</v>
      </c>
      <c r="B49" s="57" t="s">
        <v>24</v>
      </c>
      <c r="C49" s="57"/>
      <c r="D49" s="57"/>
      <c r="E49" s="57"/>
      <c r="F49" s="57"/>
      <c r="G49" s="33"/>
    </row>
    <row r="50" spans="1:7">
      <c r="A50" s="217" t="s">
        <v>17</v>
      </c>
      <c r="B50" s="57" t="s">
        <v>25</v>
      </c>
      <c r="C50" s="57"/>
      <c r="D50" s="57"/>
      <c r="E50" s="57"/>
      <c r="F50" s="57"/>
      <c r="G50" s="33"/>
    </row>
    <row r="51" spans="1:7" ht="15.75" thickBot="1">
      <c r="A51" s="218" t="s">
        <v>9</v>
      </c>
      <c r="B51" s="58" t="s">
        <v>26</v>
      </c>
      <c r="C51" s="58"/>
      <c r="D51" s="58"/>
      <c r="E51" s="58"/>
      <c r="F51" s="58"/>
      <c r="G51" s="34"/>
    </row>
  </sheetData>
  <phoneticPr fontId="0" type="noConversion"/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topLeftCell="A2" zoomScale="85" zoomScaleNormal="85" workbookViewId="0">
      <selection activeCell="B29" sqref="B29"/>
    </sheetView>
  </sheetViews>
  <sheetFormatPr defaultRowHeight="15"/>
  <cols>
    <col min="1" max="1" width="45.42578125" style="181" customWidth="1"/>
    <col min="2" max="2" width="47.28515625" customWidth="1"/>
    <col min="3" max="3" width="45.140625" style="101" bestFit="1" customWidth="1"/>
    <col min="4" max="5" width="44.5703125" bestFit="1" customWidth="1"/>
  </cols>
  <sheetData>
    <row r="1" spans="1:4" ht="31.5" customHeight="1" thickBot="1">
      <c r="A1" s="230" t="str">
        <f ca="1">' Inf Conc'!A2</f>
        <v>Novato Sanitary District</v>
      </c>
      <c r="B1" s="231"/>
    </row>
    <row r="2" spans="1:4" ht="25.5" customHeight="1" thickBot="1">
      <c r="A2" s="378" t="s">
        <v>102</v>
      </c>
      <c r="B2" s="377"/>
      <c r="C2" s="376" t="s">
        <v>71</v>
      </c>
      <c r="D2" s="377"/>
    </row>
    <row r="3" spans="1:4" ht="15.75" customHeight="1">
      <c r="A3" s="200" t="s">
        <v>136</v>
      </c>
      <c r="B3" s="197"/>
      <c r="C3" s="35" t="s">
        <v>72</v>
      </c>
      <c r="D3" s="37" t="s">
        <v>73</v>
      </c>
    </row>
    <row r="4" spans="1:4">
      <c r="A4" s="201" t="s">
        <v>137</v>
      </c>
      <c r="B4" s="198"/>
      <c r="C4" s="36" t="s">
        <v>74</v>
      </c>
      <c r="D4" s="38">
        <v>41212</v>
      </c>
    </row>
    <row r="5" spans="1:4" ht="30.75" thickBot="1">
      <c r="A5" s="202" t="s">
        <v>122</v>
      </c>
      <c r="B5" s="199"/>
      <c r="C5" s="36" t="s">
        <v>75</v>
      </c>
      <c r="D5" s="38">
        <v>41304</v>
      </c>
    </row>
    <row r="6" spans="1:4">
      <c r="C6" s="36" t="s">
        <v>76</v>
      </c>
      <c r="D6" s="38">
        <v>41394</v>
      </c>
    </row>
    <row r="7" spans="1:4">
      <c r="C7" s="36" t="s">
        <v>77</v>
      </c>
      <c r="D7" s="38" t="s">
        <v>85</v>
      </c>
    </row>
    <row r="8" spans="1:4">
      <c r="B8" s="108"/>
      <c r="C8" s="194" t="s">
        <v>82</v>
      </c>
      <c r="D8" s="39">
        <v>41486</v>
      </c>
    </row>
    <row r="9" spans="1:4">
      <c r="A9"/>
      <c r="B9" s="108"/>
      <c r="C9" s="36" t="s">
        <v>78</v>
      </c>
      <c r="D9" s="38">
        <v>41577</v>
      </c>
    </row>
    <row r="10" spans="1:4">
      <c r="B10" s="108"/>
      <c r="C10" s="36" t="s">
        <v>79</v>
      </c>
      <c r="D10" s="38">
        <v>41669</v>
      </c>
    </row>
    <row r="11" spans="1:4">
      <c r="C11" s="36" t="s">
        <v>80</v>
      </c>
      <c r="D11" s="38">
        <v>41759</v>
      </c>
    </row>
    <row r="12" spans="1:4">
      <c r="C12" s="36" t="s">
        <v>81</v>
      </c>
      <c r="D12" s="38" t="s">
        <v>84</v>
      </c>
    </row>
    <row r="13" spans="1:4" ht="15.75" thickBot="1">
      <c r="C13" s="207" t="s">
        <v>83</v>
      </c>
      <c r="D13" s="40">
        <v>41851</v>
      </c>
    </row>
    <row r="14" spans="1:4">
      <c r="A14" s="195" t="s">
        <v>134</v>
      </c>
      <c r="B14" s="196"/>
      <c r="C14" s="41"/>
      <c r="D14" s="115"/>
    </row>
    <row r="15" spans="1:4" ht="15.75" thickBot="1">
      <c r="C15" s="41"/>
      <c r="D15" s="115"/>
    </row>
    <row r="16" spans="1:4">
      <c r="A16" s="379" t="s">
        <v>132</v>
      </c>
      <c r="B16" s="380"/>
      <c r="C16" s="41"/>
      <c r="D16" s="115"/>
    </row>
    <row r="17" spans="1:5" ht="15.75" thickBot="1">
      <c r="A17" s="381"/>
      <c r="B17" s="382"/>
      <c r="C17" s="41"/>
      <c r="D17" s="115"/>
    </row>
    <row r="18" spans="1:5" ht="15.75" thickBot="1">
      <c r="A18" s="192" t="s">
        <v>133</v>
      </c>
      <c r="B18" s="193"/>
      <c r="C18" s="41"/>
      <c r="D18" s="115"/>
    </row>
    <row r="19" spans="1:5" ht="15" customHeight="1" thickBot="1">
      <c r="C19" s="41"/>
      <c r="D19" s="115"/>
    </row>
    <row r="20" spans="1:5" ht="19.5" thickBot="1">
      <c r="A20" s="372" t="s">
        <v>130</v>
      </c>
      <c r="B20" s="373"/>
      <c r="C20" s="374"/>
      <c r="D20" s="163"/>
      <c r="E20" s="115"/>
    </row>
    <row r="21" spans="1:5" ht="16.5" thickBot="1">
      <c r="A21" s="190" t="s">
        <v>125</v>
      </c>
      <c r="B21" s="180" t="s">
        <v>126</v>
      </c>
      <c r="C21" s="224" t="s">
        <v>127</v>
      </c>
      <c r="D21" s="163"/>
      <c r="E21" s="115"/>
    </row>
    <row r="22" spans="1:5">
      <c r="A22" s="182" t="s">
        <v>86</v>
      </c>
      <c r="B22" s="97" t="s">
        <v>90</v>
      </c>
      <c r="C22" s="97" t="s">
        <v>90</v>
      </c>
      <c r="D22" s="163"/>
      <c r="E22" s="115"/>
    </row>
    <row r="23" spans="1:5" ht="30">
      <c r="A23" s="183" t="s">
        <v>87</v>
      </c>
      <c r="B23" s="98" t="s">
        <v>66</v>
      </c>
      <c r="C23" s="100" t="s">
        <v>138</v>
      </c>
      <c r="D23" s="163"/>
      <c r="E23" s="115"/>
    </row>
    <row r="24" spans="1:5">
      <c r="A24" s="183" t="s">
        <v>88</v>
      </c>
      <c r="B24" s="98" t="s">
        <v>64</v>
      </c>
      <c r="C24" s="98" t="s">
        <v>99</v>
      </c>
      <c r="D24" s="163"/>
      <c r="E24" s="115"/>
    </row>
    <row r="25" spans="1:5" ht="15.75" thickBot="1">
      <c r="A25" s="184" t="s">
        <v>89</v>
      </c>
      <c r="B25" s="99" t="s">
        <v>97</v>
      </c>
      <c r="C25" s="99" t="s">
        <v>98</v>
      </c>
      <c r="D25" s="163"/>
      <c r="E25" s="115"/>
    </row>
    <row r="26" spans="1:5" ht="15.75" thickBot="1">
      <c r="C26" s="102"/>
      <c r="D26" s="163"/>
      <c r="E26" s="115"/>
    </row>
    <row r="27" spans="1:5" ht="16.5" thickBot="1">
      <c r="A27" s="190" t="s">
        <v>128</v>
      </c>
      <c r="B27" s="180" t="s">
        <v>126</v>
      </c>
      <c r="C27" s="224" t="s">
        <v>127</v>
      </c>
      <c r="D27" s="163"/>
      <c r="E27" s="115"/>
    </row>
    <row r="28" spans="1:5">
      <c r="A28" s="182" t="s">
        <v>86</v>
      </c>
      <c r="B28" s="97" t="s">
        <v>90</v>
      </c>
      <c r="C28" s="97" t="s">
        <v>90</v>
      </c>
      <c r="D28" s="163"/>
      <c r="E28" s="115"/>
    </row>
    <row r="29" spans="1:5" ht="30">
      <c r="A29" s="183" t="s">
        <v>87</v>
      </c>
      <c r="B29" s="98" t="s">
        <v>66</v>
      </c>
      <c r="C29" s="100" t="s">
        <v>138</v>
      </c>
      <c r="D29" s="163"/>
      <c r="E29" s="115"/>
    </row>
    <row r="30" spans="1:5">
      <c r="A30" s="183" t="s">
        <v>88</v>
      </c>
      <c r="B30" s="98" t="s">
        <v>64</v>
      </c>
      <c r="C30" s="98" t="s">
        <v>99</v>
      </c>
      <c r="D30" s="163"/>
      <c r="E30" s="115"/>
    </row>
    <row r="31" spans="1:5" ht="15.75" thickBot="1">
      <c r="A31" s="184" t="s">
        <v>89</v>
      </c>
      <c r="B31" s="99" t="s">
        <v>65</v>
      </c>
      <c r="C31" s="99" t="s">
        <v>65</v>
      </c>
      <c r="D31" s="163"/>
      <c r="E31" s="115"/>
    </row>
    <row r="32" spans="1:5" ht="15.75" thickBot="1">
      <c r="C32" s="102"/>
      <c r="D32" s="163"/>
      <c r="E32" s="115"/>
    </row>
    <row r="33" spans="1:5" ht="16.5" thickBot="1">
      <c r="A33" s="190" t="s">
        <v>129</v>
      </c>
      <c r="B33" s="180" t="s">
        <v>126</v>
      </c>
      <c r="C33" s="224" t="s">
        <v>127</v>
      </c>
      <c r="D33" s="163"/>
      <c r="E33" s="115"/>
    </row>
    <row r="34" spans="1:5">
      <c r="A34" s="182" t="s">
        <v>86</v>
      </c>
      <c r="B34" s="97" t="s">
        <v>90</v>
      </c>
      <c r="C34" s="97" t="s">
        <v>90</v>
      </c>
      <c r="D34" s="163"/>
      <c r="E34" s="115"/>
    </row>
    <row r="35" spans="1:5" ht="30">
      <c r="A35" s="183" t="s">
        <v>87</v>
      </c>
      <c r="B35" s="98" t="s">
        <v>100</v>
      </c>
      <c r="C35" s="100" t="s">
        <v>117</v>
      </c>
      <c r="D35" s="163"/>
      <c r="E35" s="115"/>
    </row>
    <row r="36" spans="1:5">
      <c r="A36" s="183" t="s">
        <v>88</v>
      </c>
      <c r="B36" s="98" t="s">
        <v>64</v>
      </c>
      <c r="C36" s="98" t="s">
        <v>99</v>
      </c>
      <c r="D36" s="163"/>
      <c r="E36" s="115"/>
    </row>
    <row r="37" spans="1:5" ht="15.75" thickBot="1">
      <c r="A37" s="184" t="s">
        <v>89</v>
      </c>
      <c r="B37" s="99" t="s">
        <v>65</v>
      </c>
      <c r="C37" s="99" t="s">
        <v>65</v>
      </c>
      <c r="D37" s="163"/>
      <c r="E37" s="115"/>
    </row>
    <row r="38" spans="1:5" ht="16.5" customHeight="1" thickBot="1">
      <c r="C38" s="102"/>
      <c r="D38" s="163"/>
      <c r="E38" s="115"/>
    </row>
    <row r="39" spans="1:5" ht="16.5" thickBot="1">
      <c r="A39" s="191" t="s">
        <v>131</v>
      </c>
      <c r="B39" s="179"/>
      <c r="C39" s="102"/>
      <c r="D39" s="163"/>
      <c r="E39" s="115"/>
    </row>
    <row r="40" spans="1:5" ht="15.75" thickBot="1">
      <c r="A40" s="186" t="s">
        <v>103</v>
      </c>
      <c r="B40" s="178" t="s">
        <v>118</v>
      </c>
      <c r="C40" s="102"/>
      <c r="D40" s="163"/>
      <c r="E40" s="115"/>
    </row>
    <row r="41" spans="1:5">
      <c r="C41" s="102"/>
      <c r="D41" s="163"/>
      <c r="E41" s="115"/>
    </row>
    <row r="42" spans="1:5">
      <c r="A42"/>
      <c r="C42" s="102"/>
      <c r="D42" s="163"/>
      <c r="E42" s="115"/>
    </row>
    <row r="43" spans="1:5">
      <c r="A43"/>
      <c r="C43" s="102"/>
      <c r="D43" s="163"/>
      <c r="E43" s="115"/>
    </row>
    <row r="44" spans="1:5">
      <c r="A44"/>
      <c r="C44" s="102"/>
      <c r="D44" s="163"/>
      <c r="E44" s="115"/>
    </row>
    <row r="45" spans="1:5">
      <c r="A45"/>
      <c r="C45" s="102"/>
      <c r="D45" s="163"/>
      <c r="E45" s="115"/>
    </row>
    <row r="46" spans="1:5">
      <c r="A46"/>
      <c r="C46" s="102"/>
      <c r="D46" s="163"/>
      <c r="E46" s="115"/>
    </row>
    <row r="47" spans="1:5">
      <c r="A47"/>
      <c r="C47" s="102"/>
      <c r="D47" s="163"/>
      <c r="E47" s="115"/>
    </row>
    <row r="48" spans="1:5">
      <c r="A48"/>
      <c r="C48" s="102"/>
      <c r="D48" s="163"/>
      <c r="E48" s="115"/>
    </row>
    <row r="49" spans="1:5">
      <c r="A49"/>
      <c r="C49" s="102"/>
      <c r="D49" s="163"/>
      <c r="E49" s="115"/>
    </row>
    <row r="50" spans="1:5">
      <c r="A50"/>
      <c r="C50" s="102"/>
      <c r="D50" s="163"/>
      <c r="E50" s="115"/>
    </row>
    <row r="51" spans="1:5" ht="15" customHeight="1">
      <c r="A51"/>
      <c r="C51" s="102"/>
      <c r="D51" s="163"/>
      <c r="E51" s="115"/>
    </row>
    <row r="52" spans="1:5" ht="15" customHeight="1">
      <c r="A52"/>
      <c r="C52" s="102"/>
      <c r="D52" s="163"/>
      <c r="E52" s="115"/>
    </row>
    <row r="53" spans="1:5" ht="17.25" customHeight="1">
      <c r="A53"/>
      <c r="C53" s="102"/>
      <c r="D53" s="41"/>
      <c r="E53" s="187"/>
    </row>
    <row r="54" spans="1:5" ht="17.25" customHeight="1">
      <c r="A54" s="163"/>
      <c r="B54" s="115"/>
      <c r="C54" s="102"/>
      <c r="D54" s="41"/>
      <c r="E54" s="187"/>
    </row>
    <row r="55" spans="1:5">
      <c r="A55" s="185"/>
      <c r="B55" s="188"/>
    </row>
    <row r="56" spans="1:5">
      <c r="A56" s="185"/>
      <c r="B56" s="108"/>
    </row>
    <row r="57" spans="1:5">
      <c r="A57" s="185"/>
      <c r="B57" s="108"/>
    </row>
    <row r="58" spans="1:5">
      <c r="A58" s="185"/>
      <c r="B58" s="108"/>
    </row>
    <row r="59" spans="1:5">
      <c r="A59" s="189"/>
      <c r="B59" s="108"/>
    </row>
    <row r="60" spans="1:5">
      <c r="A60" s="189"/>
      <c r="B60" s="108"/>
    </row>
    <row r="61" spans="1:5">
      <c r="A61" s="189"/>
      <c r="B61" s="108"/>
    </row>
    <row r="62" spans="1:5" ht="18.75">
      <c r="A62" s="375"/>
      <c r="B62" s="375"/>
    </row>
    <row r="63" spans="1:5">
      <c r="A63" s="163"/>
      <c r="B63" s="163"/>
    </row>
    <row r="64" spans="1:5">
      <c r="A64" s="41"/>
      <c r="B64" s="187"/>
    </row>
    <row r="65" spans="1:3">
      <c r="A65" s="41"/>
      <c r="B65" s="187"/>
    </row>
    <row r="66" spans="1:3">
      <c r="A66" s="41"/>
      <c r="B66" s="187"/>
    </row>
    <row r="67" spans="1:3">
      <c r="A67" s="41"/>
      <c r="B67" s="187"/>
    </row>
    <row r="68" spans="1:3">
      <c r="A68" s="163"/>
      <c r="B68" s="115"/>
    </row>
    <row r="69" spans="1:3">
      <c r="A69" s="41"/>
      <c r="B69" s="187"/>
    </row>
    <row r="70" spans="1:3" ht="15.75" customHeight="1">
      <c r="A70" s="41"/>
      <c r="B70" s="187"/>
      <c r="C70"/>
    </row>
    <row r="71" spans="1:3">
      <c r="A71" s="41"/>
      <c r="B71" s="187"/>
    </row>
    <row r="72" spans="1:3">
      <c r="A72" s="41"/>
      <c r="B72" s="187"/>
    </row>
    <row r="73" spans="1:3">
      <c r="A73" s="41"/>
      <c r="B73" s="115"/>
    </row>
  </sheetData>
  <mergeCells count="5">
    <mergeCell ref="A20:C20"/>
    <mergeCell ref="A62:B62"/>
    <mergeCell ref="C2:D2"/>
    <mergeCell ref="A2:B2"/>
    <mergeCell ref="A16:B17"/>
  </mergeCells>
  <phoneticPr fontId="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tabSelected="1" zoomScaleNormal="100" workbookViewId="0">
      <selection activeCell="Q3" sqref="Q3"/>
    </sheetView>
  </sheetViews>
  <sheetFormatPr defaultRowHeight="15"/>
  <cols>
    <col min="1" max="1" width="11.28515625" style="80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49" t="s">
        <v>113</v>
      </c>
      <c r="B1" s="149"/>
      <c r="C1" s="149"/>
      <c r="D1" s="149"/>
      <c r="E1" s="149"/>
      <c r="F1" s="149"/>
      <c r="G1" s="149"/>
      <c r="H1" s="149"/>
      <c r="I1" s="45"/>
      <c r="K1" s="83"/>
      <c r="L1" s="45"/>
    </row>
    <row r="2" spans="1:12" s="44" customFormat="1" ht="18.75">
      <c r="A2" s="143" t="s">
        <v>203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s="44" customFormat="1" ht="19.5" thickBot="1">
      <c r="A3" s="146" t="s">
        <v>217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</row>
    <row r="4" spans="1:12" ht="19.5" thickBot="1"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ht="39" customHeight="1">
      <c r="A5" s="208" t="s">
        <v>34</v>
      </c>
      <c r="B5" s="3" t="s">
        <v>0</v>
      </c>
      <c r="C5" s="383" t="s">
        <v>13</v>
      </c>
      <c r="D5" s="384"/>
      <c r="E5" s="86" t="s">
        <v>51</v>
      </c>
      <c r="F5" s="88" t="s">
        <v>52</v>
      </c>
      <c r="G5" s="88" t="s">
        <v>58</v>
      </c>
      <c r="H5" s="88" t="s">
        <v>59</v>
      </c>
      <c r="I5" s="88" t="s">
        <v>53</v>
      </c>
      <c r="J5" s="88" t="s">
        <v>54</v>
      </c>
      <c r="K5" s="88" t="s">
        <v>55</v>
      </c>
      <c r="L5" s="107" t="s">
        <v>56</v>
      </c>
    </row>
    <row r="6" spans="1:12" ht="26.25" customHeight="1">
      <c r="A6" s="209"/>
      <c r="B6" s="8" t="s">
        <v>33</v>
      </c>
      <c r="C6" s="49" t="s">
        <v>14</v>
      </c>
      <c r="D6" s="50" t="s">
        <v>10</v>
      </c>
      <c r="E6" s="303" t="s">
        <v>37</v>
      </c>
      <c r="F6" s="305"/>
      <c r="G6" s="305"/>
      <c r="H6" s="305"/>
      <c r="I6" s="305"/>
      <c r="J6" s="305"/>
      <c r="K6" s="302" t="s">
        <v>93</v>
      </c>
      <c r="L6" s="91"/>
    </row>
    <row r="7" spans="1:12" ht="16.5" customHeight="1">
      <c r="A7" s="222" t="s">
        <v>207</v>
      </c>
      <c r="B7" s="25">
        <v>41100</v>
      </c>
      <c r="C7" s="227">
        <v>4.2300000000000004</v>
      </c>
      <c r="D7" s="227">
        <v>8.15</v>
      </c>
      <c r="E7" s="135">
        <f t="shared" ref="E7:E26" si="0">SUM(F7,G7,H7)</f>
        <v>45.36</v>
      </c>
      <c r="F7" s="227">
        <v>45</v>
      </c>
      <c r="G7" s="309">
        <v>0.36</v>
      </c>
      <c r="H7" s="227"/>
      <c r="I7" s="228">
        <v>36</v>
      </c>
      <c r="J7" s="227">
        <v>5.7</v>
      </c>
      <c r="K7" s="228">
        <v>5.3</v>
      </c>
      <c r="L7" s="289">
        <v>387</v>
      </c>
    </row>
    <row r="8" spans="1:12" ht="16.5" customHeight="1">
      <c r="A8" s="222" t="s">
        <v>204</v>
      </c>
      <c r="B8" s="25">
        <v>41327</v>
      </c>
      <c r="C8" s="227">
        <v>4.72</v>
      </c>
      <c r="D8" s="227">
        <v>8.14</v>
      </c>
      <c r="E8" s="135">
        <f>SUM(F8,G8,H8)</f>
        <v>49.8</v>
      </c>
      <c r="F8" s="227">
        <v>49</v>
      </c>
      <c r="G8" s="309">
        <v>0.8</v>
      </c>
      <c r="H8" s="227"/>
      <c r="I8" s="228">
        <v>47.5</v>
      </c>
      <c r="J8" s="227">
        <v>6.3</v>
      </c>
      <c r="K8" s="228">
        <v>7</v>
      </c>
      <c r="L8" s="289">
        <v>297</v>
      </c>
    </row>
    <row r="9" spans="1:12" s="44" customFormat="1" ht="16.5" customHeight="1">
      <c r="A9" s="222" t="s">
        <v>207</v>
      </c>
      <c r="B9" s="25">
        <v>41473</v>
      </c>
      <c r="C9" s="227">
        <v>3.53</v>
      </c>
      <c r="D9" s="315">
        <v>5.5</v>
      </c>
      <c r="E9" s="135">
        <f t="shared" si="0"/>
        <v>54.36</v>
      </c>
      <c r="F9" s="227">
        <v>54</v>
      </c>
      <c r="G9" s="228">
        <v>0.36</v>
      </c>
      <c r="H9" s="227"/>
      <c r="I9" s="228">
        <v>32</v>
      </c>
      <c r="J9" s="227">
        <v>7.2</v>
      </c>
      <c r="K9" s="228">
        <v>5.5</v>
      </c>
      <c r="L9" s="289">
        <v>421</v>
      </c>
    </row>
    <row r="10" spans="1:12" s="44" customFormat="1" ht="16.5" customHeight="1">
      <c r="A10" s="222" t="s">
        <v>204</v>
      </c>
      <c r="B10" s="25">
        <v>41705</v>
      </c>
      <c r="C10" s="227">
        <v>5.42</v>
      </c>
      <c r="D10" s="227">
        <v>7.9</v>
      </c>
      <c r="E10" s="135">
        <f t="shared" si="0"/>
        <v>41.77</v>
      </c>
      <c r="F10" s="227">
        <v>41</v>
      </c>
      <c r="G10" s="228">
        <v>0.77</v>
      </c>
      <c r="H10" s="227"/>
      <c r="I10" s="228">
        <v>20</v>
      </c>
      <c r="J10" s="227">
        <v>4.8</v>
      </c>
      <c r="K10" s="228">
        <v>4.4000000000000004</v>
      </c>
      <c r="L10" s="289">
        <v>248</v>
      </c>
    </row>
    <row r="11" spans="1:12" s="44" customFormat="1" ht="16.5" customHeight="1">
      <c r="A11" s="222"/>
      <c r="B11" s="25"/>
      <c r="C11" s="227"/>
      <c r="D11" s="227"/>
      <c r="E11" s="135">
        <f t="shared" si="0"/>
        <v>0</v>
      </c>
      <c r="F11" s="227"/>
      <c r="G11" s="228"/>
      <c r="H11" s="227"/>
      <c r="I11" s="228"/>
      <c r="J11" s="227"/>
      <c r="K11" s="228"/>
      <c r="L11" s="289"/>
    </row>
    <row r="12" spans="1:12" s="44" customFormat="1" ht="16.5" customHeight="1">
      <c r="A12" s="222"/>
      <c r="B12" s="25"/>
      <c r="C12" s="227"/>
      <c r="D12" s="227"/>
      <c r="E12" s="135">
        <f t="shared" si="0"/>
        <v>0</v>
      </c>
      <c r="F12" s="227"/>
      <c r="G12" s="228"/>
      <c r="H12" s="227"/>
      <c r="I12" s="228"/>
      <c r="J12" s="227"/>
      <c r="K12" s="228"/>
      <c r="L12" s="289"/>
    </row>
    <row r="13" spans="1:12" s="44" customFormat="1" ht="16.5" customHeight="1">
      <c r="A13" s="222"/>
      <c r="B13" s="25"/>
      <c r="C13" s="227"/>
      <c r="D13" s="227"/>
      <c r="E13" s="135">
        <f t="shared" si="0"/>
        <v>0</v>
      </c>
      <c r="F13" s="227"/>
      <c r="G13" s="228"/>
      <c r="H13" s="227"/>
      <c r="I13" s="228"/>
      <c r="J13" s="227"/>
      <c r="K13" s="228"/>
      <c r="L13" s="289"/>
    </row>
    <row r="14" spans="1:12" s="44" customFormat="1" ht="16.5" customHeight="1">
      <c r="A14" s="222"/>
      <c r="B14" s="25"/>
      <c r="C14" s="227"/>
      <c r="D14" s="227"/>
      <c r="E14" s="135">
        <f t="shared" si="0"/>
        <v>0</v>
      </c>
      <c r="F14" s="227"/>
      <c r="G14" s="228"/>
      <c r="H14" s="227"/>
      <c r="I14" s="228"/>
      <c r="J14" s="227"/>
      <c r="K14" s="228"/>
      <c r="L14" s="289"/>
    </row>
    <row r="15" spans="1:12" s="44" customFormat="1" ht="16.5" customHeight="1">
      <c r="A15" s="222"/>
      <c r="B15" s="25"/>
      <c r="C15" s="227"/>
      <c r="D15" s="227"/>
      <c r="E15" s="135">
        <f t="shared" si="0"/>
        <v>0</v>
      </c>
      <c r="F15" s="227"/>
      <c r="G15" s="228"/>
      <c r="H15" s="227"/>
      <c r="I15" s="228"/>
      <c r="J15" s="227"/>
      <c r="K15" s="228"/>
      <c r="L15" s="289"/>
    </row>
    <row r="16" spans="1:12" s="44" customFormat="1" ht="16.5" customHeight="1">
      <c r="A16" s="222"/>
      <c r="B16" s="25"/>
      <c r="C16" s="227"/>
      <c r="D16" s="227"/>
      <c r="E16" s="135">
        <f t="shared" si="0"/>
        <v>0</v>
      </c>
      <c r="F16" s="227"/>
      <c r="G16" s="228"/>
      <c r="H16" s="227"/>
      <c r="I16" s="228"/>
      <c r="J16" s="227"/>
      <c r="K16" s="228"/>
      <c r="L16" s="289"/>
    </row>
    <row r="17" spans="1:15" s="44" customFormat="1" ht="16.5" customHeight="1">
      <c r="A17" s="222"/>
      <c r="B17" s="25"/>
      <c r="C17" s="227"/>
      <c r="D17" s="227"/>
      <c r="E17" s="135">
        <f t="shared" si="0"/>
        <v>0</v>
      </c>
      <c r="F17" s="227"/>
      <c r="G17" s="228"/>
      <c r="H17" s="227"/>
      <c r="I17" s="228"/>
      <c r="J17" s="227"/>
      <c r="K17" s="228"/>
      <c r="L17" s="289"/>
    </row>
    <row r="18" spans="1:15" s="44" customFormat="1" ht="16.5" customHeight="1">
      <c r="A18" s="222"/>
      <c r="B18" s="25"/>
      <c r="C18" s="227"/>
      <c r="D18" s="227"/>
      <c r="E18" s="135">
        <f t="shared" si="0"/>
        <v>0</v>
      </c>
      <c r="F18" s="227"/>
      <c r="G18" s="228"/>
      <c r="H18" s="227"/>
      <c r="I18" s="228"/>
      <c r="J18" s="227"/>
      <c r="K18" s="228"/>
      <c r="L18" s="289"/>
    </row>
    <row r="19" spans="1:15" s="44" customFormat="1" ht="16.5" customHeight="1">
      <c r="A19" s="222"/>
      <c r="B19" s="25"/>
      <c r="C19" s="227"/>
      <c r="D19" s="227"/>
      <c r="E19" s="135">
        <f t="shared" si="0"/>
        <v>0</v>
      </c>
      <c r="F19" s="227"/>
      <c r="G19" s="228"/>
      <c r="H19" s="227"/>
      <c r="I19" s="228"/>
      <c r="J19" s="227"/>
      <c r="K19" s="228"/>
      <c r="L19" s="289"/>
    </row>
    <row r="20" spans="1:15" s="44" customFormat="1" ht="16.5" customHeight="1">
      <c r="A20" s="222"/>
      <c r="B20" s="25"/>
      <c r="C20" s="227"/>
      <c r="D20" s="227"/>
      <c r="E20" s="135">
        <f t="shared" si="0"/>
        <v>0</v>
      </c>
      <c r="F20" s="227"/>
      <c r="G20" s="228"/>
      <c r="H20" s="227"/>
      <c r="I20" s="228"/>
      <c r="J20" s="227"/>
      <c r="K20" s="228"/>
      <c r="L20" s="289"/>
    </row>
    <row r="21" spans="1:15" s="44" customFormat="1" ht="16.5" customHeight="1">
      <c r="A21" s="222"/>
      <c r="B21" s="25"/>
      <c r="C21" s="227"/>
      <c r="D21" s="227"/>
      <c r="E21" s="135">
        <f t="shared" si="0"/>
        <v>0</v>
      </c>
      <c r="F21" s="227"/>
      <c r="G21" s="228"/>
      <c r="H21" s="227"/>
      <c r="I21" s="228"/>
      <c r="J21" s="227"/>
      <c r="K21" s="228"/>
      <c r="L21" s="289"/>
    </row>
    <row r="22" spans="1:15" s="44" customFormat="1" ht="16.5" customHeight="1">
      <c r="A22" s="222"/>
      <c r="B22" s="25"/>
      <c r="C22" s="227"/>
      <c r="D22" s="227"/>
      <c r="E22" s="135">
        <f t="shared" si="0"/>
        <v>0</v>
      </c>
      <c r="F22" s="227"/>
      <c r="G22" s="228"/>
      <c r="H22" s="227"/>
      <c r="I22" s="228"/>
      <c r="J22" s="227"/>
      <c r="K22" s="228"/>
      <c r="L22" s="289"/>
    </row>
    <row r="23" spans="1:15" s="44" customFormat="1" ht="16.5" customHeight="1">
      <c r="A23" s="222"/>
      <c r="B23" s="25"/>
      <c r="C23" s="227"/>
      <c r="D23" s="227"/>
      <c r="E23" s="135">
        <f t="shared" si="0"/>
        <v>0</v>
      </c>
      <c r="F23" s="227"/>
      <c r="G23" s="228"/>
      <c r="H23" s="227"/>
      <c r="I23" s="228"/>
      <c r="J23" s="227"/>
      <c r="K23" s="228"/>
      <c r="L23" s="289"/>
    </row>
    <row r="24" spans="1:15" s="44" customFormat="1" ht="16.5" customHeight="1">
      <c r="A24" s="222"/>
      <c r="B24" s="25"/>
      <c r="C24" s="227"/>
      <c r="D24" s="227"/>
      <c r="E24" s="252">
        <f t="shared" si="0"/>
        <v>0</v>
      </c>
      <c r="F24" s="227"/>
      <c r="G24" s="228"/>
      <c r="H24" s="227"/>
      <c r="I24" s="228"/>
      <c r="J24" s="227"/>
      <c r="K24" s="228"/>
      <c r="L24" s="289"/>
    </row>
    <row r="25" spans="1:15" s="44" customFormat="1" ht="16.5" customHeight="1">
      <c r="A25" s="222"/>
      <c r="B25" s="25"/>
      <c r="C25" s="227"/>
      <c r="D25" s="251"/>
      <c r="E25" s="135">
        <f t="shared" si="0"/>
        <v>0</v>
      </c>
      <c r="F25" s="308"/>
      <c r="G25" s="228"/>
      <c r="H25" s="227"/>
      <c r="I25" s="228"/>
      <c r="J25" s="227"/>
      <c r="K25" s="228"/>
      <c r="L25" s="289"/>
    </row>
    <row r="26" spans="1:15" s="44" customFormat="1" ht="16.5" customHeight="1" thickBot="1">
      <c r="A26" s="223"/>
      <c r="B26" s="298"/>
      <c r="C26" s="293"/>
      <c r="D26" s="293"/>
      <c r="E26" s="299">
        <f t="shared" si="0"/>
        <v>0</v>
      </c>
      <c r="F26" s="293"/>
      <c r="G26" s="295"/>
      <c r="H26" s="293"/>
      <c r="I26" s="295"/>
      <c r="J26" s="293"/>
      <c r="K26" s="295"/>
      <c r="L26" s="297"/>
    </row>
    <row r="27" spans="1:15" s="44" customFormat="1" ht="15.75" customHeight="1" thickBot="1">
      <c r="A27" s="210"/>
      <c r="B27" s="75"/>
      <c r="C27" s="77"/>
      <c r="D27" s="77"/>
      <c r="E27" s="74"/>
      <c r="F27" s="77"/>
      <c r="G27" s="77"/>
      <c r="H27" s="77"/>
      <c r="I27" s="77"/>
      <c r="J27" s="77"/>
      <c r="K27" s="77"/>
      <c r="L27" s="77"/>
    </row>
    <row r="28" spans="1:15" s="44" customFormat="1" ht="15.75" customHeight="1">
      <c r="A28" s="258" t="s">
        <v>162</v>
      </c>
      <c r="B28" s="242"/>
      <c r="C28" s="243"/>
      <c r="D28" s="243"/>
      <c r="E28" s="244"/>
      <c r="F28" s="243"/>
      <c r="G28" s="243"/>
      <c r="H28" s="243"/>
      <c r="I28" s="243"/>
      <c r="J28" s="103"/>
      <c r="K28" s="103"/>
      <c r="L28" s="103"/>
      <c r="M28" s="59"/>
      <c r="N28" s="59"/>
      <c r="O28" s="60"/>
    </row>
    <row r="29" spans="1:15" s="44" customFormat="1" ht="15.75" customHeight="1">
      <c r="A29" s="253" t="s">
        <v>111</v>
      </c>
      <c r="B29" s="245"/>
      <c r="C29" s="246"/>
      <c r="D29" s="246"/>
      <c r="E29" s="247"/>
      <c r="F29" s="246"/>
      <c r="G29" s="246"/>
      <c r="H29" s="246"/>
      <c r="I29" s="246"/>
      <c r="J29" s="105"/>
      <c r="K29" s="105"/>
      <c r="L29" s="105"/>
      <c r="M29" s="43"/>
      <c r="N29" s="43"/>
      <c r="O29" s="62"/>
    </row>
    <row r="30" spans="1:15" s="44" customFormat="1" ht="15.75" customHeight="1">
      <c r="A30" s="253" t="s">
        <v>123</v>
      </c>
      <c r="B30" s="245"/>
      <c r="C30" s="246"/>
      <c r="D30" s="246"/>
      <c r="E30" s="247"/>
      <c r="F30" s="246"/>
      <c r="G30" s="246"/>
      <c r="H30" s="246"/>
      <c r="I30" s="246"/>
      <c r="J30" s="105"/>
      <c r="K30" s="105"/>
      <c r="L30" s="105"/>
      <c r="M30" s="43"/>
      <c r="N30" s="43"/>
      <c r="O30" s="62"/>
    </row>
    <row r="31" spans="1:15" s="44" customFormat="1" ht="15.75" customHeight="1">
      <c r="A31" s="253" t="s">
        <v>108</v>
      </c>
      <c r="B31" s="245"/>
      <c r="C31" s="246"/>
      <c r="D31" s="246"/>
      <c r="E31" s="247"/>
      <c r="F31" s="246"/>
      <c r="G31" s="246"/>
      <c r="H31" s="246"/>
      <c r="I31" s="246"/>
      <c r="J31" s="105"/>
      <c r="K31" s="105"/>
      <c r="L31" s="105"/>
      <c r="M31" s="43"/>
      <c r="N31" s="43"/>
      <c r="O31" s="62"/>
    </row>
    <row r="32" spans="1:15" s="44" customFormat="1" ht="15.75" customHeight="1">
      <c r="A32" s="253"/>
      <c r="B32" s="245"/>
      <c r="C32" s="246"/>
      <c r="D32" s="246"/>
      <c r="E32" s="247"/>
      <c r="F32" s="246"/>
      <c r="G32" s="246"/>
      <c r="H32" s="246"/>
      <c r="I32" s="246"/>
      <c r="J32" s="105"/>
      <c r="K32" s="105"/>
      <c r="L32" s="105"/>
      <c r="M32" s="43"/>
      <c r="N32" s="43"/>
      <c r="O32" s="62"/>
    </row>
    <row r="33" spans="1:15" s="44" customFormat="1" ht="15.75" customHeight="1">
      <c r="A33" s="257" t="s">
        <v>163</v>
      </c>
      <c r="B33" s="171"/>
      <c r="C33" s="172"/>
      <c r="D33" s="172"/>
      <c r="E33" s="160"/>
      <c r="F33" s="172"/>
      <c r="G33" s="172"/>
      <c r="H33" s="246"/>
      <c r="I33" s="246"/>
      <c r="J33" s="105"/>
      <c r="K33" s="105"/>
      <c r="L33" s="105"/>
      <c r="M33" s="43"/>
      <c r="N33" s="43"/>
      <c r="O33" s="62"/>
    </row>
    <row r="34" spans="1:15" s="44" customFormat="1" ht="15.75" customHeight="1">
      <c r="A34" s="211" t="s">
        <v>106</v>
      </c>
      <c r="B34" s="171"/>
      <c r="C34" s="172"/>
      <c r="D34" s="172"/>
      <c r="E34" s="160"/>
      <c r="F34" s="172"/>
      <c r="G34" s="172"/>
      <c r="H34" s="246"/>
      <c r="I34" s="246"/>
      <c r="J34" s="105"/>
      <c r="K34" s="105"/>
      <c r="L34" s="105"/>
      <c r="M34" s="43"/>
      <c r="N34" s="43"/>
      <c r="O34" s="62"/>
    </row>
    <row r="35" spans="1:15" s="44" customFormat="1" ht="15.75" customHeight="1">
      <c r="A35" s="211" t="s">
        <v>107</v>
      </c>
      <c r="B35" s="171"/>
      <c r="C35" s="172"/>
      <c r="D35" s="172"/>
      <c r="E35" s="160"/>
      <c r="F35" s="172"/>
      <c r="G35" s="172"/>
      <c r="H35" s="246"/>
      <c r="I35" s="246"/>
      <c r="J35" s="105"/>
      <c r="K35" s="105"/>
      <c r="L35" s="105"/>
      <c r="M35" s="43"/>
      <c r="N35" s="43"/>
      <c r="O35" s="62"/>
    </row>
    <row r="36" spans="1:15" s="44" customFormat="1" ht="15.75" customHeight="1">
      <c r="A36" s="234" t="s">
        <v>164</v>
      </c>
      <c r="B36" s="174"/>
      <c r="C36" s="174"/>
      <c r="D36" s="174"/>
      <c r="E36" s="174"/>
      <c r="F36" s="174"/>
      <c r="G36" s="172"/>
      <c r="H36" s="246"/>
      <c r="I36" s="246"/>
      <c r="J36" s="105"/>
      <c r="K36" s="105"/>
      <c r="L36" s="105"/>
      <c r="M36" s="43"/>
      <c r="N36" s="43"/>
      <c r="O36" s="62"/>
    </row>
    <row r="37" spans="1:15" s="44" customFormat="1" ht="15.75" customHeight="1">
      <c r="A37" s="234"/>
      <c r="B37" s="174"/>
      <c r="C37" s="174"/>
      <c r="D37" s="174"/>
      <c r="E37" s="174"/>
      <c r="F37" s="174"/>
      <c r="G37" s="172"/>
      <c r="H37" s="246"/>
      <c r="I37" s="246"/>
      <c r="J37" s="105"/>
      <c r="K37" s="105"/>
      <c r="L37" s="105"/>
      <c r="M37" s="43"/>
      <c r="N37" s="43"/>
      <c r="O37" s="62"/>
    </row>
    <row r="38" spans="1:15" s="44" customFormat="1">
      <c r="A38" s="265" t="s">
        <v>185</v>
      </c>
      <c r="B38" s="249"/>
      <c r="C38" s="249"/>
      <c r="D38" s="249"/>
      <c r="E38" s="249"/>
      <c r="F38" s="249"/>
      <c r="G38" s="249"/>
      <c r="H38" s="249"/>
      <c r="I38" s="249"/>
      <c r="J38" s="249"/>
      <c r="K38" s="43"/>
      <c r="L38" s="43"/>
      <c r="M38" s="43"/>
      <c r="N38" s="43"/>
      <c r="O38" s="62"/>
    </row>
    <row r="39" spans="1:15" s="44" customFormat="1">
      <c r="A39" s="260" t="s">
        <v>183</v>
      </c>
      <c r="B39" s="249"/>
      <c r="C39" s="249"/>
      <c r="D39" s="249"/>
      <c r="E39" s="249"/>
      <c r="F39" s="249"/>
      <c r="G39" s="249"/>
      <c r="H39" s="249"/>
      <c r="I39" s="249"/>
      <c r="J39" s="249"/>
      <c r="K39" s="43"/>
      <c r="L39" s="43"/>
      <c r="M39" s="43"/>
      <c r="N39" s="43"/>
      <c r="O39" s="62"/>
    </row>
    <row r="40" spans="1:15" s="44" customFormat="1">
      <c r="A40" s="260" t="s">
        <v>200</v>
      </c>
      <c r="B40" s="249"/>
      <c r="C40" s="249"/>
      <c r="D40" s="249"/>
      <c r="E40" s="249"/>
      <c r="F40" s="249"/>
      <c r="G40" s="249"/>
      <c r="H40" s="249"/>
      <c r="I40" s="249"/>
      <c r="J40" s="249"/>
      <c r="K40" s="43"/>
      <c r="L40" s="43"/>
      <c r="M40" s="43"/>
      <c r="N40" s="43"/>
      <c r="O40" s="62"/>
    </row>
    <row r="41" spans="1:15" s="44" customFormat="1">
      <c r="A41" s="260" t="s">
        <v>184</v>
      </c>
      <c r="B41" s="249"/>
      <c r="C41" s="249"/>
      <c r="D41" s="249"/>
      <c r="E41" s="249"/>
      <c r="F41" s="249"/>
      <c r="G41" s="249"/>
      <c r="H41" s="249"/>
      <c r="I41" s="249"/>
      <c r="J41" s="249"/>
      <c r="K41" s="43"/>
      <c r="L41" s="43"/>
      <c r="M41" s="43"/>
      <c r="N41" s="43"/>
      <c r="O41" s="62"/>
    </row>
    <row r="42" spans="1:15" s="44" customFormat="1">
      <c r="A42" s="260" t="s">
        <v>201</v>
      </c>
      <c r="B42" s="249"/>
      <c r="C42" s="249"/>
      <c r="D42" s="249"/>
      <c r="E42" s="249"/>
      <c r="F42" s="249"/>
      <c r="G42" s="249"/>
      <c r="H42" s="249"/>
      <c r="I42" s="249"/>
      <c r="J42" s="249"/>
      <c r="K42" s="43"/>
      <c r="L42" s="43"/>
      <c r="M42" s="43"/>
      <c r="N42" s="43"/>
      <c r="O42" s="62"/>
    </row>
    <row r="43" spans="1:15" s="44" customFormat="1">
      <c r="A43" s="260" t="s">
        <v>186</v>
      </c>
      <c r="B43" s="249"/>
      <c r="C43" s="249"/>
      <c r="D43" s="249"/>
      <c r="E43" s="249"/>
      <c r="F43" s="249"/>
      <c r="G43" s="249"/>
      <c r="H43" s="249"/>
      <c r="I43" s="249"/>
      <c r="J43" s="249"/>
      <c r="K43" s="43"/>
      <c r="L43" s="43"/>
      <c r="M43" s="43"/>
      <c r="N43" s="43"/>
      <c r="O43" s="62"/>
    </row>
    <row r="44" spans="1:15" s="44" customFormat="1">
      <c r="A44" s="159" t="s">
        <v>197</v>
      </c>
      <c r="B44" s="249"/>
      <c r="C44" s="249"/>
      <c r="D44" s="249"/>
      <c r="E44" s="249"/>
      <c r="F44" s="249"/>
      <c r="G44" s="249"/>
      <c r="H44" s="249"/>
      <c r="I44" s="249"/>
      <c r="J44" s="249"/>
      <c r="K44" s="43"/>
      <c r="L44" s="43"/>
      <c r="M44" s="43"/>
      <c r="N44" s="43"/>
      <c r="O44" s="62"/>
    </row>
    <row r="45" spans="1:15" s="44" customFormat="1" ht="15.75" customHeight="1">
      <c r="A45" s="253"/>
      <c r="B45" s="245"/>
      <c r="C45" s="246"/>
      <c r="D45" s="246"/>
      <c r="E45" s="247"/>
      <c r="F45" s="246"/>
      <c r="G45" s="246"/>
      <c r="H45" s="246"/>
      <c r="I45" s="246"/>
      <c r="J45" s="105"/>
      <c r="K45" s="105"/>
      <c r="L45" s="105"/>
      <c r="M45" s="43"/>
      <c r="N45" s="43"/>
      <c r="O45" s="62"/>
    </row>
    <row r="46" spans="1:15" s="44" customFormat="1" ht="15.75" customHeight="1">
      <c r="A46" s="248" t="s">
        <v>101</v>
      </c>
      <c r="B46" s="236"/>
      <c r="C46" s="237"/>
      <c r="D46" s="237"/>
      <c r="E46" s="238"/>
      <c r="F46" s="237"/>
      <c r="G46" s="237"/>
      <c r="H46" s="237"/>
      <c r="I46" s="237"/>
      <c r="J46" s="237"/>
      <c r="K46" s="237"/>
      <c r="L46" s="237"/>
      <c r="M46" s="238"/>
      <c r="N46" s="43"/>
      <c r="O46" s="62"/>
    </row>
    <row r="47" spans="1:15" s="44" customFormat="1" ht="15.75" customHeight="1">
      <c r="A47" s="235" t="s">
        <v>158</v>
      </c>
      <c r="B47" s="236"/>
      <c r="C47" s="237"/>
      <c r="D47" s="237"/>
      <c r="E47" s="238"/>
      <c r="F47" s="237"/>
      <c r="G47" s="237"/>
      <c r="H47" s="237"/>
      <c r="I47" s="237"/>
      <c r="J47" s="237"/>
      <c r="K47" s="237"/>
      <c r="L47" s="237"/>
      <c r="M47" s="238"/>
      <c r="N47" s="43"/>
      <c r="O47" s="62"/>
    </row>
    <row r="48" spans="1:15" s="44" customFormat="1" ht="15.75" customHeight="1">
      <c r="A48" s="235" t="s">
        <v>169</v>
      </c>
      <c r="B48" s="236"/>
      <c r="C48" s="237"/>
      <c r="D48" s="237"/>
      <c r="E48" s="238"/>
      <c r="F48" s="237"/>
      <c r="G48" s="237"/>
      <c r="H48" s="256"/>
      <c r="I48" s="237"/>
      <c r="J48" s="237"/>
      <c r="K48" s="237"/>
      <c r="L48" s="237"/>
      <c r="M48" s="238"/>
      <c r="N48" s="43"/>
      <c r="O48" s="62"/>
    </row>
    <row r="49" spans="1:15" s="44" customFormat="1" ht="15.75" customHeight="1">
      <c r="A49" s="235" t="s">
        <v>159</v>
      </c>
      <c r="B49" s="236"/>
      <c r="C49" s="237"/>
      <c r="D49" s="237"/>
      <c r="E49" s="238"/>
      <c r="F49" s="237"/>
      <c r="G49" s="237"/>
      <c r="H49" s="237"/>
      <c r="I49" s="237"/>
      <c r="J49" s="237"/>
      <c r="K49" s="237"/>
      <c r="L49" s="237"/>
      <c r="M49" s="238"/>
      <c r="N49" s="43"/>
      <c r="O49" s="62"/>
    </row>
    <row r="50" spans="1:15" s="44" customFormat="1" ht="15.75" customHeight="1">
      <c r="A50" s="235" t="s">
        <v>160</v>
      </c>
      <c r="B50" s="236"/>
      <c r="C50" s="237"/>
      <c r="D50" s="237"/>
      <c r="E50" s="238"/>
      <c r="F50" s="237"/>
      <c r="G50" s="237"/>
      <c r="H50" s="237"/>
      <c r="I50" s="237"/>
      <c r="J50" s="237"/>
      <c r="K50" s="237"/>
      <c r="L50" s="237"/>
      <c r="M50" s="238"/>
      <c r="N50" s="43"/>
      <c r="O50" s="62"/>
    </row>
    <row r="51" spans="1:15" s="44" customFormat="1" ht="15.75" customHeight="1">
      <c r="A51" s="212"/>
      <c r="B51" s="104"/>
      <c r="C51" s="105"/>
      <c r="D51" s="105"/>
      <c r="E51" s="76"/>
      <c r="F51" s="105"/>
      <c r="G51" s="105"/>
      <c r="H51" s="105"/>
      <c r="I51" s="105"/>
      <c r="J51" s="105"/>
      <c r="K51" s="105"/>
      <c r="L51" s="105"/>
      <c r="M51" s="43"/>
      <c r="N51" s="43"/>
      <c r="O51" s="62"/>
    </row>
    <row r="52" spans="1:15" s="44" customFormat="1" ht="15.75" customHeight="1">
      <c r="A52" s="248" t="s">
        <v>161</v>
      </c>
      <c r="B52" s="104"/>
      <c r="C52" s="105"/>
      <c r="D52" s="105"/>
      <c r="E52" s="76"/>
      <c r="F52" s="105"/>
      <c r="G52" s="105"/>
      <c r="H52" s="105"/>
      <c r="I52" s="105"/>
      <c r="J52" s="105"/>
      <c r="K52" s="105"/>
      <c r="L52" s="105"/>
      <c r="M52" s="43"/>
      <c r="N52" s="43"/>
      <c r="O52" s="62"/>
    </row>
    <row r="53" spans="1:15" s="18" customFormat="1">
      <c r="A53" s="213" t="s">
        <v>165</v>
      </c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249"/>
      <c r="N53" s="160"/>
      <c r="O53" s="69"/>
    </row>
    <row r="54" spans="1:15" s="18" customFormat="1">
      <c r="A54" s="213" t="s">
        <v>166</v>
      </c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249"/>
      <c r="N54" s="160"/>
      <c r="O54" s="69"/>
    </row>
    <row r="55" spans="1:15" s="55" customFormat="1">
      <c r="A55" s="255" t="s">
        <v>38</v>
      </c>
      <c r="B55" s="249"/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160"/>
      <c r="O55" s="69"/>
    </row>
    <row r="56" spans="1:15">
      <c r="A56" s="214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62"/>
    </row>
    <row r="57" spans="1:15" ht="15.75">
      <c r="A57" s="248" t="s">
        <v>150</v>
      </c>
      <c r="B57" s="233"/>
      <c r="C57" s="233"/>
      <c r="D57" s="233"/>
      <c r="E57" s="233"/>
      <c r="F57" s="233"/>
      <c r="G57" s="43"/>
      <c r="H57" s="43"/>
      <c r="I57" s="43"/>
      <c r="J57" s="43"/>
      <c r="K57" s="43"/>
      <c r="L57" s="43"/>
      <c r="M57" s="43"/>
      <c r="N57" s="43"/>
      <c r="O57" s="62"/>
    </row>
    <row r="58" spans="1:15">
      <c r="A58" s="214" t="s">
        <v>148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62"/>
    </row>
    <row r="59" spans="1:15">
      <c r="A59" s="214" t="s">
        <v>167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62"/>
    </row>
    <row r="60" spans="1:15" ht="15.75" thickBot="1">
      <c r="A60" s="215" t="s">
        <v>168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5"/>
    </row>
  </sheetData>
  <mergeCells count="1">
    <mergeCell ref="C5:D5"/>
  </mergeCells>
  <phoneticPr fontId="0" type="noConversion"/>
  <conditionalFormatting sqref="C10:C27 C7:C8">
    <cfRule type="expression" dxfId="361" priority="178">
      <formula>ISTEXT($C7)</formula>
    </cfRule>
    <cfRule type="expression" dxfId="360" priority="179">
      <formula>NOT(ISBLANK($C7))</formula>
    </cfRule>
  </conditionalFormatting>
  <conditionalFormatting sqref="D10:D27 D7:D8">
    <cfRule type="expression" dxfId="359" priority="176">
      <formula>ISTEXT($D7)</formula>
    </cfRule>
    <cfRule type="expression" dxfId="358" priority="177">
      <formula>NOT(ISBLANK($D7))</formula>
    </cfRule>
  </conditionalFormatting>
  <conditionalFormatting sqref="F10:F27">
    <cfRule type="expression" dxfId="357" priority="172">
      <formula>ISTEXT($F10)</formula>
    </cfRule>
    <cfRule type="expression" dxfId="356" priority="173">
      <formula>NOT(ISBLANK($F10))</formula>
    </cfRule>
  </conditionalFormatting>
  <conditionalFormatting sqref="G10:G27">
    <cfRule type="expression" dxfId="355" priority="170">
      <formula>ISTEXT($G10)</formula>
    </cfRule>
    <cfRule type="expression" dxfId="354" priority="171">
      <formula>NOT(ISBLANK($G10))</formula>
    </cfRule>
  </conditionalFormatting>
  <conditionalFormatting sqref="H10:H27 H7:H8">
    <cfRule type="expression" dxfId="353" priority="168">
      <formula>ISTEXT($H7)</formula>
    </cfRule>
    <cfRule type="expression" dxfId="352" priority="169">
      <formula>NOT(ISBLANK($H7))</formula>
    </cfRule>
  </conditionalFormatting>
  <conditionalFormatting sqref="I10:I27">
    <cfRule type="expression" dxfId="351" priority="166">
      <formula>ISTEXT($I10)</formula>
    </cfRule>
    <cfRule type="expression" dxfId="350" priority="167">
      <formula>NOT(ISBLANK($I10))</formula>
    </cfRule>
  </conditionalFormatting>
  <conditionalFormatting sqref="J10:J27">
    <cfRule type="expression" dxfId="349" priority="162">
      <formula>ISTEXT($J10)</formula>
    </cfRule>
    <cfRule type="expression" dxfId="348" priority="163">
      <formula>NOT(ISBLANK($J10))</formula>
    </cfRule>
  </conditionalFormatting>
  <conditionalFormatting sqref="L27">
    <cfRule type="expression" dxfId="347" priority="160">
      <formula>ISTEXT(#REF!)</formula>
    </cfRule>
    <cfRule type="expression" dxfId="346" priority="161">
      <formula>NOT(ISBLANK(#REF!))</formula>
    </cfRule>
  </conditionalFormatting>
  <conditionalFormatting sqref="K27">
    <cfRule type="expression" dxfId="345" priority="181">
      <formula>ISTEXT(#REF!)</formula>
    </cfRule>
    <cfRule type="expression" dxfId="344" priority="182">
      <formula>NOT(ISBLANK(#REF!))</formula>
    </cfRule>
  </conditionalFormatting>
  <conditionalFormatting sqref="C9">
    <cfRule type="expression" dxfId="343" priority="125">
      <formula>ISTEXT($C9)</formula>
    </cfRule>
    <cfRule type="expression" dxfId="342" priority="126">
      <formula>NOT(ISBLANK($C9))</formula>
    </cfRule>
  </conditionalFormatting>
  <conditionalFormatting sqref="D9">
    <cfRule type="expression" dxfId="341" priority="123">
      <formula>ISTEXT($D9)</formula>
    </cfRule>
    <cfRule type="expression" dxfId="340" priority="124">
      <formula>NOT(ISBLANK($D9))</formula>
    </cfRule>
  </conditionalFormatting>
  <conditionalFormatting sqref="F7:F9">
    <cfRule type="expression" dxfId="339" priority="119">
      <formula>ISTEXT($F7)</formula>
    </cfRule>
    <cfRule type="expression" dxfId="338" priority="120">
      <formula>NOT(ISBLANK($F7))</formula>
    </cfRule>
  </conditionalFormatting>
  <conditionalFormatting sqref="G7:G9">
    <cfRule type="expression" dxfId="337" priority="117">
      <formula>ISTEXT($G7)</formula>
    </cfRule>
    <cfRule type="expression" dxfId="336" priority="118">
      <formula>NOT(ISBLANK($G7))</formula>
    </cfRule>
  </conditionalFormatting>
  <conditionalFormatting sqref="H7:H9">
    <cfRule type="expression" dxfId="335" priority="115">
      <formula>ISTEXT($H7)</formula>
    </cfRule>
    <cfRule type="expression" dxfId="334" priority="116">
      <formula>NOT(ISBLANK($H7))</formula>
    </cfRule>
  </conditionalFormatting>
  <conditionalFormatting sqref="I7:I9">
    <cfRule type="expression" dxfId="333" priority="113">
      <formula>ISTEXT($I7)</formula>
    </cfRule>
    <cfRule type="expression" dxfId="332" priority="114">
      <formula>NOT(ISBLANK($I7))</formula>
    </cfRule>
  </conditionalFormatting>
  <conditionalFormatting sqref="J7:J9">
    <cfRule type="expression" dxfId="331" priority="109">
      <formula>ISTEXT($J7)</formula>
    </cfRule>
    <cfRule type="expression" dxfId="330" priority="110">
      <formula>NOT(ISBLANK($J7))</formula>
    </cfRule>
  </conditionalFormatting>
  <conditionalFormatting sqref="K7:L26">
    <cfRule type="expression" dxfId="329" priority="70">
      <formula>ISTEXT(K7)</formula>
    </cfRule>
    <cfRule type="expression" dxfId="328" priority="71">
      <formula>NOT(ISBLANK(K7))</formula>
    </cfRule>
  </conditionalFormatting>
  <conditionalFormatting sqref="E7:E26">
    <cfRule type="expression" dxfId="327" priority="827">
      <formula>OR(ISBLANK($F7),AND(ISBLANK($G7),ISBLANK($H7)))</formula>
    </cfRule>
  </conditionalFormatting>
  <conditionalFormatting sqref="C10:D27 L7:L27 K7:K26 F7:J27 C7:D8 F8:L8">
    <cfRule type="expression" dxfId="326" priority="180">
      <formula>NOT(ISBLANK($B7))</formula>
    </cfRule>
  </conditionalFormatting>
  <conditionalFormatting sqref="K27">
    <cfRule type="expression" dxfId="325" priority="144">
      <formula>NOT(ISBLANK($B27))</formula>
    </cfRule>
  </conditionalFormatting>
  <conditionalFormatting sqref="C9:D9">
    <cfRule type="expression" dxfId="324" priority="127">
      <formula>NOT(ISBLANK($B9))</formula>
    </cfRule>
  </conditionalFormatting>
  <pageMargins left="0.25" right="0.25" top="0.75" bottom="0.75" header="0.3" footer="0.3"/>
  <pageSetup scale="5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selection activeCell="G14" sqref="G14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50" t="s">
        <v>120</v>
      </c>
      <c r="B1" s="150"/>
      <c r="C1" s="150"/>
      <c r="D1" s="150"/>
      <c r="E1" s="150"/>
      <c r="F1" s="150"/>
      <c r="G1" s="150"/>
      <c r="H1" s="150"/>
      <c r="I1" s="150"/>
      <c r="J1" s="46"/>
      <c r="L1" s="5"/>
    </row>
    <row r="2" spans="1:13" ht="15" customHeight="1">
      <c r="A2" s="165" t="str">
        <f ca="1">' Inf Conc'!A2</f>
        <v>Novato Sanitary District</v>
      </c>
      <c r="B2" s="166"/>
      <c r="C2" s="166"/>
      <c r="D2" s="166"/>
      <c r="E2" s="166"/>
      <c r="F2" s="166"/>
      <c r="G2" s="166"/>
      <c r="H2" s="166"/>
      <c r="I2" s="166"/>
      <c r="J2" s="167"/>
      <c r="L2" s="5"/>
    </row>
    <row r="3" spans="1:13" ht="15.75" customHeight="1" thickBot="1">
      <c r="A3" s="168" t="str">
        <f ca="1">' Inf Conc'!A3</f>
        <v>Sandeep Karkal, Manager-Engineer, (415) 892-1694, sandeepk@novatosan.com</v>
      </c>
      <c r="B3" s="169"/>
      <c r="C3" s="169"/>
      <c r="D3" s="169"/>
      <c r="E3" s="169"/>
      <c r="F3" s="169"/>
      <c r="G3" s="169"/>
      <c r="H3" s="169"/>
      <c r="I3" s="169"/>
      <c r="J3" s="170"/>
      <c r="L3" s="5"/>
    </row>
    <row r="4" spans="1:13" s="16" customFormat="1" ht="19.5" thickBot="1">
      <c r="B4" s="18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39">
      <c r="A5" s="31" t="s">
        <v>182</v>
      </c>
      <c r="B5" s="3" t="s">
        <v>0</v>
      </c>
      <c r="C5" s="383" t="s">
        <v>13</v>
      </c>
      <c r="D5" s="384"/>
      <c r="E5" s="86" t="s">
        <v>40</v>
      </c>
      <c r="F5" s="88" t="s">
        <v>42</v>
      </c>
      <c r="G5" s="88" t="s">
        <v>44</v>
      </c>
      <c r="H5" s="88" t="s">
        <v>57</v>
      </c>
      <c r="I5" s="88" t="s">
        <v>45</v>
      </c>
      <c r="J5" s="88" t="s">
        <v>47</v>
      </c>
      <c r="K5" s="88" t="s">
        <v>49</v>
      </c>
      <c r="L5" s="107" t="s">
        <v>50</v>
      </c>
    </row>
    <row r="6" spans="1:13" ht="32.25" customHeight="1">
      <c r="A6" s="48"/>
      <c r="B6" s="8" t="s">
        <v>33</v>
      </c>
      <c r="C6" s="49" t="s">
        <v>14</v>
      </c>
      <c r="D6" s="50" t="s">
        <v>10</v>
      </c>
      <c r="E6" s="92"/>
      <c r="F6" s="89"/>
      <c r="G6" s="89"/>
      <c r="H6" s="89"/>
      <c r="I6" s="89"/>
      <c r="J6" s="89"/>
      <c r="K6" s="302" t="s">
        <v>70</v>
      </c>
      <c r="L6" s="91"/>
    </row>
    <row r="7" spans="1:13">
      <c r="A7" s="118" t="str">
        <f ca="1">' Inf Conc'!A7</f>
        <v>Dry</v>
      </c>
      <c r="B7" s="25">
        <f ca="1">' Inf Conc'!B7</f>
        <v>41100</v>
      </c>
      <c r="C7" s="118">
        <f ca="1">' Inf Conc'!C7</f>
        <v>4.2300000000000004</v>
      </c>
      <c r="D7" s="118">
        <f ca="1">' Inf Conc'!D7</f>
        <v>8.15</v>
      </c>
      <c r="E7" s="142">
        <f ca="1">IF(OR(' Inf Conc'!E7="",' Inf Conc'!E7=0)," ",' Inf Conc'!$C7*' Inf Conc'!E7*3.78)</f>
        <v>725.27918399999999</v>
      </c>
      <c r="F7" s="142">
        <f ca="1">IF(' Inf Conc'!F7="", " ", ' Inf Conc'!$C7*' Inf Conc'!F7*3.78)</f>
        <v>719.52300000000002</v>
      </c>
      <c r="G7" s="142">
        <f ca="1">IF(' Inf Conc'!G7="", " ", ' Inf Conc'!$C7*' Inf Conc'!G7*3.78)</f>
        <v>5.7561840000000002</v>
      </c>
      <c r="H7" s="142" t="str">
        <f ca="1">IF(' Inf Conc'!H7="", " ", ' Inf Conc'!$C7*' Inf Conc'!H7*3.78)</f>
        <v xml:space="preserve"> </v>
      </c>
      <c r="I7" s="142">
        <f ca="1">IF(' Inf Conc'!I7="", " ", ' Inf Conc'!$C7*' Inf Conc'!I7*3.78)</f>
        <v>575.61840000000007</v>
      </c>
      <c r="J7" s="142">
        <f ca="1">IF(' Inf Conc'!J7="", " ", ' Inf Conc'!$C7*' Inf Conc'!J7*3.78)</f>
        <v>91.139580000000009</v>
      </c>
      <c r="K7" s="142">
        <f ca="1">IF(' Inf Conc'!K7="", " ", ' Inf Conc'!$D7*' Inf Conc'!K7*3.78)</f>
        <v>163.27709999999999</v>
      </c>
      <c r="L7" s="142">
        <f ca="1">IF(' Inf Conc'!L7="", " ", ' Inf Conc'!$C7*' Inf Conc'!L7*3.78)</f>
        <v>6187.8978000000006</v>
      </c>
    </row>
    <row r="8" spans="1:13">
      <c r="A8" s="118" t="str">
        <f ca="1">' Inf Conc'!A8</f>
        <v>Wet</v>
      </c>
      <c r="B8" s="25">
        <f ca="1">' Inf Conc'!B8</f>
        <v>41327</v>
      </c>
      <c r="C8" s="118">
        <f ca="1">' Inf Conc'!C8</f>
        <v>4.72</v>
      </c>
      <c r="D8" s="118">
        <f ca="1">' Inf Conc'!D8</f>
        <v>8.14</v>
      </c>
      <c r="E8" s="142">
        <f ca="1">IF(OR(' Inf Conc'!E8="",' Inf Conc'!E8=0)," ",' Inf Conc'!$C8*' Inf Conc'!E8*3.78)</f>
        <v>888.51167999999984</v>
      </c>
      <c r="F8" s="142">
        <f ca="1">IF(' Inf Conc'!F8="", " ", ' Inf Conc'!$C8*' Inf Conc'!F8*3.78)</f>
        <v>874.23839999999996</v>
      </c>
      <c r="G8" s="142">
        <f ca="1">IF(' Inf Conc'!G8="", " ", ' Inf Conc'!$C8*' Inf Conc'!G8*3.78)</f>
        <v>14.273279999999998</v>
      </c>
      <c r="H8" s="142" t="str">
        <f ca="1">IF(' Inf Conc'!H8="", " ", ' Inf Conc'!$C8*' Inf Conc'!H8*3.78)</f>
        <v xml:space="preserve"> </v>
      </c>
      <c r="I8" s="142">
        <f ca="1">IF(' Inf Conc'!I8="", " ", ' Inf Conc'!$C8*' Inf Conc'!I8*3.78)</f>
        <v>847.47599999999989</v>
      </c>
      <c r="J8" s="142">
        <f ca="1">IF(' Inf Conc'!J8="", " ", ' Inf Conc'!$C8*' Inf Conc'!J8*3.78)</f>
        <v>112.40207999999998</v>
      </c>
      <c r="K8" s="142">
        <f ca="1">IF(' Inf Conc'!K8="", " ", ' Inf Conc'!$D8*' Inf Conc'!K8*3.78)</f>
        <v>215.3844</v>
      </c>
      <c r="L8" s="142">
        <f ca="1">IF(' Inf Conc'!L8="", " ", ' Inf Conc'!$C8*' Inf Conc'!L8*3.78)</f>
        <v>5298.9551999999994</v>
      </c>
    </row>
    <row r="9" spans="1:13">
      <c r="A9" s="118" t="str">
        <f ca="1">' Inf Conc'!A9</f>
        <v>Dry</v>
      </c>
      <c r="B9" s="25">
        <f ca="1">' Inf Conc'!B9</f>
        <v>41473</v>
      </c>
      <c r="C9" s="118">
        <f ca="1">' Inf Conc'!C9</f>
        <v>3.53</v>
      </c>
      <c r="D9" s="118">
        <f ca="1">' Inf Conc'!D9</f>
        <v>5.5</v>
      </c>
      <c r="E9" s="142">
        <f ca="1">IF(OR(' Inf Conc'!E9="",' Inf Conc'!E9=0)," ",' Inf Conc'!$C9*' Inf Conc'!E9*3.78)</f>
        <v>725.34722399999987</v>
      </c>
      <c r="F9" s="142">
        <f ca="1">IF(' Inf Conc'!F9="", " ", ' Inf Conc'!$C9*' Inf Conc'!F9*3.78)</f>
        <v>720.54359999999986</v>
      </c>
      <c r="G9" s="142">
        <f ca="1">IF(' Inf Conc'!G9="", " ", ' Inf Conc'!$C9*' Inf Conc'!G9*3.78)</f>
        <v>4.8036239999999992</v>
      </c>
      <c r="H9" s="142" t="str">
        <f ca="1">IF(' Inf Conc'!H9="", " ", ' Inf Conc'!$C9*' Inf Conc'!H9*3.78)</f>
        <v xml:space="preserve"> </v>
      </c>
      <c r="I9" s="142">
        <f ca="1">IF(' Inf Conc'!I9="", " ", ' Inf Conc'!$C9*' Inf Conc'!I9*3.78)</f>
        <v>426.98879999999997</v>
      </c>
      <c r="J9" s="142">
        <f ca="1">IF(' Inf Conc'!J9="", " ", ' Inf Conc'!$C9*' Inf Conc'!J9*3.78)</f>
        <v>96.072479999999999</v>
      </c>
      <c r="K9" s="142">
        <f ca="1">IF(' Inf Conc'!K9="", " ", ' Inf Conc'!$D9*' Inf Conc'!K9*3.78)</f>
        <v>114.345</v>
      </c>
      <c r="L9" s="142">
        <f ca="1">IF(' Inf Conc'!L9="", " ", ' Inf Conc'!$C9*' Inf Conc'!L9*3.78)</f>
        <v>5617.5713999999989</v>
      </c>
    </row>
    <row r="10" spans="1:13">
      <c r="A10" s="118" t="str">
        <f ca="1">' Inf Conc'!A10</f>
        <v>Wet</v>
      </c>
      <c r="B10" s="25">
        <f ca="1">' Inf Conc'!B10</f>
        <v>41705</v>
      </c>
      <c r="C10" s="118">
        <f ca="1">' Inf Conc'!C10</f>
        <v>5.42</v>
      </c>
      <c r="D10" s="118">
        <f ca="1">' Inf Conc'!D10</f>
        <v>7.9</v>
      </c>
      <c r="E10" s="142">
        <f ca="1">IF(OR(' Inf Conc'!E10="",' Inf Conc'!E10=0)," ",' Inf Conc'!$C10*' Inf Conc'!E10*3.78)</f>
        <v>855.76705200000004</v>
      </c>
      <c r="F10" s="142">
        <f ca="1">IF(' Inf Conc'!F10="", " ", ' Inf Conc'!$C10*' Inf Conc'!F10*3.78)</f>
        <v>839.99159999999995</v>
      </c>
      <c r="G10" s="142">
        <f ca="1">IF(' Inf Conc'!G10="", " ", ' Inf Conc'!$C10*' Inf Conc'!G10*3.78)</f>
        <v>15.775452</v>
      </c>
      <c r="H10" s="142" t="str">
        <f ca="1">IF(' Inf Conc'!H10="", " ", ' Inf Conc'!$C10*' Inf Conc'!H10*3.78)</f>
        <v xml:space="preserve"> </v>
      </c>
      <c r="I10" s="142">
        <f ca="1">IF(' Inf Conc'!I10="", " ", ' Inf Conc'!$C10*' Inf Conc'!I10*3.78)</f>
        <v>409.75200000000001</v>
      </c>
      <c r="J10" s="142">
        <f ca="1">IF(' Inf Conc'!J10="", " ", ' Inf Conc'!$C10*' Inf Conc'!J10*3.78)</f>
        <v>98.340479999999985</v>
      </c>
      <c r="K10" s="142">
        <f ca="1">IF(' Inf Conc'!K10="", " ", ' Inf Conc'!$D10*' Inf Conc'!K10*3.78)</f>
        <v>131.39280000000002</v>
      </c>
      <c r="L10" s="142">
        <f ca="1">IF(' Inf Conc'!L10="", " ", ' Inf Conc'!$C10*' Inf Conc'!L10*3.78)</f>
        <v>5080.9247999999998</v>
      </c>
    </row>
    <row r="11" spans="1:13">
      <c r="A11" s="118">
        <f ca="1">' Inf Conc'!A11</f>
        <v>0</v>
      </c>
      <c r="B11" s="25">
        <f ca="1">' Inf Conc'!B11</f>
        <v>0</v>
      </c>
      <c r="C11" s="118">
        <f ca="1">' Inf Conc'!C11</f>
        <v>0</v>
      </c>
      <c r="D11" s="118">
        <f ca="1">' Inf Conc'!D11</f>
        <v>0</v>
      </c>
      <c r="E11" s="142" t="str">
        <f ca="1">IF(OR(' Inf Conc'!E11="",' Inf Conc'!E11=0)," ",' Inf Conc'!$C11*' Inf Conc'!E11*3.78)</f>
        <v xml:space="preserve"> </v>
      </c>
      <c r="F11" s="142" t="str">
        <f ca="1">IF(' Inf Conc'!F11="", " ", ' Inf Conc'!$C11*' Inf Conc'!F11*3.78)</f>
        <v xml:space="preserve"> </v>
      </c>
      <c r="G11" s="142" t="str">
        <f ca="1">IF(' Inf Conc'!G11="", " ", ' Inf Conc'!$C11*' Inf Conc'!G11*3.78)</f>
        <v xml:space="preserve"> </v>
      </c>
      <c r="H11" s="142" t="str">
        <f ca="1">IF(' Inf Conc'!H11="", " ", ' Inf Conc'!$C11*' Inf Conc'!H11*3.78)</f>
        <v xml:space="preserve"> </v>
      </c>
      <c r="I11" s="142" t="str">
        <f ca="1">IF(' Inf Conc'!I11="", " ", ' Inf Conc'!$C11*' Inf Conc'!I11*3.78)</f>
        <v xml:space="preserve"> </v>
      </c>
      <c r="J11" s="142" t="str">
        <f ca="1">IF(' Inf Conc'!J11="", " ", ' Inf Conc'!$C11*' Inf Conc'!J11*3.78)</f>
        <v xml:space="preserve"> </v>
      </c>
      <c r="K11" s="142" t="str">
        <f ca="1">IF(' Inf Conc'!K11="", " ", ' Inf Conc'!$D11*' Inf Conc'!K11*3.78)</f>
        <v xml:space="preserve"> </v>
      </c>
      <c r="L11" s="142" t="str">
        <f ca="1">IF(' Inf Conc'!L11="", " ", ' Inf Conc'!$C11*' Inf Conc'!L11*3.78)</f>
        <v xml:space="preserve"> </v>
      </c>
    </row>
    <row r="12" spans="1:13">
      <c r="A12" s="118">
        <f ca="1">' Inf Conc'!A12</f>
        <v>0</v>
      </c>
      <c r="B12" s="25">
        <f ca="1">' Inf Conc'!B12</f>
        <v>0</v>
      </c>
      <c r="C12" s="118">
        <f ca="1">' Inf Conc'!C12</f>
        <v>0</v>
      </c>
      <c r="D12" s="118">
        <f ca="1">' Inf Conc'!D12</f>
        <v>0</v>
      </c>
      <c r="E12" s="142" t="str">
        <f ca="1">IF(OR(' Inf Conc'!E12="",' Inf Conc'!E12=0)," ",' Inf Conc'!$C12*' Inf Conc'!E12*3.78)</f>
        <v xml:space="preserve"> </v>
      </c>
      <c r="F12" s="142" t="str">
        <f ca="1">IF(' Inf Conc'!F12="", " ", ' Inf Conc'!$C12*' Inf Conc'!F12*3.78)</f>
        <v xml:space="preserve"> </v>
      </c>
      <c r="G12" s="142" t="str">
        <f ca="1">IF(' Inf Conc'!G12="", " ", ' Inf Conc'!$C12*' Inf Conc'!G12*3.78)</f>
        <v xml:space="preserve"> </v>
      </c>
      <c r="H12" s="142" t="str">
        <f ca="1">IF(' Inf Conc'!H12="", " ", ' Inf Conc'!$C12*' Inf Conc'!H12*3.78)</f>
        <v xml:space="preserve"> </v>
      </c>
      <c r="I12" s="142" t="str">
        <f ca="1">IF(' Inf Conc'!I12="", " ", ' Inf Conc'!$C12*' Inf Conc'!I12*3.78)</f>
        <v xml:space="preserve"> </v>
      </c>
      <c r="J12" s="142" t="str">
        <f ca="1">IF(' Inf Conc'!J12="", " ", ' Inf Conc'!$C12*' Inf Conc'!J12*3.78)</f>
        <v xml:space="preserve"> </v>
      </c>
      <c r="K12" s="142" t="str">
        <f ca="1">IF(' Inf Conc'!K12="", " ", ' Inf Conc'!$D12*' Inf Conc'!K12*3.78)</f>
        <v xml:space="preserve"> </v>
      </c>
      <c r="L12" s="142" t="str">
        <f ca="1">IF(' Inf Conc'!L12="", " ", ' Inf Conc'!$C12*' Inf Conc'!L12*3.78)</f>
        <v xml:space="preserve"> </v>
      </c>
    </row>
    <row r="13" spans="1:13">
      <c r="A13" s="118">
        <f ca="1">' Inf Conc'!A13</f>
        <v>0</v>
      </c>
      <c r="B13" s="25">
        <f ca="1">' Inf Conc'!B13</f>
        <v>0</v>
      </c>
      <c r="C13" s="118">
        <f ca="1">' Inf Conc'!C13</f>
        <v>0</v>
      </c>
      <c r="D13" s="118">
        <f ca="1">' Inf Conc'!D13</f>
        <v>0</v>
      </c>
      <c r="E13" s="142" t="str">
        <f ca="1">IF(OR(' Inf Conc'!E13="",' Inf Conc'!E13=0)," ",' Inf Conc'!$C13*' Inf Conc'!E13*3.78)</f>
        <v xml:space="preserve"> </v>
      </c>
      <c r="F13" s="142" t="str">
        <f ca="1">IF(' Inf Conc'!F13="", " ", ' Inf Conc'!$C13*' Inf Conc'!F13*3.78)</f>
        <v xml:space="preserve"> </v>
      </c>
      <c r="G13" s="142" t="str">
        <f ca="1">IF(' Inf Conc'!G13="", " ", ' Inf Conc'!$C13*' Inf Conc'!G13*3.78)</f>
        <v xml:space="preserve"> </v>
      </c>
      <c r="H13" s="142" t="str">
        <f ca="1">IF(' Inf Conc'!H13="", " ", ' Inf Conc'!$C13*' Inf Conc'!H13*3.78)</f>
        <v xml:space="preserve"> </v>
      </c>
      <c r="I13" s="142" t="str">
        <f ca="1">IF(' Inf Conc'!I13="", " ", ' Inf Conc'!$C13*' Inf Conc'!I13*3.78)</f>
        <v xml:space="preserve"> </v>
      </c>
      <c r="J13" s="142" t="str">
        <f ca="1">IF(' Inf Conc'!J13="", " ", ' Inf Conc'!$C13*' Inf Conc'!J13*3.78)</f>
        <v xml:space="preserve"> </v>
      </c>
      <c r="K13" s="142" t="str">
        <f ca="1">IF(' Inf Conc'!K13="", " ", ' Inf Conc'!$D13*' Inf Conc'!K13*3.78)</f>
        <v xml:space="preserve"> </v>
      </c>
      <c r="L13" s="142" t="str">
        <f ca="1">IF(' Inf Conc'!L13="", " ", ' Inf Conc'!$C13*' Inf Conc'!L13*3.78)</f>
        <v xml:space="preserve"> </v>
      </c>
    </row>
    <row r="14" spans="1:13">
      <c r="A14" s="118">
        <f ca="1">' Inf Conc'!A14</f>
        <v>0</v>
      </c>
      <c r="B14" s="25">
        <f ca="1">' Inf Conc'!B14</f>
        <v>0</v>
      </c>
      <c r="C14" s="118">
        <f ca="1">' Inf Conc'!C14</f>
        <v>0</v>
      </c>
      <c r="D14" s="118">
        <f ca="1">' Inf Conc'!D14</f>
        <v>0</v>
      </c>
      <c r="E14" s="142" t="str">
        <f ca="1">IF(OR(' Inf Conc'!E14="",' Inf Conc'!E14=0)," ",' Inf Conc'!$C14*' Inf Conc'!E14*3.78)</f>
        <v xml:space="preserve"> </v>
      </c>
      <c r="F14" s="142" t="str">
        <f ca="1">IF(' Inf Conc'!F14="", " ", ' Inf Conc'!$C14*' Inf Conc'!F14*3.78)</f>
        <v xml:space="preserve"> </v>
      </c>
      <c r="G14" s="142" t="str">
        <f ca="1">IF(' Inf Conc'!G14="", " ", ' Inf Conc'!$C14*' Inf Conc'!G14*3.78)</f>
        <v xml:space="preserve"> </v>
      </c>
      <c r="H14" s="142" t="str">
        <f ca="1">IF(' Inf Conc'!H14="", " ", ' Inf Conc'!$C14*' Inf Conc'!H14*3.78)</f>
        <v xml:space="preserve"> </v>
      </c>
      <c r="I14" s="142" t="str">
        <f ca="1">IF(' Inf Conc'!I14="", " ", ' Inf Conc'!$C14*' Inf Conc'!I14*3.78)</f>
        <v xml:space="preserve"> </v>
      </c>
      <c r="J14" s="142" t="str">
        <f ca="1">IF(' Inf Conc'!J14="", " ", ' Inf Conc'!$C14*' Inf Conc'!J14*3.78)</f>
        <v xml:space="preserve"> </v>
      </c>
      <c r="K14" s="142" t="str">
        <f ca="1">IF(' Inf Conc'!K14="", " ", ' Inf Conc'!$D14*' Inf Conc'!K14*3.78)</f>
        <v xml:space="preserve"> </v>
      </c>
      <c r="L14" s="142" t="str">
        <f ca="1">IF(' Inf Conc'!L14="", " ", ' Inf Conc'!$C14*' Inf Conc'!L14*3.78)</f>
        <v xml:space="preserve"> </v>
      </c>
    </row>
    <row r="15" spans="1:13">
      <c r="A15" s="118">
        <f ca="1">' Inf Conc'!A15</f>
        <v>0</v>
      </c>
      <c r="B15" s="25">
        <f ca="1">' Inf Conc'!B15</f>
        <v>0</v>
      </c>
      <c r="C15" s="118">
        <f ca="1">' Inf Conc'!C15</f>
        <v>0</v>
      </c>
      <c r="D15" s="118">
        <f ca="1">' Inf Conc'!D15</f>
        <v>0</v>
      </c>
      <c r="E15" s="142" t="str">
        <f ca="1">IF(OR(' Inf Conc'!E15="",' Inf Conc'!E15=0)," ",' Inf Conc'!$C15*' Inf Conc'!E15*3.78)</f>
        <v xml:space="preserve"> </v>
      </c>
      <c r="F15" s="142" t="str">
        <f ca="1">IF(' Inf Conc'!F15="", " ", ' Inf Conc'!$C15*' Inf Conc'!F15*3.78)</f>
        <v xml:space="preserve"> </v>
      </c>
      <c r="G15" s="142" t="str">
        <f ca="1">IF(' Inf Conc'!G15="", " ", ' Inf Conc'!$C15*' Inf Conc'!G15*3.78)</f>
        <v xml:space="preserve"> </v>
      </c>
      <c r="H15" s="142" t="str">
        <f ca="1">IF(' Inf Conc'!H15="", " ", ' Inf Conc'!$C15*' Inf Conc'!H15*3.78)</f>
        <v xml:space="preserve"> </v>
      </c>
      <c r="I15" s="142" t="str">
        <f ca="1">IF(' Inf Conc'!I15="", " ", ' Inf Conc'!$C15*' Inf Conc'!I15*3.78)</f>
        <v xml:space="preserve"> </v>
      </c>
      <c r="J15" s="142" t="str">
        <f ca="1">IF(' Inf Conc'!J15="", " ", ' Inf Conc'!$C15*' Inf Conc'!J15*3.78)</f>
        <v xml:space="preserve"> </v>
      </c>
      <c r="K15" s="142" t="str">
        <f ca="1">IF(' Inf Conc'!K15="", " ", ' Inf Conc'!$D15*' Inf Conc'!K15*3.78)</f>
        <v xml:space="preserve"> </v>
      </c>
      <c r="L15" s="142" t="str">
        <f ca="1">IF(' Inf Conc'!L15="", " ", ' Inf Conc'!$C15*' Inf Conc'!L15*3.78)</f>
        <v xml:space="preserve"> </v>
      </c>
    </row>
    <row r="16" spans="1:13">
      <c r="A16" s="118">
        <f ca="1">' Inf Conc'!A16</f>
        <v>0</v>
      </c>
      <c r="B16" s="25">
        <f ca="1">' Inf Conc'!B16</f>
        <v>0</v>
      </c>
      <c r="C16" s="118">
        <f ca="1">' Inf Conc'!C16</f>
        <v>0</v>
      </c>
      <c r="D16" s="118">
        <f ca="1">' Inf Conc'!D16</f>
        <v>0</v>
      </c>
      <c r="E16" s="142" t="str">
        <f ca="1">IF(OR(' Inf Conc'!E16="",' Inf Conc'!E16=0)," ",' Inf Conc'!$C16*' Inf Conc'!E16*3.78)</f>
        <v xml:space="preserve"> </v>
      </c>
      <c r="F16" s="142" t="str">
        <f ca="1">IF(' Inf Conc'!F16="", " ", ' Inf Conc'!$C16*' Inf Conc'!F16*3.78)</f>
        <v xml:space="preserve"> </v>
      </c>
      <c r="G16" s="142" t="str">
        <f ca="1">IF(' Inf Conc'!G16="", " ", ' Inf Conc'!$C16*' Inf Conc'!G16*3.78)</f>
        <v xml:space="preserve"> </v>
      </c>
      <c r="H16" s="142" t="str">
        <f ca="1">IF(' Inf Conc'!H16="", " ", ' Inf Conc'!$C16*' Inf Conc'!H16*3.78)</f>
        <v xml:space="preserve"> </v>
      </c>
      <c r="I16" s="142" t="str">
        <f ca="1">IF(' Inf Conc'!I16="", " ", ' Inf Conc'!$C16*' Inf Conc'!I16*3.78)</f>
        <v xml:space="preserve"> </v>
      </c>
      <c r="J16" s="142" t="str">
        <f ca="1">IF(' Inf Conc'!J16="", " ", ' Inf Conc'!$C16*' Inf Conc'!J16*3.78)</f>
        <v xml:space="preserve"> </v>
      </c>
      <c r="K16" s="142" t="str">
        <f ca="1">IF(' Inf Conc'!K16="", " ", ' Inf Conc'!$D16*' Inf Conc'!K16*3.78)</f>
        <v xml:space="preserve"> </v>
      </c>
      <c r="L16" s="142" t="str">
        <f ca="1">IF(' Inf Conc'!L16="", " ", ' Inf Conc'!$C16*' Inf Conc'!L16*3.78)</f>
        <v xml:space="preserve"> </v>
      </c>
    </row>
    <row r="17" spans="1:18">
      <c r="A17" s="118">
        <f ca="1">' Inf Conc'!A17</f>
        <v>0</v>
      </c>
      <c r="B17" s="25">
        <f ca="1">' Inf Conc'!B17</f>
        <v>0</v>
      </c>
      <c r="C17" s="118">
        <f ca="1">' Inf Conc'!C17</f>
        <v>0</v>
      </c>
      <c r="D17" s="118">
        <f ca="1">' Inf Conc'!D17</f>
        <v>0</v>
      </c>
      <c r="E17" s="142" t="str">
        <f ca="1">IF(OR(' Inf Conc'!E17="",' Inf Conc'!E17=0)," ",' Inf Conc'!$C17*' Inf Conc'!E17*3.78)</f>
        <v xml:space="preserve"> </v>
      </c>
      <c r="F17" s="142" t="str">
        <f ca="1">IF(' Inf Conc'!F17="", " ", ' Inf Conc'!$C17*' Inf Conc'!F17*3.78)</f>
        <v xml:space="preserve"> </v>
      </c>
      <c r="G17" s="142" t="str">
        <f ca="1">IF(' Inf Conc'!G17="", " ", ' Inf Conc'!$C17*' Inf Conc'!G17*3.78)</f>
        <v xml:space="preserve"> </v>
      </c>
      <c r="H17" s="142" t="str">
        <f ca="1">IF(' Inf Conc'!H17="", " ", ' Inf Conc'!$C17*' Inf Conc'!H17*3.78)</f>
        <v xml:space="preserve"> </v>
      </c>
      <c r="I17" s="142" t="str">
        <f ca="1">IF(' Inf Conc'!I17="", " ", ' Inf Conc'!$C17*' Inf Conc'!I17*3.78)</f>
        <v xml:space="preserve"> </v>
      </c>
      <c r="J17" s="142" t="str">
        <f ca="1">IF(' Inf Conc'!J17="", " ", ' Inf Conc'!$C17*' Inf Conc'!J17*3.78)</f>
        <v xml:space="preserve"> </v>
      </c>
      <c r="K17" s="142" t="str">
        <f ca="1">IF(' Inf Conc'!K17="", " ", ' Inf Conc'!$D17*' Inf Conc'!K17*3.78)</f>
        <v xml:space="preserve"> </v>
      </c>
      <c r="L17" s="142" t="str">
        <f ca="1">IF(' Inf Conc'!L17="", " ", ' Inf Conc'!$C17*' Inf Conc'!L17*3.78)</f>
        <v xml:space="preserve"> </v>
      </c>
    </row>
    <row r="18" spans="1:18">
      <c r="A18" s="118">
        <f ca="1">' Inf Conc'!A18</f>
        <v>0</v>
      </c>
      <c r="B18" s="25">
        <f ca="1">' Inf Conc'!B18</f>
        <v>0</v>
      </c>
      <c r="C18" s="118">
        <f ca="1">' Inf Conc'!C18</f>
        <v>0</v>
      </c>
      <c r="D18" s="118">
        <f ca="1">' Inf Conc'!D18</f>
        <v>0</v>
      </c>
      <c r="E18" s="142" t="str">
        <f ca="1">IF(OR(' Inf Conc'!E18="",' Inf Conc'!E18=0)," ",' Inf Conc'!$C18*' Inf Conc'!E18*3.78)</f>
        <v xml:space="preserve"> </v>
      </c>
      <c r="F18" s="142" t="str">
        <f ca="1">IF(' Inf Conc'!F18="", " ", ' Inf Conc'!$C18*' Inf Conc'!F18*3.78)</f>
        <v xml:space="preserve"> </v>
      </c>
      <c r="G18" s="142" t="str">
        <f ca="1">IF(' Inf Conc'!G18="", " ", ' Inf Conc'!$C18*' Inf Conc'!G18*3.78)</f>
        <v xml:space="preserve"> </v>
      </c>
      <c r="H18" s="142" t="str">
        <f ca="1">IF(' Inf Conc'!H18="", " ", ' Inf Conc'!$C18*' Inf Conc'!H18*3.78)</f>
        <v xml:space="preserve"> </v>
      </c>
      <c r="I18" s="142" t="str">
        <f ca="1">IF(' Inf Conc'!I18="", " ", ' Inf Conc'!$C18*' Inf Conc'!I18*3.78)</f>
        <v xml:space="preserve"> </v>
      </c>
      <c r="J18" s="142" t="str">
        <f ca="1">IF(' Inf Conc'!J18="", " ", ' Inf Conc'!$C18*' Inf Conc'!J18*3.78)</f>
        <v xml:space="preserve"> </v>
      </c>
      <c r="K18" s="142" t="str">
        <f ca="1">IF(' Inf Conc'!K18="", " ", ' Inf Conc'!$D18*' Inf Conc'!K18*3.78)</f>
        <v xml:space="preserve"> </v>
      </c>
      <c r="L18" s="142" t="str">
        <f ca="1">IF(' Inf Conc'!L18="", " ", ' Inf Conc'!$C18*' Inf Conc'!L18*3.78)</f>
        <v xml:space="preserve"> </v>
      </c>
    </row>
    <row r="19" spans="1:18">
      <c r="A19" s="118">
        <f ca="1">' Inf Conc'!A19</f>
        <v>0</v>
      </c>
      <c r="B19" s="25">
        <f ca="1">' Inf Conc'!B19</f>
        <v>0</v>
      </c>
      <c r="C19" s="118">
        <f ca="1">' Inf Conc'!C19</f>
        <v>0</v>
      </c>
      <c r="D19" s="118">
        <f ca="1">' Inf Conc'!D19</f>
        <v>0</v>
      </c>
      <c r="E19" s="142" t="str">
        <f ca="1">IF(OR(' Inf Conc'!E19="",' Inf Conc'!E19=0)," ",' Inf Conc'!$C19*' Inf Conc'!E19*3.78)</f>
        <v xml:space="preserve"> </v>
      </c>
      <c r="F19" s="142" t="str">
        <f ca="1">IF(' Inf Conc'!F19="", " ", ' Inf Conc'!$C19*' Inf Conc'!F19*3.78)</f>
        <v xml:space="preserve"> </v>
      </c>
      <c r="G19" s="142" t="str">
        <f ca="1">IF(' Inf Conc'!G19="", " ", ' Inf Conc'!$C19*' Inf Conc'!G19*3.78)</f>
        <v xml:space="preserve"> </v>
      </c>
      <c r="H19" s="142" t="str">
        <f ca="1">IF(' Inf Conc'!H19="", " ", ' Inf Conc'!$C19*' Inf Conc'!H19*3.78)</f>
        <v xml:space="preserve"> </v>
      </c>
      <c r="I19" s="142" t="str">
        <f ca="1">IF(' Inf Conc'!I19="", " ", ' Inf Conc'!$C19*' Inf Conc'!I19*3.78)</f>
        <v xml:space="preserve"> </v>
      </c>
      <c r="J19" s="142" t="str">
        <f ca="1">IF(' Inf Conc'!J19="", " ", ' Inf Conc'!$C19*' Inf Conc'!J19*3.78)</f>
        <v xml:space="preserve"> </v>
      </c>
      <c r="K19" s="142" t="str">
        <f ca="1">IF(' Inf Conc'!K19="", " ", ' Inf Conc'!$D19*' Inf Conc'!K19*3.78)</f>
        <v xml:space="preserve"> </v>
      </c>
      <c r="L19" s="142" t="str">
        <f ca="1">IF(' Inf Conc'!L19="", " ", ' Inf Conc'!$C19*' Inf Conc'!L19*3.78)</f>
        <v xml:space="preserve"> </v>
      </c>
    </row>
    <row r="20" spans="1:18">
      <c r="A20" s="118">
        <f ca="1">' Inf Conc'!A20</f>
        <v>0</v>
      </c>
      <c r="B20" s="25">
        <f ca="1">' Inf Conc'!B20</f>
        <v>0</v>
      </c>
      <c r="C20" s="118">
        <f ca="1">' Inf Conc'!C20</f>
        <v>0</v>
      </c>
      <c r="D20" s="118">
        <f ca="1">' Inf Conc'!D20</f>
        <v>0</v>
      </c>
      <c r="E20" s="142" t="str">
        <f ca="1">IF(OR(' Inf Conc'!E20="",' Inf Conc'!E20=0)," ",' Inf Conc'!$C20*' Inf Conc'!E20*3.78)</f>
        <v xml:space="preserve"> </v>
      </c>
      <c r="F20" s="142" t="str">
        <f ca="1">IF(' Inf Conc'!F20="", " ", ' Inf Conc'!$C20*' Inf Conc'!F20*3.78)</f>
        <v xml:space="preserve"> </v>
      </c>
      <c r="G20" s="142" t="str">
        <f ca="1">IF(' Inf Conc'!G20="", " ", ' Inf Conc'!$C20*' Inf Conc'!G20*3.78)</f>
        <v xml:space="preserve"> </v>
      </c>
      <c r="H20" s="142" t="str">
        <f ca="1">IF(' Inf Conc'!H20="", " ", ' Inf Conc'!$C20*' Inf Conc'!H20*3.78)</f>
        <v xml:space="preserve"> </v>
      </c>
      <c r="I20" s="142" t="str">
        <f ca="1">IF(' Inf Conc'!I20="", " ", ' Inf Conc'!$C20*' Inf Conc'!I20*3.78)</f>
        <v xml:space="preserve"> </v>
      </c>
      <c r="J20" s="142" t="str">
        <f ca="1">IF(' Inf Conc'!J20="", " ", ' Inf Conc'!$C20*' Inf Conc'!J20*3.78)</f>
        <v xml:space="preserve"> </v>
      </c>
      <c r="K20" s="142" t="str">
        <f ca="1">IF(' Inf Conc'!K20="", " ", ' Inf Conc'!$D20*' Inf Conc'!K20*3.78)</f>
        <v xml:space="preserve"> </v>
      </c>
      <c r="L20" s="142" t="str">
        <f ca="1">IF(' Inf Conc'!L20="", " ", ' Inf Conc'!$C20*' Inf Conc'!L20*3.78)</f>
        <v xml:space="preserve"> </v>
      </c>
    </row>
    <row r="21" spans="1:18">
      <c r="A21" s="118">
        <f ca="1">' Inf Conc'!A21</f>
        <v>0</v>
      </c>
      <c r="B21" s="25">
        <f ca="1">' Inf Conc'!B21</f>
        <v>0</v>
      </c>
      <c r="C21" s="118">
        <f ca="1">' Inf Conc'!C21</f>
        <v>0</v>
      </c>
      <c r="D21" s="118">
        <f ca="1">' Inf Conc'!D21</f>
        <v>0</v>
      </c>
      <c r="E21" s="142" t="str">
        <f ca="1">IF(OR(' Inf Conc'!E21="",' Inf Conc'!E21=0)," ",' Inf Conc'!$C21*' Inf Conc'!E21*3.78)</f>
        <v xml:space="preserve"> </v>
      </c>
      <c r="F21" s="142" t="str">
        <f ca="1">IF(' Inf Conc'!F21="", " ", ' Inf Conc'!$C21*' Inf Conc'!F21*3.78)</f>
        <v xml:space="preserve"> </v>
      </c>
      <c r="G21" s="142" t="str">
        <f ca="1">IF(' Inf Conc'!G21="", " ", ' Inf Conc'!$C21*' Inf Conc'!G21*3.78)</f>
        <v xml:space="preserve"> </v>
      </c>
      <c r="H21" s="142" t="str">
        <f ca="1">IF(' Inf Conc'!H21="", " ", ' Inf Conc'!$C21*' Inf Conc'!H21*3.78)</f>
        <v xml:space="preserve"> </v>
      </c>
      <c r="I21" s="142" t="str">
        <f ca="1">IF(' Inf Conc'!I21="", " ", ' Inf Conc'!$C21*' Inf Conc'!I21*3.78)</f>
        <v xml:space="preserve"> </v>
      </c>
      <c r="J21" s="142" t="str">
        <f ca="1">IF(' Inf Conc'!J21="", " ", ' Inf Conc'!$C21*' Inf Conc'!J21*3.78)</f>
        <v xml:space="preserve"> </v>
      </c>
      <c r="K21" s="142" t="str">
        <f ca="1">IF(' Inf Conc'!K21="", " ", ' Inf Conc'!$D21*' Inf Conc'!K21*3.78)</f>
        <v xml:space="preserve"> </v>
      </c>
      <c r="L21" s="142" t="str">
        <f ca="1">IF(' Inf Conc'!L21="", " ", ' Inf Conc'!$C21*' Inf Conc'!L21*3.78)</f>
        <v xml:space="preserve"> </v>
      </c>
    </row>
    <row r="22" spans="1:18">
      <c r="A22" s="118">
        <f ca="1">' Inf Conc'!A22</f>
        <v>0</v>
      </c>
      <c r="B22" s="25">
        <f ca="1">' Inf Conc'!B22</f>
        <v>0</v>
      </c>
      <c r="C22" s="118">
        <f ca="1">' Inf Conc'!C22</f>
        <v>0</v>
      </c>
      <c r="D22" s="118">
        <f ca="1">' Inf Conc'!D22</f>
        <v>0</v>
      </c>
      <c r="E22" s="142" t="str">
        <f ca="1">IF(OR(' Inf Conc'!E22="",' Inf Conc'!E22=0)," ",' Inf Conc'!$C22*' Inf Conc'!E22*3.78)</f>
        <v xml:space="preserve"> </v>
      </c>
      <c r="F22" s="142" t="str">
        <f ca="1">IF(' Inf Conc'!F22="", " ", ' Inf Conc'!$C22*' Inf Conc'!F22*3.78)</f>
        <v xml:space="preserve"> </v>
      </c>
      <c r="G22" s="142" t="str">
        <f ca="1">IF(' Inf Conc'!G22="", " ", ' Inf Conc'!$C22*' Inf Conc'!G22*3.78)</f>
        <v xml:space="preserve"> </v>
      </c>
      <c r="H22" s="142" t="str">
        <f ca="1">IF(' Inf Conc'!H22="", " ", ' Inf Conc'!$C22*' Inf Conc'!H22*3.78)</f>
        <v xml:space="preserve"> </v>
      </c>
      <c r="I22" s="142" t="str">
        <f ca="1">IF(' Inf Conc'!I22="", " ", ' Inf Conc'!$C22*' Inf Conc'!I22*3.78)</f>
        <v xml:space="preserve"> </v>
      </c>
      <c r="J22" s="142" t="str">
        <f ca="1">IF(' Inf Conc'!J22="", " ", ' Inf Conc'!$C22*' Inf Conc'!J22*3.78)</f>
        <v xml:space="preserve"> </v>
      </c>
      <c r="K22" s="142" t="str">
        <f ca="1">IF(' Inf Conc'!K22="", " ", ' Inf Conc'!$D22*' Inf Conc'!K22*3.78)</f>
        <v xml:space="preserve"> </v>
      </c>
      <c r="L22" s="142" t="str">
        <f ca="1">IF(' Inf Conc'!L22="", " ", ' Inf Conc'!$C22*' Inf Conc'!L22*3.78)</f>
        <v xml:space="preserve"> </v>
      </c>
    </row>
    <row r="23" spans="1:18">
      <c r="A23" s="118">
        <f ca="1">' Inf Conc'!A23</f>
        <v>0</v>
      </c>
      <c r="B23" s="25">
        <f ca="1">' Inf Conc'!B23</f>
        <v>0</v>
      </c>
      <c r="C23" s="118">
        <f ca="1">' Inf Conc'!C23</f>
        <v>0</v>
      </c>
      <c r="D23" s="118">
        <f ca="1">' Inf Conc'!D23</f>
        <v>0</v>
      </c>
      <c r="E23" s="142" t="str">
        <f ca="1">IF(OR(' Inf Conc'!E23="",' Inf Conc'!E23=0)," ",' Inf Conc'!$C23*' Inf Conc'!E23*3.78)</f>
        <v xml:space="preserve"> </v>
      </c>
      <c r="F23" s="142" t="str">
        <f ca="1">IF(' Inf Conc'!F23="", " ", ' Inf Conc'!$C23*' Inf Conc'!F23*3.78)</f>
        <v xml:space="preserve"> </v>
      </c>
      <c r="G23" s="142" t="str">
        <f ca="1">IF(' Inf Conc'!G23="", " ", ' Inf Conc'!$C23*' Inf Conc'!G23*3.78)</f>
        <v xml:space="preserve"> </v>
      </c>
      <c r="H23" s="142" t="str">
        <f ca="1">IF(' Inf Conc'!H23="", " ", ' Inf Conc'!$C23*' Inf Conc'!H23*3.78)</f>
        <v xml:space="preserve"> </v>
      </c>
      <c r="I23" s="142" t="str">
        <f ca="1">IF(' Inf Conc'!I23="", " ", ' Inf Conc'!$C23*' Inf Conc'!I23*3.78)</f>
        <v xml:space="preserve"> </v>
      </c>
      <c r="J23" s="142" t="str">
        <f ca="1">IF(' Inf Conc'!J23="", " ", ' Inf Conc'!$C23*' Inf Conc'!J23*3.78)</f>
        <v xml:space="preserve"> </v>
      </c>
      <c r="K23" s="142" t="str">
        <f ca="1">IF(' Inf Conc'!K23="", " ", ' Inf Conc'!$D23*' Inf Conc'!K23*3.78)</f>
        <v xml:space="preserve"> </v>
      </c>
      <c r="L23" s="142" t="str">
        <f ca="1">IF(' Inf Conc'!L23="", " ", ' Inf Conc'!$C23*' Inf Conc'!L23*3.78)</f>
        <v xml:space="preserve"> </v>
      </c>
    </row>
    <row r="24" spans="1:18">
      <c r="A24" s="118">
        <f ca="1">' Inf Conc'!A24</f>
        <v>0</v>
      </c>
      <c r="B24" s="25">
        <f ca="1">' Inf Conc'!B24</f>
        <v>0</v>
      </c>
      <c r="C24" s="118">
        <f ca="1">' Inf Conc'!C24</f>
        <v>0</v>
      </c>
      <c r="D24" s="118">
        <f ca="1">' Inf Conc'!D24</f>
        <v>0</v>
      </c>
      <c r="E24" s="142" t="str">
        <f ca="1">IF(OR(' Inf Conc'!E24="",' Inf Conc'!E24=0)," ",' Inf Conc'!$C24*' Inf Conc'!E24*3.78)</f>
        <v xml:space="preserve"> </v>
      </c>
      <c r="F24" s="142" t="str">
        <f ca="1">IF(' Inf Conc'!F24="", " ", ' Inf Conc'!$C24*' Inf Conc'!F24*3.78)</f>
        <v xml:space="preserve"> </v>
      </c>
      <c r="G24" s="142" t="str">
        <f ca="1">IF(' Inf Conc'!G24="", " ", ' Inf Conc'!$C24*' Inf Conc'!G24*3.78)</f>
        <v xml:space="preserve"> </v>
      </c>
      <c r="H24" s="142" t="str">
        <f ca="1">IF(' Inf Conc'!H24="", " ", ' Inf Conc'!$C24*' Inf Conc'!H24*3.78)</f>
        <v xml:space="preserve"> </v>
      </c>
      <c r="I24" s="142" t="str">
        <f ca="1">IF(' Inf Conc'!I24="", " ", ' Inf Conc'!$C24*' Inf Conc'!I24*3.78)</f>
        <v xml:space="preserve"> </v>
      </c>
      <c r="J24" s="142" t="str">
        <f ca="1">IF(' Inf Conc'!J24="", " ", ' Inf Conc'!$C24*' Inf Conc'!J24*3.78)</f>
        <v xml:space="preserve"> </v>
      </c>
      <c r="K24" s="142" t="str">
        <f ca="1">IF(' Inf Conc'!K24="", " ", ' Inf Conc'!$D24*' Inf Conc'!K24*3.78)</f>
        <v xml:space="preserve"> </v>
      </c>
      <c r="L24" s="142" t="str">
        <f ca="1">IF(' Inf Conc'!L24="", " ", ' Inf Conc'!$C24*' Inf Conc'!L24*3.78)</f>
        <v xml:space="preserve"> </v>
      </c>
    </row>
    <row r="25" spans="1:18">
      <c r="A25" s="118">
        <f ca="1">' Inf Conc'!A25</f>
        <v>0</v>
      </c>
      <c r="B25" s="25">
        <f ca="1">' Inf Conc'!B25</f>
        <v>0</v>
      </c>
      <c r="C25" s="118">
        <f ca="1">' Inf Conc'!C25</f>
        <v>0</v>
      </c>
      <c r="D25" s="118">
        <f ca="1">' Inf Conc'!D25</f>
        <v>0</v>
      </c>
      <c r="E25" s="142" t="str">
        <f ca="1">IF(OR(' Inf Conc'!E25="",' Inf Conc'!E25=0)," ",' Inf Conc'!$C25*' Inf Conc'!E25*3.78)</f>
        <v xml:space="preserve"> </v>
      </c>
      <c r="F25" s="142" t="str">
        <f ca="1">IF(' Inf Conc'!F25="", " ", ' Inf Conc'!$C25*' Inf Conc'!F25*3.78)</f>
        <v xml:space="preserve"> </v>
      </c>
      <c r="G25" s="142" t="str">
        <f ca="1">IF(' Inf Conc'!G25="", " ", ' Inf Conc'!$C25*' Inf Conc'!G25*3.78)</f>
        <v xml:space="preserve"> </v>
      </c>
      <c r="H25" s="142" t="str">
        <f ca="1">IF(' Inf Conc'!H25="", " ", ' Inf Conc'!$C25*' Inf Conc'!H25*3.78)</f>
        <v xml:space="preserve"> </v>
      </c>
      <c r="I25" s="142" t="str">
        <f ca="1">IF(' Inf Conc'!I25="", " ", ' Inf Conc'!$C25*' Inf Conc'!I25*3.78)</f>
        <v xml:space="preserve"> </v>
      </c>
      <c r="J25" s="142" t="str">
        <f ca="1">IF(' Inf Conc'!J25="", " ", ' Inf Conc'!$C25*' Inf Conc'!J25*3.78)</f>
        <v xml:space="preserve"> </v>
      </c>
      <c r="K25" s="142" t="str">
        <f ca="1">IF(' Inf Conc'!K25="", " ", ' Inf Conc'!$D25*' Inf Conc'!K25*3.78)</f>
        <v xml:space="preserve"> </v>
      </c>
      <c r="L25" s="142" t="str">
        <f ca="1">IF(' Inf Conc'!L25="", " ", ' Inf Conc'!$C25*' Inf Conc'!L25*3.78)</f>
        <v xml:space="preserve"> </v>
      </c>
    </row>
    <row r="26" spans="1:18">
      <c r="A26" s="118">
        <f ca="1">' Inf Conc'!A26</f>
        <v>0</v>
      </c>
      <c r="B26" s="25">
        <f ca="1">' Inf Conc'!B26</f>
        <v>0</v>
      </c>
      <c r="C26" s="118">
        <f ca="1">' Inf Conc'!C26</f>
        <v>0</v>
      </c>
      <c r="D26" s="118">
        <f ca="1">' Inf Conc'!D26</f>
        <v>0</v>
      </c>
      <c r="E26" s="142" t="str">
        <f ca="1">IF(OR(' Inf Conc'!E26="",' Inf Conc'!E26=0)," ",' Inf Conc'!$C26*' Inf Conc'!E26*3.78)</f>
        <v xml:space="preserve"> </v>
      </c>
      <c r="F26" s="142" t="str">
        <f ca="1">IF(' Inf Conc'!F26="", " ", ' Inf Conc'!$C26*' Inf Conc'!F26*3.78)</f>
        <v xml:space="preserve"> </v>
      </c>
      <c r="G26" s="142" t="str">
        <f ca="1">IF(' Inf Conc'!G26="", " ", ' Inf Conc'!$C26*' Inf Conc'!G26*3.78)</f>
        <v xml:space="preserve"> </v>
      </c>
      <c r="H26" s="142" t="str">
        <f ca="1">IF(' Inf Conc'!H26="", " ", ' Inf Conc'!$C26*' Inf Conc'!H26*3.78)</f>
        <v xml:space="preserve"> </v>
      </c>
      <c r="I26" s="142" t="str">
        <f ca="1">IF(' Inf Conc'!I26="", " ", ' Inf Conc'!$C26*' Inf Conc'!I26*3.78)</f>
        <v xml:space="preserve"> </v>
      </c>
      <c r="J26" s="142" t="str">
        <f ca="1">IF(' Inf Conc'!J26="", " ", ' Inf Conc'!$C26*' Inf Conc'!J26*3.78)</f>
        <v xml:space="preserve"> </v>
      </c>
      <c r="K26" s="142" t="str">
        <f ca="1">IF(' Inf Conc'!K26="", " ", ' Inf Conc'!$D26*' Inf Conc'!K26*3.78)</f>
        <v xml:space="preserve"> </v>
      </c>
      <c r="L26" s="142" t="str">
        <f ca="1">IF(' Inf Conc'!L26="", " ", ' Inf Conc'!$C26*' Inf Conc'!L26*3.78)</f>
        <v xml:space="preserve"> </v>
      </c>
    </row>
    <row r="27" spans="1:18" ht="14.25" customHeight="1" thickBot="1"/>
    <row r="28" spans="1:18" ht="15.75">
      <c r="A28" s="262" t="s">
        <v>162</v>
      </c>
      <c r="B28" s="259"/>
      <c r="C28" s="259"/>
      <c r="D28" s="259"/>
      <c r="E28" s="259"/>
      <c r="F28" s="259"/>
      <c r="G28" s="259"/>
      <c r="H28" s="259"/>
      <c r="I28" s="259"/>
      <c r="J28" s="259"/>
      <c r="K28" s="59"/>
      <c r="L28" s="59"/>
      <c r="M28" s="59"/>
      <c r="N28" s="59"/>
      <c r="O28" s="59"/>
      <c r="P28" s="59"/>
      <c r="Q28" s="59"/>
      <c r="R28" s="60"/>
    </row>
    <row r="29" spans="1:18">
      <c r="A29" s="260" t="s">
        <v>135</v>
      </c>
      <c r="B29" s="249"/>
      <c r="C29" s="249"/>
      <c r="D29" s="249"/>
      <c r="E29" s="249"/>
      <c r="F29" s="249"/>
      <c r="G29" s="249"/>
      <c r="H29" s="249"/>
      <c r="I29" s="249"/>
      <c r="J29" s="249"/>
      <c r="K29" s="43"/>
      <c r="L29" s="43"/>
      <c r="M29" s="43"/>
      <c r="N29" s="43"/>
      <c r="O29" s="43"/>
      <c r="P29" s="43"/>
      <c r="Q29" s="43"/>
      <c r="R29" s="62"/>
    </row>
    <row r="30" spans="1:18">
      <c r="A30" s="260" t="s">
        <v>110</v>
      </c>
      <c r="B30" s="249"/>
      <c r="C30" s="249"/>
      <c r="D30" s="249"/>
      <c r="E30" s="249"/>
      <c r="F30" s="249"/>
      <c r="G30" s="249"/>
      <c r="H30" s="249"/>
      <c r="I30" s="249"/>
      <c r="J30" s="249"/>
      <c r="K30" s="43"/>
      <c r="L30" s="43"/>
      <c r="M30" s="43"/>
      <c r="N30" s="43"/>
      <c r="O30" s="43"/>
      <c r="P30" s="43"/>
      <c r="Q30" s="43"/>
      <c r="R30" s="62"/>
    </row>
    <row r="31" spans="1:18" s="44" customFormat="1">
      <c r="A31" s="260"/>
      <c r="B31" s="249"/>
      <c r="C31" s="249"/>
      <c r="D31" s="249"/>
      <c r="E31" s="249"/>
      <c r="F31" s="249"/>
      <c r="G31" s="249"/>
      <c r="H31" s="249"/>
      <c r="I31" s="249"/>
      <c r="J31" s="249"/>
      <c r="K31" s="43"/>
      <c r="L31" s="43"/>
      <c r="M31" s="43"/>
      <c r="N31" s="43"/>
      <c r="O31" s="43"/>
      <c r="P31" s="43"/>
      <c r="Q31" s="43"/>
      <c r="R31" s="62"/>
    </row>
    <row r="32" spans="1:18" ht="14.25" customHeight="1">
      <c r="A32" s="261" t="s">
        <v>101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62"/>
    </row>
    <row r="33" spans="1:18" ht="14.25" customHeight="1">
      <c r="A33" s="158" t="s">
        <v>171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62"/>
    </row>
    <row r="34" spans="1:18" ht="14.25" customHeight="1">
      <c r="A34" s="158" t="s">
        <v>172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62"/>
    </row>
    <row r="35" spans="1:18" ht="14.25" customHeight="1">
      <c r="A35" s="158" t="s">
        <v>109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62"/>
    </row>
    <row r="36" spans="1:18" ht="14.25" customHeight="1">
      <c r="A36" s="61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62"/>
    </row>
    <row r="37" spans="1:18" ht="14.25" customHeight="1">
      <c r="A37" s="261" t="s">
        <v>170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62"/>
    </row>
    <row r="38" spans="1:18" ht="14.25" customHeight="1">
      <c r="A38" s="158" t="s">
        <v>175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62"/>
    </row>
    <row r="39" spans="1:18">
      <c r="A39" s="159" t="s">
        <v>174</v>
      </c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43"/>
      <c r="P39" s="43"/>
      <c r="Q39" s="43"/>
      <c r="R39" s="62"/>
    </row>
    <row r="40" spans="1:18" ht="15.75" thickBot="1">
      <c r="A40" s="70" t="s">
        <v>173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64"/>
      <c r="P40" s="64"/>
      <c r="Q40" s="64"/>
      <c r="R40" s="65"/>
    </row>
  </sheetData>
  <sheetProtection formatCells="0" formatColumns="0" formatRows="0" insertRows="0"/>
  <mergeCells count="1">
    <mergeCell ref="C5:D5"/>
  </mergeCells>
  <phoneticPr fontId="0" type="noConversion"/>
  <conditionalFormatting sqref="A7:L26">
    <cfRule type="containsBlanks" dxfId="323" priority="8">
      <formula>LEN(TRIM(A7))=0</formula>
    </cfRule>
  </conditionalFormatting>
  <conditionalFormatting sqref="E7:L26">
    <cfRule type="cellIs" dxfId="322" priority="3" operator="equal">
      <formula>0</formula>
    </cfRule>
    <cfRule type="containsErrors" dxfId="32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zoomScale="130" zoomScaleNormal="13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U33" sqref="U33"/>
    </sheetView>
  </sheetViews>
  <sheetFormatPr defaultRowHeight="15"/>
  <cols>
    <col min="1" max="1" width="12.42578125" customWidth="1"/>
    <col min="2" max="2" width="10.5703125" bestFit="1" customWidth="1"/>
    <col min="3" max="3" width="9.42578125" style="27" bestFit="1" customWidth="1"/>
    <col min="4" max="5" width="6.7109375" customWidth="1"/>
    <col min="6" max="6" width="7.28515625" customWidth="1"/>
    <col min="7" max="8" width="7.140625" customWidth="1"/>
    <col min="9" max="9" width="7.140625" style="79" customWidth="1"/>
    <col min="10" max="11" width="7.140625" style="80" customWidth="1"/>
    <col min="12" max="16" width="7.140625" customWidth="1"/>
    <col min="17" max="20" width="5.7109375" customWidth="1"/>
    <col min="21" max="21" width="6.140625" customWidth="1"/>
  </cols>
  <sheetData>
    <row r="1" spans="1:21" ht="24" thickBot="1">
      <c r="A1" s="83" t="s">
        <v>94</v>
      </c>
      <c r="E1" s="83"/>
      <c r="F1" s="83"/>
      <c r="G1" s="83"/>
      <c r="H1" s="83"/>
      <c r="I1" s="83"/>
      <c r="J1" s="120"/>
      <c r="K1" s="120"/>
      <c r="L1" s="83"/>
      <c r="M1" s="83"/>
      <c r="N1" s="45"/>
      <c r="O1" s="45"/>
      <c r="P1" s="45"/>
      <c r="Q1" s="45"/>
      <c r="R1" s="45"/>
      <c r="S1" s="45"/>
      <c r="T1" s="45"/>
      <c r="U1" s="45"/>
    </row>
    <row r="2" spans="1:21" s="44" customFormat="1" ht="18.75">
      <c r="A2" s="143" t="str">
        <f ca="1">' Inf Conc'!A2</f>
        <v>Novato Sanitary District</v>
      </c>
      <c r="B2" s="59"/>
      <c r="C2" s="59"/>
      <c r="D2" s="144"/>
      <c r="E2" s="144"/>
      <c r="F2" s="144"/>
      <c r="G2" s="144"/>
      <c r="H2" s="144"/>
      <c r="I2" s="144"/>
      <c r="J2" s="153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5"/>
    </row>
    <row r="3" spans="1:21" s="44" customFormat="1" ht="19.5" thickBot="1">
      <c r="A3" s="146" t="str">
        <f ca="1">' Inf Conc'!A3</f>
        <v>Sandeep Karkal, Manager-Engineer, (415) 892-1694, sandeepk@novatosan.com</v>
      </c>
      <c r="B3" s="64"/>
      <c r="C3" s="64"/>
      <c r="D3" s="147"/>
      <c r="E3" s="147"/>
      <c r="F3" s="147"/>
      <c r="G3" s="147"/>
      <c r="H3" s="147"/>
      <c r="I3" s="147"/>
      <c r="J3" s="15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8"/>
    </row>
    <row r="4" spans="1:21" ht="19.5" thickBot="1">
      <c r="C4" s="28"/>
      <c r="D4" s="30"/>
      <c r="E4" s="30"/>
      <c r="F4" s="30"/>
      <c r="G4" s="30"/>
      <c r="H4" s="30"/>
      <c r="I4" s="78"/>
      <c r="J4" s="126"/>
      <c r="K4" s="126"/>
      <c r="L4" s="30"/>
      <c r="M4" s="30"/>
      <c r="N4" s="30"/>
      <c r="O4" s="30"/>
      <c r="P4" s="30"/>
      <c r="Q4" s="30"/>
      <c r="R4" s="30"/>
    </row>
    <row r="5" spans="1:21" ht="39">
      <c r="A5" s="31" t="s">
        <v>187</v>
      </c>
      <c r="B5" s="3" t="s">
        <v>0</v>
      </c>
      <c r="C5" s="14" t="s">
        <v>63</v>
      </c>
      <c r="D5" s="383" t="s">
        <v>13</v>
      </c>
      <c r="E5" s="384"/>
      <c r="F5" s="86" t="s">
        <v>51</v>
      </c>
      <c r="G5" s="87" t="s">
        <v>153</v>
      </c>
      <c r="H5" s="88" t="s">
        <v>52</v>
      </c>
      <c r="I5" s="93" t="s">
        <v>152</v>
      </c>
      <c r="J5" s="267" t="s">
        <v>151</v>
      </c>
      <c r="K5" s="267" t="s">
        <v>154</v>
      </c>
      <c r="L5" s="88" t="s">
        <v>53</v>
      </c>
      <c r="M5" s="88" t="s">
        <v>60</v>
      </c>
      <c r="N5" s="88" t="s">
        <v>54</v>
      </c>
      <c r="O5" s="88" t="s">
        <v>155</v>
      </c>
      <c r="P5" s="88" t="s">
        <v>176</v>
      </c>
      <c r="Q5" s="386" t="s">
        <v>178</v>
      </c>
      <c r="R5" s="386"/>
      <c r="S5" s="385" t="s">
        <v>179</v>
      </c>
      <c r="T5" s="385"/>
      <c r="U5" s="107" t="s">
        <v>56</v>
      </c>
    </row>
    <row r="6" spans="1:21" ht="28.5">
      <c r="A6" s="48"/>
      <c r="B6" s="8" t="s">
        <v>33</v>
      </c>
      <c r="C6" s="21"/>
      <c r="D6" s="49" t="s">
        <v>14</v>
      </c>
      <c r="E6" s="50" t="s">
        <v>10</v>
      </c>
      <c r="F6" s="303" t="s">
        <v>37</v>
      </c>
      <c r="G6" s="304" t="s">
        <v>16</v>
      </c>
      <c r="H6" s="89"/>
      <c r="I6" s="94"/>
      <c r="J6" s="268"/>
      <c r="K6" s="268"/>
      <c r="L6" s="89"/>
      <c r="M6" s="89"/>
      <c r="N6" s="89"/>
      <c r="O6" s="89"/>
      <c r="P6" s="305" t="s">
        <v>93</v>
      </c>
      <c r="Q6" s="306" t="s">
        <v>11</v>
      </c>
      <c r="R6" s="90" t="s">
        <v>12</v>
      </c>
      <c r="S6" s="316" t="s">
        <v>11</v>
      </c>
      <c r="T6" s="316" t="s">
        <v>12</v>
      </c>
      <c r="U6" s="91"/>
    </row>
    <row r="7" spans="1:21" s="44" customFormat="1" ht="16.5" customHeight="1">
      <c r="A7" s="288" t="s">
        <v>208</v>
      </c>
      <c r="B7" s="310">
        <v>41100</v>
      </c>
      <c r="C7" s="29" t="s">
        <v>206</v>
      </c>
      <c r="D7" s="321">
        <v>4.2300000000000004</v>
      </c>
      <c r="E7" s="317">
        <v>8.15</v>
      </c>
      <c r="F7" s="133">
        <f>SUM(H7,J7,K7)</f>
        <v>14.08</v>
      </c>
      <c r="G7" s="118">
        <f>SUM(I7:K7)</f>
        <v>13.78</v>
      </c>
      <c r="H7" s="317">
        <v>1.8</v>
      </c>
      <c r="I7" s="317">
        <v>1.5</v>
      </c>
      <c r="J7" s="317">
        <v>12</v>
      </c>
      <c r="K7" s="317">
        <v>0.28000000000000003</v>
      </c>
      <c r="L7" s="317">
        <v>0.53</v>
      </c>
      <c r="M7" s="318"/>
      <c r="N7" s="317">
        <v>0.25</v>
      </c>
      <c r="O7" s="317">
        <v>0.16</v>
      </c>
      <c r="P7" s="317">
        <v>2.8000000000000001E-2</v>
      </c>
      <c r="Q7" s="319">
        <v>7.1</v>
      </c>
      <c r="R7" s="227"/>
      <c r="S7" s="319">
        <v>23</v>
      </c>
      <c r="T7" s="228"/>
      <c r="U7" s="317">
        <v>2.5</v>
      </c>
    </row>
    <row r="8" spans="1:21" s="44" customFormat="1" ht="16.5" customHeight="1">
      <c r="A8" s="288" t="s">
        <v>209</v>
      </c>
      <c r="B8" s="310">
        <v>41221</v>
      </c>
      <c r="C8" s="29" t="s">
        <v>206</v>
      </c>
      <c r="D8" s="321">
        <v>4.55</v>
      </c>
      <c r="E8" s="317">
        <v>7.74</v>
      </c>
      <c r="F8" s="133">
        <f>SUM(H8,J8,K8)</f>
        <v>14.51</v>
      </c>
      <c r="G8" s="118">
        <f>SUM(I8:K8)</f>
        <v>14.51</v>
      </c>
      <c r="H8" s="317">
        <v>1.4</v>
      </c>
      <c r="I8" s="317">
        <v>1.4</v>
      </c>
      <c r="J8" s="317">
        <v>13</v>
      </c>
      <c r="K8" s="317">
        <v>0.11</v>
      </c>
      <c r="L8" s="317">
        <v>0.32</v>
      </c>
      <c r="M8" s="320"/>
      <c r="N8" s="317">
        <v>0.15</v>
      </c>
      <c r="O8" s="317">
        <v>9.5000000000000001E-2</v>
      </c>
      <c r="P8" s="317">
        <v>2.7E-2</v>
      </c>
      <c r="Q8" s="319">
        <v>7.1</v>
      </c>
      <c r="R8" s="227"/>
      <c r="S8" s="319">
        <v>21.1</v>
      </c>
      <c r="T8" s="228"/>
      <c r="U8" s="317">
        <v>0.5</v>
      </c>
    </row>
    <row r="9" spans="1:21" s="44" customFormat="1" ht="16.5" customHeight="1">
      <c r="A9" s="288" t="s">
        <v>209</v>
      </c>
      <c r="B9" s="310">
        <v>41227</v>
      </c>
      <c r="C9" s="29" t="s">
        <v>206</v>
      </c>
      <c r="D9" s="321">
        <v>4.2300000000000004</v>
      </c>
      <c r="E9" s="323">
        <v>13.25</v>
      </c>
      <c r="F9" s="133">
        <f>SUM(H9,J9,K9)</f>
        <v>13.436</v>
      </c>
      <c r="G9" s="118">
        <f>SUM(I9:K9)</f>
        <v>13.036</v>
      </c>
      <c r="H9" s="321">
        <v>1.4</v>
      </c>
      <c r="I9" s="315">
        <v>1</v>
      </c>
      <c r="J9" s="321">
        <v>12</v>
      </c>
      <c r="K9" s="321">
        <v>3.5999999999999997E-2</v>
      </c>
      <c r="L9" s="321">
        <v>0.11</v>
      </c>
      <c r="M9" s="318"/>
      <c r="N9" s="321">
        <v>0.17</v>
      </c>
      <c r="O9" s="321">
        <v>9.7000000000000003E-2</v>
      </c>
      <c r="P9" s="322">
        <v>0.02</v>
      </c>
      <c r="Q9" s="315">
        <v>7</v>
      </c>
      <c r="R9" s="227"/>
      <c r="S9" s="315">
        <v>20.7</v>
      </c>
      <c r="T9" s="228"/>
      <c r="U9" s="321">
        <v>2.2000000000000002</v>
      </c>
    </row>
    <row r="10" spans="1:21" s="44" customFormat="1" ht="16.5" customHeight="1">
      <c r="A10" s="288" t="s">
        <v>209</v>
      </c>
      <c r="B10" s="310">
        <v>41256</v>
      </c>
      <c r="C10" s="29" t="s">
        <v>206</v>
      </c>
      <c r="D10" s="321">
        <v>5.07</v>
      </c>
      <c r="E10" s="317">
        <v>13.11</v>
      </c>
      <c r="F10" s="133">
        <f>SUM(H10,J10,K10)</f>
        <v>10.602000000000002</v>
      </c>
      <c r="G10" s="118">
        <f>SUM(I10:K10)</f>
        <v>10.602000000000002</v>
      </c>
      <c r="H10" s="317">
        <v>1.3</v>
      </c>
      <c r="I10" s="317">
        <v>1.3</v>
      </c>
      <c r="J10" s="317">
        <v>9.3000000000000007</v>
      </c>
      <c r="K10" s="317">
        <v>2E-3</v>
      </c>
      <c r="L10" s="317">
        <v>0.12</v>
      </c>
      <c r="M10" s="318"/>
      <c r="N10" s="317">
        <v>0.74</v>
      </c>
      <c r="O10" s="317">
        <v>0.68</v>
      </c>
      <c r="P10" s="317">
        <v>0.85</v>
      </c>
      <c r="Q10" s="319">
        <v>7.2</v>
      </c>
      <c r="R10" s="227"/>
      <c r="S10" s="319">
        <v>18.3</v>
      </c>
      <c r="T10" s="228"/>
      <c r="U10" s="317">
        <v>1.1000000000000001</v>
      </c>
    </row>
    <row r="11" spans="1:21" s="44" customFormat="1" ht="16.5" customHeight="1">
      <c r="A11" s="288" t="s">
        <v>209</v>
      </c>
      <c r="B11" s="310">
        <v>41262</v>
      </c>
      <c r="C11" s="29" t="s">
        <v>206</v>
      </c>
      <c r="D11" s="321">
        <v>5.34</v>
      </c>
      <c r="E11" s="321">
        <v>8.11</v>
      </c>
      <c r="F11" s="133">
        <f>SUM(H11,J11,K11)</f>
        <v>10.211</v>
      </c>
      <c r="G11" s="118">
        <f>SUM(I11:K11)</f>
        <v>10.010999999999999</v>
      </c>
      <c r="H11" s="321">
        <v>1.3</v>
      </c>
      <c r="I11" s="321">
        <v>1.1000000000000001</v>
      </c>
      <c r="J11" s="321">
        <v>8.9</v>
      </c>
      <c r="K11" s="321">
        <v>1.0999999999999999E-2</v>
      </c>
      <c r="L11" s="321">
        <v>0.1</v>
      </c>
      <c r="M11" s="318"/>
      <c r="N11" s="321">
        <v>0.64</v>
      </c>
      <c r="O11" s="321">
        <v>0.57999999999999996</v>
      </c>
      <c r="P11" s="321">
        <v>0.91</v>
      </c>
      <c r="Q11" s="315">
        <v>7.2</v>
      </c>
      <c r="R11" s="227"/>
      <c r="S11" s="315">
        <v>17.5</v>
      </c>
      <c r="T11" s="228"/>
      <c r="U11" s="321">
        <v>1.1000000000000001</v>
      </c>
    </row>
    <row r="12" spans="1:21" s="44" customFormat="1" ht="16.5" customHeight="1">
      <c r="A12" s="288" t="s">
        <v>205</v>
      </c>
      <c r="B12" s="25">
        <v>41285</v>
      </c>
      <c r="C12" s="29" t="s">
        <v>206</v>
      </c>
      <c r="D12" s="311">
        <v>5.68</v>
      </c>
      <c r="E12" s="311">
        <v>8.9700000000000006</v>
      </c>
      <c r="F12" s="135">
        <f t="shared" ref="F12:F17" si="0">SUM(H12,J12,K12)</f>
        <v>11.519</v>
      </c>
      <c r="G12" s="118">
        <f t="shared" ref="G12:G17" si="1">SUM(I12:K12)</f>
        <v>10.999000000000001</v>
      </c>
      <c r="H12" s="228">
        <v>1.5</v>
      </c>
      <c r="I12" s="227">
        <v>0.98</v>
      </c>
      <c r="J12" s="228">
        <v>10</v>
      </c>
      <c r="K12" s="227">
        <v>1.9E-2</v>
      </c>
      <c r="L12" s="228">
        <v>0.1</v>
      </c>
      <c r="M12" s="279"/>
      <c r="N12" s="228">
        <v>1.6</v>
      </c>
      <c r="O12" s="227">
        <v>1.5</v>
      </c>
      <c r="P12" s="228">
        <v>1.6</v>
      </c>
      <c r="Q12" s="227">
        <v>7.2</v>
      </c>
      <c r="R12" s="227"/>
      <c r="S12" s="228">
        <v>16.399999999999999</v>
      </c>
      <c r="T12" s="228"/>
      <c r="U12" s="312">
        <v>3.1</v>
      </c>
    </row>
    <row r="13" spans="1:21" s="44" customFormat="1" ht="16.5" customHeight="1">
      <c r="A13" s="288" t="s">
        <v>205</v>
      </c>
      <c r="B13" s="25">
        <v>41296</v>
      </c>
      <c r="C13" s="29" t="s">
        <v>206</v>
      </c>
      <c r="D13" s="311">
        <v>5</v>
      </c>
      <c r="E13" s="311">
        <v>8.6</v>
      </c>
      <c r="F13" s="135">
        <f t="shared" si="0"/>
        <v>11.110000000000001</v>
      </c>
      <c r="G13" s="118">
        <f t="shared" si="1"/>
        <v>11.110000000000001</v>
      </c>
      <c r="H13" s="228">
        <v>1.3</v>
      </c>
      <c r="I13" s="227">
        <v>1.3</v>
      </c>
      <c r="J13" s="228">
        <v>9.6</v>
      </c>
      <c r="K13" s="227">
        <v>0.21</v>
      </c>
      <c r="L13" s="228">
        <v>0.13</v>
      </c>
      <c r="M13" s="279"/>
      <c r="N13" s="228">
        <v>0.69</v>
      </c>
      <c r="O13" s="227">
        <v>0.62</v>
      </c>
      <c r="P13" s="228">
        <v>0.51</v>
      </c>
      <c r="Q13" s="227">
        <v>7.2</v>
      </c>
      <c r="R13" s="227"/>
      <c r="S13" s="228">
        <v>17.2</v>
      </c>
      <c r="T13" s="228"/>
      <c r="U13" s="312">
        <v>2.9</v>
      </c>
    </row>
    <row r="14" spans="1:21" s="44" customFormat="1" ht="16.5" customHeight="1">
      <c r="A14" s="288" t="s">
        <v>205</v>
      </c>
      <c r="B14" s="25">
        <v>41318</v>
      </c>
      <c r="C14" s="29" t="s">
        <v>206</v>
      </c>
      <c r="D14" s="311">
        <v>4.8600000000000003</v>
      </c>
      <c r="E14" s="311">
        <v>11.25</v>
      </c>
      <c r="F14" s="135">
        <f t="shared" si="0"/>
        <v>14.34</v>
      </c>
      <c r="G14" s="118">
        <f t="shared" si="1"/>
        <v>13.739999999999998</v>
      </c>
      <c r="H14" s="228">
        <v>1.8</v>
      </c>
      <c r="I14" s="227">
        <v>1.2</v>
      </c>
      <c r="J14" s="228">
        <v>12</v>
      </c>
      <c r="K14" s="227">
        <v>0.54</v>
      </c>
      <c r="L14" s="228">
        <v>0.16</v>
      </c>
      <c r="M14" s="279"/>
      <c r="N14" s="228">
        <v>1.2</v>
      </c>
      <c r="O14" s="227">
        <v>1.1000000000000001</v>
      </c>
      <c r="P14" s="228">
        <v>0.61</v>
      </c>
      <c r="Q14" s="227">
        <v>7.1</v>
      </c>
      <c r="R14" s="227"/>
      <c r="S14" s="228">
        <v>17.5</v>
      </c>
      <c r="T14" s="228"/>
      <c r="U14" s="313">
        <v>5</v>
      </c>
    </row>
    <row r="15" spans="1:21" s="44" customFormat="1" ht="16.5" customHeight="1">
      <c r="A15" s="288" t="s">
        <v>205</v>
      </c>
      <c r="B15" s="25">
        <v>41327</v>
      </c>
      <c r="C15" s="29" t="s">
        <v>206</v>
      </c>
      <c r="D15" s="311">
        <v>4.72</v>
      </c>
      <c r="E15" s="311">
        <v>8.14</v>
      </c>
      <c r="F15" s="135">
        <f t="shared" si="0"/>
        <v>18.34</v>
      </c>
      <c r="G15" s="118">
        <f t="shared" si="1"/>
        <v>17.740000000000002</v>
      </c>
      <c r="H15" s="228">
        <v>5.4</v>
      </c>
      <c r="I15" s="227">
        <v>4.8</v>
      </c>
      <c r="J15" s="228">
        <v>12</v>
      </c>
      <c r="K15" s="227">
        <v>0.94</v>
      </c>
      <c r="L15" s="228">
        <v>2.9</v>
      </c>
      <c r="M15" s="279"/>
      <c r="N15" s="228">
        <v>2.8</v>
      </c>
      <c r="O15" s="227">
        <v>2.5</v>
      </c>
      <c r="P15" s="228">
        <v>2.9</v>
      </c>
      <c r="Q15" s="315">
        <v>7</v>
      </c>
      <c r="R15" s="227"/>
      <c r="S15" s="228">
        <v>17.3</v>
      </c>
      <c r="T15" s="228"/>
      <c r="U15" s="312">
        <v>13.2</v>
      </c>
    </row>
    <row r="16" spans="1:21" s="44" customFormat="1" ht="16.5" customHeight="1">
      <c r="A16" s="288" t="s">
        <v>205</v>
      </c>
      <c r="B16" s="25">
        <v>41339</v>
      </c>
      <c r="C16" s="29" t="s">
        <v>206</v>
      </c>
      <c r="D16" s="311">
        <v>5.86</v>
      </c>
      <c r="E16" s="311">
        <v>9.61</v>
      </c>
      <c r="F16" s="135">
        <f t="shared" si="0"/>
        <v>17.79</v>
      </c>
      <c r="G16" s="118">
        <f t="shared" si="1"/>
        <v>15.99</v>
      </c>
      <c r="H16" s="228">
        <v>5.8</v>
      </c>
      <c r="I16" s="227">
        <v>4</v>
      </c>
      <c r="J16" s="228">
        <v>11</v>
      </c>
      <c r="K16" s="227">
        <v>0.99</v>
      </c>
      <c r="L16" s="228">
        <v>3.55</v>
      </c>
      <c r="M16" s="279"/>
      <c r="N16" s="228">
        <v>2.6</v>
      </c>
      <c r="O16" s="227">
        <v>2.6</v>
      </c>
      <c r="P16" s="228">
        <v>2.5</v>
      </c>
      <c r="Q16" s="227">
        <v>7.1</v>
      </c>
      <c r="R16" s="227"/>
      <c r="S16" s="228">
        <v>17.3</v>
      </c>
      <c r="T16" s="228"/>
      <c r="U16" s="312">
        <v>16</v>
      </c>
    </row>
    <row r="17" spans="1:21" s="44" customFormat="1" ht="16.5" customHeight="1">
      <c r="A17" s="288" t="s">
        <v>205</v>
      </c>
      <c r="B17" s="25">
        <v>41353</v>
      </c>
      <c r="C17" s="29" t="s">
        <v>206</v>
      </c>
      <c r="D17" s="311">
        <v>4.91</v>
      </c>
      <c r="E17" s="311">
        <v>7.64</v>
      </c>
      <c r="F17" s="135">
        <f t="shared" si="0"/>
        <v>13.969999999999999</v>
      </c>
      <c r="G17" s="118">
        <f t="shared" si="1"/>
        <v>14.12</v>
      </c>
      <c r="H17" s="228">
        <v>0.77</v>
      </c>
      <c r="I17" s="227">
        <v>0.92</v>
      </c>
      <c r="J17" s="228">
        <v>13</v>
      </c>
      <c r="K17" s="227">
        <v>0.2</v>
      </c>
      <c r="L17" s="228">
        <v>0.18</v>
      </c>
      <c r="M17" s="279"/>
      <c r="N17" s="228">
        <v>2.4</v>
      </c>
      <c r="O17" s="227">
        <v>2.2999999999999998</v>
      </c>
      <c r="P17" s="228">
        <v>2.8</v>
      </c>
      <c r="Q17" s="227">
        <v>7.1</v>
      </c>
      <c r="R17" s="227"/>
      <c r="S17" s="228">
        <v>18.399999999999999</v>
      </c>
      <c r="T17" s="228"/>
      <c r="U17" s="312">
        <v>2.6</v>
      </c>
    </row>
    <row r="18" spans="1:21" s="44" customFormat="1" ht="16.5" customHeight="1">
      <c r="A18" s="288" t="s">
        <v>210</v>
      </c>
      <c r="B18" s="219">
        <v>41367</v>
      </c>
      <c r="C18" s="29" t="s">
        <v>206</v>
      </c>
      <c r="D18" s="227">
        <v>5.27</v>
      </c>
      <c r="E18" s="227">
        <v>7.35</v>
      </c>
      <c r="F18" s="135">
        <f>SUM(H18,J18,K18)</f>
        <v>13.016999999999999</v>
      </c>
      <c r="G18" s="118">
        <f>SUM(I18:K18)</f>
        <v>11.556999999999999</v>
      </c>
      <c r="H18" s="228">
        <v>2</v>
      </c>
      <c r="I18" s="227">
        <v>0.54</v>
      </c>
      <c r="J18" s="228">
        <v>11</v>
      </c>
      <c r="K18" s="227">
        <v>1.7000000000000001E-2</v>
      </c>
      <c r="L18" s="228">
        <v>0.11</v>
      </c>
      <c r="M18" s="279"/>
      <c r="N18" s="228">
        <v>2.2000000000000002</v>
      </c>
      <c r="O18" s="227">
        <v>1.9</v>
      </c>
      <c r="P18" s="228">
        <v>2.2000000000000002</v>
      </c>
      <c r="Q18" s="227">
        <v>7.1</v>
      </c>
      <c r="R18" s="227"/>
      <c r="S18" s="228">
        <v>19.600000000000001</v>
      </c>
      <c r="T18" s="228"/>
      <c r="U18" s="289">
        <v>4.4000000000000004</v>
      </c>
    </row>
    <row r="19" spans="1:21" s="44" customFormat="1" ht="16.5" customHeight="1">
      <c r="A19" s="288" t="s">
        <v>210</v>
      </c>
      <c r="B19" s="219">
        <v>41387</v>
      </c>
      <c r="C19" s="29" t="s">
        <v>206</v>
      </c>
      <c r="D19" s="227">
        <v>4.01</v>
      </c>
      <c r="E19" s="227">
        <v>6.99</v>
      </c>
      <c r="F19" s="135">
        <f t="shared" ref="F19:F34" si="2">SUM(H19,J19,K19)</f>
        <v>17.529</v>
      </c>
      <c r="G19" s="118">
        <f t="shared" ref="G19:G34" si="3">SUM(I19:K19)</f>
        <v>17.829000000000001</v>
      </c>
      <c r="H19" s="228">
        <v>1.5</v>
      </c>
      <c r="I19" s="227">
        <v>1.8</v>
      </c>
      <c r="J19" s="228">
        <v>16</v>
      </c>
      <c r="K19" s="227">
        <v>2.9000000000000001E-2</v>
      </c>
      <c r="L19" s="228">
        <v>0.1</v>
      </c>
      <c r="M19" s="279"/>
      <c r="N19" s="228">
        <v>2.5</v>
      </c>
      <c r="O19" s="227">
        <v>2.5</v>
      </c>
      <c r="P19" s="228">
        <v>2.5</v>
      </c>
      <c r="Q19" s="227">
        <v>7.1</v>
      </c>
      <c r="R19" s="227"/>
      <c r="S19" s="228">
        <v>21.5</v>
      </c>
      <c r="T19" s="228"/>
      <c r="U19" s="289">
        <v>5.4</v>
      </c>
    </row>
    <row r="20" spans="1:21" s="44" customFormat="1" ht="16.5" customHeight="1">
      <c r="A20" s="288" t="s">
        <v>210</v>
      </c>
      <c r="B20" s="219">
        <v>41404</v>
      </c>
      <c r="C20" s="29" t="s">
        <v>206</v>
      </c>
      <c r="D20" s="227">
        <v>4.01</v>
      </c>
      <c r="E20" s="227">
        <v>7.86</v>
      </c>
      <c r="F20" s="135">
        <f t="shared" si="2"/>
        <v>16.215999999999998</v>
      </c>
      <c r="G20" s="118">
        <f t="shared" si="3"/>
        <v>15.516</v>
      </c>
      <c r="H20" s="228">
        <v>2.2000000000000002</v>
      </c>
      <c r="I20" s="227">
        <v>1.5</v>
      </c>
      <c r="J20" s="228">
        <v>14</v>
      </c>
      <c r="K20" s="227">
        <v>1.6E-2</v>
      </c>
      <c r="L20" s="228">
        <v>0.1</v>
      </c>
      <c r="M20" s="279"/>
      <c r="N20" s="228">
        <v>0.54</v>
      </c>
      <c r="O20" s="227">
        <v>0.48</v>
      </c>
      <c r="P20" s="228">
        <v>0.61</v>
      </c>
      <c r="Q20" s="227">
        <v>7</v>
      </c>
      <c r="R20" s="227"/>
      <c r="S20" s="228">
        <v>21.5</v>
      </c>
      <c r="T20" s="228"/>
      <c r="U20" s="289">
        <v>4</v>
      </c>
    </row>
    <row r="21" spans="1:21" s="44" customFormat="1" ht="16.5" customHeight="1">
      <c r="A21" s="288" t="s">
        <v>210</v>
      </c>
      <c r="B21" s="219">
        <v>41410</v>
      </c>
      <c r="C21" s="29" t="s">
        <v>206</v>
      </c>
      <c r="D21" s="227">
        <v>4.05</v>
      </c>
      <c r="E21" s="227">
        <v>7.14</v>
      </c>
      <c r="F21" s="135">
        <f t="shared" si="2"/>
        <v>14.207999999999998</v>
      </c>
      <c r="G21" s="118">
        <f t="shared" si="3"/>
        <v>13.507999999999999</v>
      </c>
      <c r="H21" s="228">
        <v>2.2000000000000002</v>
      </c>
      <c r="I21" s="227">
        <v>1.5</v>
      </c>
      <c r="J21" s="228">
        <v>12</v>
      </c>
      <c r="K21" s="227">
        <v>8.0000000000000002E-3</v>
      </c>
      <c r="L21" s="228">
        <v>0.1</v>
      </c>
      <c r="M21" s="279"/>
      <c r="N21" s="228">
        <v>0.16</v>
      </c>
      <c r="O21" s="227">
        <v>0.11</v>
      </c>
      <c r="P21" s="228">
        <v>2.8000000000000001E-2</v>
      </c>
      <c r="Q21" s="227">
        <v>7.1</v>
      </c>
      <c r="R21" s="227"/>
      <c r="S21" s="228">
        <v>21.4</v>
      </c>
      <c r="T21" s="228"/>
      <c r="U21" s="289">
        <v>4.2</v>
      </c>
    </row>
    <row r="22" spans="1:21" s="44" customFormat="1" ht="16.5" customHeight="1">
      <c r="A22" s="288" t="s">
        <v>211</v>
      </c>
      <c r="B22" s="219">
        <v>41473</v>
      </c>
      <c r="C22" s="29" t="s">
        <v>206</v>
      </c>
      <c r="D22" s="227">
        <v>3.53</v>
      </c>
      <c r="E22" s="227">
        <v>5.5</v>
      </c>
      <c r="F22" s="135">
        <f t="shared" si="2"/>
        <v>14.549999999999999</v>
      </c>
      <c r="G22" s="118">
        <f t="shared" si="3"/>
        <v>13.35</v>
      </c>
      <c r="H22" s="228">
        <v>2.2000000000000002</v>
      </c>
      <c r="I22" s="332">
        <v>1</v>
      </c>
      <c r="J22" s="228">
        <v>12</v>
      </c>
      <c r="K22" s="227">
        <v>0.35</v>
      </c>
      <c r="L22" s="228">
        <v>1.29</v>
      </c>
      <c r="M22" s="279"/>
      <c r="N22" s="228">
        <v>0.13</v>
      </c>
      <c r="O22" s="227">
        <v>7.4999999999999997E-2</v>
      </c>
      <c r="P22" s="228">
        <v>1.2E-2</v>
      </c>
      <c r="Q22" s="227">
        <v>7</v>
      </c>
      <c r="R22" s="227"/>
      <c r="S22" s="228">
        <v>23.1</v>
      </c>
      <c r="T22" s="228"/>
      <c r="U22" s="289">
        <v>1.4</v>
      </c>
    </row>
    <row r="23" spans="1:21" s="44" customFormat="1" ht="16.5" customHeight="1">
      <c r="A23" s="288" t="s">
        <v>212</v>
      </c>
      <c r="B23" s="219">
        <v>41564</v>
      </c>
      <c r="C23" s="29" t="s">
        <v>206</v>
      </c>
      <c r="D23" s="227">
        <v>4.43</v>
      </c>
      <c r="E23" s="227">
        <v>9.91</v>
      </c>
      <c r="F23" s="135">
        <f t="shared" si="2"/>
        <v>14.19</v>
      </c>
      <c r="G23" s="118">
        <f t="shared" si="3"/>
        <v>13.62</v>
      </c>
      <c r="H23" s="228">
        <v>1.1000000000000001</v>
      </c>
      <c r="I23" s="227">
        <v>0.53</v>
      </c>
      <c r="J23" s="228">
        <v>13</v>
      </c>
      <c r="K23" s="227">
        <v>0.09</v>
      </c>
      <c r="L23" s="228">
        <v>0.14000000000000001</v>
      </c>
      <c r="M23" s="279"/>
      <c r="N23" s="228">
        <v>0.61</v>
      </c>
      <c r="O23" s="227">
        <v>0.55000000000000004</v>
      </c>
      <c r="P23" s="228">
        <v>0.27</v>
      </c>
      <c r="Q23" s="227">
        <v>6.9</v>
      </c>
      <c r="R23" s="227"/>
      <c r="S23" s="228">
        <v>22.8</v>
      </c>
      <c r="T23" s="228"/>
      <c r="U23" s="289">
        <v>2.2999999999999998</v>
      </c>
    </row>
    <row r="24" spans="1:21" s="44" customFormat="1" ht="16.5" customHeight="1">
      <c r="A24" s="288" t="s">
        <v>213</v>
      </c>
      <c r="B24" s="219">
        <v>41572</v>
      </c>
      <c r="C24" s="29" t="s">
        <v>206</v>
      </c>
      <c r="D24" s="227">
        <v>4.22</v>
      </c>
      <c r="E24" s="227">
        <v>7.34</v>
      </c>
      <c r="F24" s="135">
        <f t="shared" si="2"/>
        <v>13.950000000000001</v>
      </c>
      <c r="G24" s="118">
        <f t="shared" si="3"/>
        <v>13.15</v>
      </c>
      <c r="H24" s="228">
        <v>1.8</v>
      </c>
      <c r="I24" s="227">
        <v>1</v>
      </c>
      <c r="J24" s="228">
        <v>12</v>
      </c>
      <c r="K24" s="227">
        <v>0.15</v>
      </c>
      <c r="L24" s="228">
        <v>0.51</v>
      </c>
      <c r="M24" s="279"/>
      <c r="N24" s="228">
        <v>1.4</v>
      </c>
      <c r="O24" s="227">
        <v>1.4</v>
      </c>
      <c r="P24" s="228">
        <v>1.2</v>
      </c>
      <c r="Q24" s="227">
        <v>6.9</v>
      </c>
      <c r="R24" s="227"/>
      <c r="S24" s="228">
        <v>22.2</v>
      </c>
      <c r="T24" s="228"/>
      <c r="U24" s="289">
        <v>3.9</v>
      </c>
    </row>
    <row r="25" spans="1:21" s="44" customFormat="1" ht="16.5" customHeight="1">
      <c r="A25" s="288" t="s">
        <v>213</v>
      </c>
      <c r="B25" s="219">
        <v>41593</v>
      </c>
      <c r="C25" s="29" t="s">
        <v>206</v>
      </c>
      <c r="D25" s="227">
        <v>4.13</v>
      </c>
      <c r="E25" s="227">
        <v>6.69</v>
      </c>
      <c r="F25" s="135">
        <f t="shared" si="2"/>
        <v>14.382000000000001</v>
      </c>
      <c r="G25" s="118">
        <f t="shared" si="3"/>
        <v>13.212000000000002</v>
      </c>
      <c r="H25" s="228">
        <v>1.3</v>
      </c>
      <c r="I25" s="227">
        <v>0.13</v>
      </c>
      <c r="J25" s="228">
        <v>13</v>
      </c>
      <c r="K25" s="227">
        <v>8.2000000000000003E-2</v>
      </c>
      <c r="L25" s="228">
        <v>0.18</v>
      </c>
      <c r="M25" s="279"/>
      <c r="N25" s="228">
        <v>0.24</v>
      </c>
      <c r="O25" s="227">
        <v>9.2999999999999999E-2</v>
      </c>
      <c r="P25" s="228">
        <v>6.0999999999999999E-2</v>
      </c>
      <c r="Q25" s="227">
        <v>7</v>
      </c>
      <c r="R25" s="227"/>
      <c r="S25" s="228">
        <v>21.6</v>
      </c>
      <c r="T25" s="228"/>
      <c r="U25" s="289">
        <v>3.2</v>
      </c>
    </row>
    <row r="26" spans="1:21" s="44" customFormat="1" ht="16.5" customHeight="1">
      <c r="A26" s="288" t="s">
        <v>213</v>
      </c>
      <c r="B26" s="219">
        <v>41600</v>
      </c>
      <c r="C26" s="29" t="s">
        <v>206</v>
      </c>
      <c r="D26" s="227">
        <v>4</v>
      </c>
      <c r="E26" s="227">
        <v>7.67</v>
      </c>
      <c r="F26" s="135">
        <f t="shared" si="2"/>
        <v>11.914000000000001</v>
      </c>
      <c r="G26" s="118">
        <f t="shared" si="3"/>
        <v>11.384</v>
      </c>
      <c r="H26" s="228">
        <v>0.88</v>
      </c>
      <c r="I26" s="227">
        <v>0.35</v>
      </c>
      <c r="J26" s="228">
        <v>11</v>
      </c>
      <c r="K26" s="227">
        <v>3.4000000000000002E-2</v>
      </c>
      <c r="L26" s="228">
        <v>0.1</v>
      </c>
      <c r="M26" s="279"/>
      <c r="N26" s="228">
        <v>0.2</v>
      </c>
      <c r="O26" s="227">
        <v>0.13</v>
      </c>
      <c r="P26" s="228">
        <v>2.9000000000000001E-2</v>
      </c>
      <c r="Q26" s="227">
        <v>7</v>
      </c>
      <c r="R26" s="227"/>
      <c r="S26" s="228">
        <v>20.8</v>
      </c>
      <c r="T26" s="228"/>
      <c r="U26" s="289">
        <v>4.3</v>
      </c>
    </row>
    <row r="27" spans="1:21" s="44" customFormat="1" ht="16.5" customHeight="1">
      <c r="A27" s="288" t="s">
        <v>212</v>
      </c>
      <c r="B27" s="219" t="s">
        <v>214</v>
      </c>
      <c r="C27" s="29" t="s">
        <v>206</v>
      </c>
      <c r="D27" s="227">
        <v>4.2699999999999996</v>
      </c>
      <c r="E27" s="227">
        <v>9.0500000000000007</v>
      </c>
      <c r="F27" s="135">
        <f t="shared" si="2"/>
        <v>15.03</v>
      </c>
      <c r="G27" s="118">
        <f t="shared" si="3"/>
        <v>14.5</v>
      </c>
      <c r="H27" s="228">
        <v>1.5</v>
      </c>
      <c r="I27" s="227">
        <v>0.97</v>
      </c>
      <c r="J27" s="228">
        <v>13</v>
      </c>
      <c r="K27" s="227">
        <v>0.53</v>
      </c>
      <c r="L27" s="228">
        <v>0.86</v>
      </c>
      <c r="M27" s="279"/>
      <c r="N27" s="228">
        <v>0.22</v>
      </c>
      <c r="O27" s="227">
        <v>0.13</v>
      </c>
      <c r="P27" s="228">
        <v>2.3E-2</v>
      </c>
      <c r="Q27" s="227">
        <v>7</v>
      </c>
      <c r="R27" s="227"/>
      <c r="S27" s="228">
        <v>18.7</v>
      </c>
      <c r="T27" s="228"/>
      <c r="U27" s="289">
        <v>3.2</v>
      </c>
    </row>
    <row r="28" spans="1:21" s="44" customFormat="1" ht="16.5" customHeight="1">
      <c r="A28" s="288" t="s">
        <v>212</v>
      </c>
      <c r="B28" s="219">
        <v>41624</v>
      </c>
      <c r="C28" s="29" t="s">
        <v>206</v>
      </c>
      <c r="D28" s="227">
        <v>4.01</v>
      </c>
      <c r="E28" s="227">
        <v>7.34</v>
      </c>
      <c r="F28" s="135">
        <v>15.69</v>
      </c>
      <c r="G28" s="118">
        <v>15.39</v>
      </c>
      <c r="H28" s="228">
        <v>5.2</v>
      </c>
      <c r="I28" s="227">
        <v>4.9000000000000004</v>
      </c>
      <c r="J28" s="228">
        <v>9.6</v>
      </c>
      <c r="K28" s="227">
        <v>0.89</v>
      </c>
      <c r="L28" s="228">
        <v>3.89</v>
      </c>
      <c r="M28" s="279"/>
      <c r="N28" s="228">
        <v>0.27</v>
      </c>
      <c r="O28" s="227">
        <v>0.18</v>
      </c>
      <c r="P28" s="228">
        <v>2.5000000000000001E-2</v>
      </c>
      <c r="Q28" s="227">
        <v>7</v>
      </c>
      <c r="R28" s="227"/>
      <c r="S28" s="228">
        <v>19</v>
      </c>
      <c r="T28" s="228"/>
      <c r="U28" s="289">
        <v>3.8</v>
      </c>
    </row>
    <row r="29" spans="1:21" s="44" customFormat="1" ht="16.5" customHeight="1">
      <c r="A29" s="203" t="s">
        <v>215</v>
      </c>
      <c r="B29" s="219">
        <v>41649</v>
      </c>
      <c r="C29" s="29" t="s">
        <v>206</v>
      </c>
      <c r="D29" s="227">
        <v>4.21</v>
      </c>
      <c r="E29" s="227">
        <v>6.4</v>
      </c>
      <c r="F29" s="135">
        <f t="shared" si="2"/>
        <v>14.065</v>
      </c>
      <c r="G29" s="118">
        <f t="shared" si="3"/>
        <v>13.164999999999999</v>
      </c>
      <c r="H29" s="228">
        <v>4</v>
      </c>
      <c r="I29" s="227">
        <v>3.1</v>
      </c>
      <c r="J29" s="228">
        <v>10</v>
      </c>
      <c r="K29" s="227">
        <v>6.5000000000000002E-2</v>
      </c>
      <c r="L29" s="228">
        <v>1.7</v>
      </c>
      <c r="M29" s="279"/>
      <c r="N29" s="228">
        <v>0.44</v>
      </c>
      <c r="O29" s="227">
        <v>0.35</v>
      </c>
      <c r="P29" s="228">
        <v>2.7E-2</v>
      </c>
      <c r="Q29" s="227">
        <v>6.9</v>
      </c>
      <c r="R29" s="227"/>
      <c r="S29" s="228">
        <v>18.7</v>
      </c>
      <c r="T29" s="228"/>
      <c r="U29" s="289">
        <v>3</v>
      </c>
    </row>
    <row r="30" spans="1:21" s="44" customFormat="1" ht="16.5" customHeight="1">
      <c r="A30" s="203" t="s">
        <v>215</v>
      </c>
      <c r="B30" s="219">
        <v>41663</v>
      </c>
      <c r="C30" s="29" t="s">
        <v>206</v>
      </c>
      <c r="D30" s="227">
        <v>4.3899999999999997</v>
      </c>
      <c r="E30" s="227">
        <v>7.5</v>
      </c>
      <c r="F30" s="135">
        <f>SUM(H30,J30,K30)</f>
        <v>14.1</v>
      </c>
      <c r="G30" s="118">
        <f>SUM(I30:K30)</f>
        <v>14.700000000000001</v>
      </c>
      <c r="H30" s="228">
        <v>3.4</v>
      </c>
      <c r="I30" s="227">
        <v>4</v>
      </c>
      <c r="J30" s="228">
        <v>7.3</v>
      </c>
      <c r="K30" s="227">
        <v>3.4</v>
      </c>
      <c r="L30" s="228">
        <v>3.5</v>
      </c>
      <c r="M30" s="279"/>
      <c r="N30" s="228">
        <v>0.56999999999999995</v>
      </c>
      <c r="O30" s="227">
        <v>0.5</v>
      </c>
      <c r="P30" s="228">
        <v>3.9E-2</v>
      </c>
      <c r="Q30" s="227">
        <v>7</v>
      </c>
      <c r="R30" s="227"/>
      <c r="S30" s="228">
        <v>18.3</v>
      </c>
      <c r="T30" s="228"/>
      <c r="U30" s="289">
        <v>3</v>
      </c>
    </row>
    <row r="31" spans="1:21" s="44" customFormat="1" ht="16.5" customHeight="1">
      <c r="A31" s="203" t="s">
        <v>215</v>
      </c>
      <c r="B31" s="219">
        <v>41682</v>
      </c>
      <c r="C31" s="29" t="s">
        <v>206</v>
      </c>
      <c r="D31" s="227">
        <v>4.57</v>
      </c>
      <c r="E31" s="227">
        <v>7</v>
      </c>
      <c r="F31" s="135">
        <f>SUM(H31,J31,K31)</f>
        <v>10</v>
      </c>
      <c r="G31" s="118">
        <f>SUM(I31:K31)</f>
        <v>10.6</v>
      </c>
      <c r="H31" s="228">
        <v>1.5</v>
      </c>
      <c r="I31" s="227">
        <v>2.1</v>
      </c>
      <c r="J31" s="228">
        <v>8.3000000000000007</v>
      </c>
      <c r="K31" s="227">
        <v>0.2</v>
      </c>
      <c r="L31" s="228">
        <v>1.03</v>
      </c>
      <c r="M31" s="279"/>
      <c r="N31" s="228">
        <v>0.3</v>
      </c>
      <c r="O31" s="227">
        <v>0.2</v>
      </c>
      <c r="P31" s="228">
        <v>2.5999999999999999E-2</v>
      </c>
      <c r="Q31" s="227">
        <v>7</v>
      </c>
      <c r="R31" s="227"/>
      <c r="S31" s="228">
        <v>17.600000000000001</v>
      </c>
      <c r="T31" s="228"/>
      <c r="U31" s="289">
        <v>3</v>
      </c>
    </row>
    <row r="32" spans="1:21" s="44" customFormat="1" ht="16.5" customHeight="1">
      <c r="A32" s="203" t="s">
        <v>215</v>
      </c>
      <c r="B32" s="219">
        <v>41706</v>
      </c>
      <c r="C32" s="29" t="s">
        <v>206</v>
      </c>
      <c r="D32" s="227">
        <v>5.05</v>
      </c>
      <c r="E32" s="227">
        <v>7.8</v>
      </c>
      <c r="F32" s="135">
        <f t="shared" si="2"/>
        <v>9.9700000000000006</v>
      </c>
      <c r="G32" s="118">
        <f t="shared" si="3"/>
        <v>10.34</v>
      </c>
      <c r="H32" s="228">
        <v>7.0000000000000007E-2</v>
      </c>
      <c r="I32" s="227">
        <v>0.44</v>
      </c>
      <c r="J32" s="228">
        <v>9.8840000000000003</v>
      </c>
      <c r="K32" s="227">
        <v>1.6E-2</v>
      </c>
      <c r="L32" s="228">
        <v>0.1</v>
      </c>
      <c r="M32" s="279"/>
      <c r="N32" s="228">
        <v>0.22</v>
      </c>
      <c r="O32" s="227">
        <v>0.19</v>
      </c>
      <c r="P32" s="228">
        <v>4.1000000000000002E-2</v>
      </c>
      <c r="Q32" s="227"/>
      <c r="R32" s="227"/>
      <c r="S32" s="228"/>
      <c r="T32" s="228"/>
      <c r="U32" s="289">
        <v>3</v>
      </c>
    </row>
    <row r="33" spans="1:21" s="44" customFormat="1" ht="16.5" customHeight="1">
      <c r="A33" s="203" t="s">
        <v>215</v>
      </c>
      <c r="B33" s="219">
        <v>41717</v>
      </c>
      <c r="C33" s="29" t="s">
        <v>206</v>
      </c>
      <c r="D33" s="227">
        <v>4.3499999999999996</v>
      </c>
      <c r="E33" s="227">
        <v>6</v>
      </c>
      <c r="F33" s="135">
        <f t="shared" si="2"/>
        <v>17.529</v>
      </c>
      <c r="G33" s="118">
        <f t="shared" si="3"/>
        <v>17.398999999999997</v>
      </c>
      <c r="H33" s="228">
        <v>0.44</v>
      </c>
      <c r="I33" s="227">
        <v>0.31</v>
      </c>
      <c r="J33" s="228">
        <v>17</v>
      </c>
      <c r="K33" s="227">
        <v>8.8999999999999996E-2</v>
      </c>
      <c r="L33" s="228">
        <v>0.19</v>
      </c>
      <c r="M33" s="279"/>
      <c r="N33" s="228">
        <v>4.0999999999999996</v>
      </c>
      <c r="O33" s="227">
        <v>4.2</v>
      </c>
      <c r="P33" s="228">
        <v>5.0999999999999996</v>
      </c>
      <c r="Q33" s="227">
        <v>6.9</v>
      </c>
      <c r="R33" s="227"/>
      <c r="S33" s="228">
        <v>19.5</v>
      </c>
      <c r="T33" s="228"/>
      <c r="U33" s="289">
        <v>3</v>
      </c>
    </row>
    <row r="34" spans="1:21" s="44" customFormat="1" ht="16.5" customHeight="1">
      <c r="A34" s="288" t="s">
        <v>216</v>
      </c>
      <c r="B34" s="219"/>
      <c r="C34" s="29"/>
      <c r="D34" s="227"/>
      <c r="E34" s="227"/>
      <c r="F34" s="135">
        <f t="shared" si="2"/>
        <v>0</v>
      </c>
      <c r="G34" s="118">
        <f t="shared" si="3"/>
        <v>0</v>
      </c>
      <c r="H34" s="228"/>
      <c r="I34" s="227"/>
      <c r="J34" s="228"/>
      <c r="K34" s="227"/>
      <c r="L34" s="228"/>
      <c r="M34" s="279"/>
      <c r="N34" s="228"/>
      <c r="O34" s="227"/>
      <c r="P34" s="228"/>
      <c r="Q34" s="227"/>
      <c r="R34" s="227"/>
      <c r="S34" s="228"/>
      <c r="T34" s="228"/>
      <c r="U34" s="289"/>
    </row>
    <row r="35" spans="1:21" s="44" customFormat="1" ht="16.5" customHeight="1">
      <c r="A35" s="288"/>
      <c r="B35" s="219"/>
      <c r="C35" s="29"/>
      <c r="D35" s="227"/>
      <c r="E35" s="227"/>
      <c r="F35" s="135">
        <f t="shared" ref="F35:F66" si="4">SUM(H35,J35,K35)</f>
        <v>0</v>
      </c>
      <c r="G35" s="118">
        <f t="shared" ref="G35:G66" si="5">SUM(I35:K35)</f>
        <v>0</v>
      </c>
      <c r="H35" s="228"/>
      <c r="I35" s="227"/>
      <c r="J35" s="228"/>
      <c r="K35" s="227"/>
      <c r="L35" s="228"/>
      <c r="M35" s="279"/>
      <c r="N35" s="228"/>
      <c r="O35" s="227"/>
      <c r="P35" s="228"/>
      <c r="Q35" s="227"/>
      <c r="R35" s="227"/>
      <c r="S35" s="228"/>
      <c r="T35" s="228"/>
      <c r="U35" s="289"/>
    </row>
    <row r="36" spans="1:21" s="44" customFormat="1" ht="16.5" customHeight="1">
      <c r="A36" s="288"/>
      <c r="B36" s="219"/>
      <c r="C36" s="29"/>
      <c r="D36" s="227"/>
      <c r="E36" s="227"/>
      <c r="F36" s="135">
        <f t="shared" si="4"/>
        <v>0</v>
      </c>
      <c r="G36" s="118">
        <f t="shared" si="5"/>
        <v>0</v>
      </c>
      <c r="H36" s="228"/>
      <c r="I36" s="227"/>
      <c r="J36" s="228"/>
      <c r="K36" s="227"/>
      <c r="L36" s="228"/>
      <c r="M36" s="279"/>
      <c r="N36" s="228"/>
      <c r="O36" s="227"/>
      <c r="P36" s="228"/>
      <c r="Q36" s="227"/>
      <c r="R36" s="227"/>
      <c r="S36" s="228"/>
      <c r="T36" s="228"/>
      <c r="U36" s="289"/>
    </row>
    <row r="37" spans="1:21" s="44" customFormat="1" ht="16.5" customHeight="1">
      <c r="A37" s="288"/>
      <c r="B37" s="219"/>
      <c r="C37" s="29"/>
      <c r="D37" s="227"/>
      <c r="E37" s="227"/>
      <c r="F37" s="135">
        <f t="shared" si="4"/>
        <v>0</v>
      </c>
      <c r="G37" s="118">
        <f t="shared" si="5"/>
        <v>0</v>
      </c>
      <c r="H37" s="228"/>
      <c r="I37" s="227"/>
      <c r="J37" s="228"/>
      <c r="K37" s="227"/>
      <c r="L37" s="228"/>
      <c r="M37" s="279"/>
      <c r="N37" s="228"/>
      <c r="O37" s="227"/>
      <c r="P37" s="228"/>
      <c r="Q37" s="227"/>
      <c r="R37" s="227"/>
      <c r="S37" s="228"/>
      <c r="T37" s="228"/>
      <c r="U37" s="289"/>
    </row>
    <row r="38" spans="1:21" s="44" customFormat="1" ht="16.5" customHeight="1">
      <c r="A38" s="288"/>
      <c r="B38" s="219"/>
      <c r="C38" s="29"/>
      <c r="D38" s="227"/>
      <c r="E38" s="227"/>
      <c r="F38" s="135">
        <f t="shared" si="4"/>
        <v>0</v>
      </c>
      <c r="G38" s="118">
        <f t="shared" si="5"/>
        <v>0</v>
      </c>
      <c r="H38" s="228"/>
      <c r="I38" s="227"/>
      <c r="J38" s="228"/>
      <c r="K38" s="227"/>
      <c r="L38" s="228"/>
      <c r="M38" s="279"/>
      <c r="N38" s="228"/>
      <c r="O38" s="227"/>
      <c r="P38" s="228"/>
      <c r="Q38" s="227"/>
      <c r="R38" s="227"/>
      <c r="S38" s="228"/>
      <c r="T38" s="228"/>
      <c r="U38" s="289"/>
    </row>
    <row r="39" spans="1:21" s="44" customFormat="1" ht="16.5" customHeight="1">
      <c r="A39" s="288"/>
      <c r="B39" s="219"/>
      <c r="C39" s="29"/>
      <c r="D39" s="227"/>
      <c r="E39" s="227"/>
      <c r="F39" s="135">
        <f t="shared" si="4"/>
        <v>0</v>
      </c>
      <c r="G39" s="118">
        <f t="shared" si="5"/>
        <v>0</v>
      </c>
      <c r="H39" s="228"/>
      <c r="I39" s="227"/>
      <c r="J39" s="228"/>
      <c r="K39" s="227"/>
      <c r="L39" s="228"/>
      <c r="M39" s="279"/>
      <c r="N39" s="228"/>
      <c r="O39" s="227"/>
      <c r="P39" s="228"/>
      <c r="Q39" s="227"/>
      <c r="R39" s="227"/>
      <c r="S39" s="228"/>
      <c r="T39" s="228"/>
      <c r="U39" s="289"/>
    </row>
    <row r="40" spans="1:21" s="44" customFormat="1" ht="16.5" customHeight="1">
      <c r="A40" s="288"/>
      <c r="B40" s="219"/>
      <c r="C40" s="29"/>
      <c r="D40" s="227"/>
      <c r="E40" s="227"/>
      <c r="F40" s="135">
        <f t="shared" si="4"/>
        <v>0</v>
      </c>
      <c r="G40" s="118">
        <f t="shared" si="5"/>
        <v>0</v>
      </c>
      <c r="H40" s="228"/>
      <c r="I40" s="227"/>
      <c r="J40" s="228"/>
      <c r="K40" s="227"/>
      <c r="L40" s="228"/>
      <c r="M40" s="279"/>
      <c r="N40" s="228"/>
      <c r="O40" s="227"/>
      <c r="P40" s="228"/>
      <c r="Q40" s="227"/>
      <c r="R40" s="227"/>
      <c r="S40" s="228"/>
      <c r="T40" s="228"/>
      <c r="U40" s="289"/>
    </row>
    <row r="41" spans="1:21" s="44" customFormat="1" ht="16.5" customHeight="1">
      <c r="A41" s="288"/>
      <c r="B41" s="219"/>
      <c r="C41" s="29"/>
      <c r="D41" s="227"/>
      <c r="E41" s="227"/>
      <c r="F41" s="135">
        <f t="shared" si="4"/>
        <v>0</v>
      </c>
      <c r="G41" s="118">
        <f t="shared" si="5"/>
        <v>0</v>
      </c>
      <c r="H41" s="228"/>
      <c r="I41" s="227"/>
      <c r="J41" s="228"/>
      <c r="K41" s="227"/>
      <c r="L41" s="228"/>
      <c r="M41" s="279"/>
      <c r="N41" s="228"/>
      <c r="O41" s="227"/>
      <c r="P41" s="228"/>
      <c r="Q41" s="227"/>
      <c r="R41" s="227"/>
      <c r="S41" s="228"/>
      <c r="T41" s="228"/>
      <c r="U41" s="289"/>
    </row>
    <row r="42" spans="1:21" s="44" customFormat="1" ht="16.5" customHeight="1">
      <c r="A42" s="288"/>
      <c r="B42" s="219"/>
      <c r="C42" s="29"/>
      <c r="D42" s="227"/>
      <c r="E42" s="227"/>
      <c r="F42" s="135">
        <f t="shared" si="4"/>
        <v>0</v>
      </c>
      <c r="G42" s="118">
        <f t="shared" si="5"/>
        <v>0</v>
      </c>
      <c r="H42" s="228"/>
      <c r="I42" s="227"/>
      <c r="J42" s="228"/>
      <c r="K42" s="227"/>
      <c r="L42" s="228"/>
      <c r="M42" s="279"/>
      <c r="N42" s="228"/>
      <c r="O42" s="227"/>
      <c r="P42" s="228"/>
      <c r="Q42" s="227"/>
      <c r="R42" s="227"/>
      <c r="S42" s="228"/>
      <c r="T42" s="228"/>
      <c r="U42" s="289"/>
    </row>
    <row r="43" spans="1:21" s="44" customFormat="1" ht="16.5" customHeight="1">
      <c r="A43" s="288"/>
      <c r="B43" s="219"/>
      <c r="C43" s="29"/>
      <c r="D43" s="227"/>
      <c r="E43" s="227"/>
      <c r="F43" s="135">
        <f t="shared" si="4"/>
        <v>0</v>
      </c>
      <c r="G43" s="118">
        <f t="shared" si="5"/>
        <v>0</v>
      </c>
      <c r="H43" s="228"/>
      <c r="I43" s="227"/>
      <c r="J43" s="228"/>
      <c r="K43" s="227"/>
      <c r="L43" s="228"/>
      <c r="M43" s="279"/>
      <c r="N43" s="228"/>
      <c r="O43" s="227"/>
      <c r="P43" s="228"/>
      <c r="Q43" s="227"/>
      <c r="R43" s="227"/>
      <c r="S43" s="228"/>
      <c r="T43" s="228"/>
      <c r="U43" s="289"/>
    </row>
    <row r="44" spans="1:21" s="44" customFormat="1" ht="16.5" customHeight="1">
      <c r="A44" s="288"/>
      <c r="B44" s="219"/>
      <c r="C44" s="29"/>
      <c r="D44" s="227"/>
      <c r="E44" s="227"/>
      <c r="F44" s="135">
        <f t="shared" si="4"/>
        <v>0</v>
      </c>
      <c r="G44" s="118">
        <f t="shared" si="5"/>
        <v>0</v>
      </c>
      <c r="H44" s="228"/>
      <c r="I44" s="227"/>
      <c r="J44" s="228"/>
      <c r="K44" s="227"/>
      <c r="L44" s="228"/>
      <c r="M44" s="279"/>
      <c r="N44" s="228"/>
      <c r="O44" s="227"/>
      <c r="P44" s="228"/>
      <c r="Q44" s="227"/>
      <c r="R44" s="227"/>
      <c r="S44" s="228"/>
      <c r="T44" s="228"/>
      <c r="U44" s="289"/>
    </row>
    <row r="45" spans="1:21" s="44" customFormat="1" ht="16.5" customHeight="1">
      <c r="A45" s="288"/>
      <c r="B45" s="219"/>
      <c r="C45" s="29"/>
      <c r="D45" s="227"/>
      <c r="E45" s="227"/>
      <c r="F45" s="135">
        <f t="shared" si="4"/>
        <v>0</v>
      </c>
      <c r="G45" s="118">
        <f t="shared" si="5"/>
        <v>0</v>
      </c>
      <c r="H45" s="228"/>
      <c r="I45" s="227"/>
      <c r="J45" s="228"/>
      <c r="K45" s="227"/>
      <c r="L45" s="228"/>
      <c r="M45" s="279"/>
      <c r="N45" s="228"/>
      <c r="O45" s="227"/>
      <c r="P45" s="228"/>
      <c r="Q45" s="227"/>
      <c r="R45" s="227"/>
      <c r="S45" s="228"/>
      <c r="T45" s="228"/>
      <c r="U45" s="289"/>
    </row>
    <row r="46" spans="1:21" s="44" customFormat="1" ht="16.5" customHeight="1">
      <c r="A46" s="288"/>
      <c r="B46" s="219"/>
      <c r="C46" s="29"/>
      <c r="D46" s="227"/>
      <c r="E46" s="227"/>
      <c r="F46" s="135">
        <f t="shared" si="4"/>
        <v>0</v>
      </c>
      <c r="G46" s="118">
        <f t="shared" si="5"/>
        <v>0</v>
      </c>
      <c r="H46" s="228"/>
      <c r="I46" s="227"/>
      <c r="J46" s="228"/>
      <c r="K46" s="227"/>
      <c r="L46" s="228"/>
      <c r="M46" s="279"/>
      <c r="N46" s="228"/>
      <c r="O46" s="227"/>
      <c r="P46" s="228"/>
      <c r="Q46" s="227"/>
      <c r="R46" s="227"/>
      <c r="S46" s="228"/>
      <c r="T46" s="228"/>
      <c r="U46" s="289"/>
    </row>
    <row r="47" spans="1:21" s="44" customFormat="1" ht="16.5" customHeight="1">
      <c r="A47" s="288"/>
      <c r="B47" s="219"/>
      <c r="C47" s="29"/>
      <c r="D47" s="227"/>
      <c r="E47" s="227"/>
      <c r="F47" s="135">
        <f t="shared" si="4"/>
        <v>0</v>
      </c>
      <c r="G47" s="118">
        <f t="shared" si="5"/>
        <v>0</v>
      </c>
      <c r="H47" s="228"/>
      <c r="I47" s="227"/>
      <c r="J47" s="228"/>
      <c r="K47" s="227"/>
      <c r="L47" s="228"/>
      <c r="M47" s="279"/>
      <c r="N47" s="228"/>
      <c r="O47" s="227"/>
      <c r="P47" s="228"/>
      <c r="Q47" s="227"/>
      <c r="R47" s="227"/>
      <c r="S47" s="228"/>
      <c r="T47" s="228"/>
      <c r="U47" s="289"/>
    </row>
    <row r="48" spans="1:21" s="44" customFormat="1" ht="16.5" customHeight="1">
      <c r="A48" s="288"/>
      <c r="B48" s="219"/>
      <c r="C48" s="29"/>
      <c r="D48" s="227"/>
      <c r="E48" s="227"/>
      <c r="F48" s="135">
        <f t="shared" si="4"/>
        <v>0</v>
      </c>
      <c r="G48" s="118">
        <f t="shared" si="5"/>
        <v>0</v>
      </c>
      <c r="H48" s="228"/>
      <c r="I48" s="227"/>
      <c r="J48" s="228"/>
      <c r="K48" s="227"/>
      <c r="L48" s="228"/>
      <c r="M48" s="279"/>
      <c r="N48" s="228"/>
      <c r="O48" s="227"/>
      <c r="P48" s="228"/>
      <c r="Q48" s="227"/>
      <c r="R48" s="227"/>
      <c r="S48" s="228"/>
      <c r="T48" s="228"/>
      <c r="U48" s="289"/>
    </row>
    <row r="49" spans="1:21" s="44" customFormat="1" ht="16.5" customHeight="1">
      <c r="A49" s="288"/>
      <c r="B49" s="219"/>
      <c r="C49" s="29"/>
      <c r="D49" s="227"/>
      <c r="E49" s="227"/>
      <c r="F49" s="135">
        <f t="shared" si="4"/>
        <v>0</v>
      </c>
      <c r="G49" s="118">
        <f t="shared" si="5"/>
        <v>0</v>
      </c>
      <c r="H49" s="228"/>
      <c r="I49" s="227"/>
      <c r="J49" s="228"/>
      <c r="K49" s="227"/>
      <c r="L49" s="228"/>
      <c r="M49" s="279"/>
      <c r="N49" s="228"/>
      <c r="O49" s="227"/>
      <c r="P49" s="228"/>
      <c r="Q49" s="227"/>
      <c r="R49" s="227"/>
      <c r="S49" s="228"/>
      <c r="T49" s="228"/>
      <c r="U49" s="289"/>
    </row>
    <row r="50" spans="1:21" s="44" customFormat="1" ht="16.5" customHeight="1">
      <c r="A50" s="288"/>
      <c r="B50" s="219"/>
      <c r="C50" s="29"/>
      <c r="D50" s="227"/>
      <c r="E50" s="227"/>
      <c r="F50" s="135">
        <f t="shared" si="4"/>
        <v>0</v>
      </c>
      <c r="G50" s="118">
        <f t="shared" si="5"/>
        <v>0</v>
      </c>
      <c r="H50" s="228"/>
      <c r="I50" s="227"/>
      <c r="J50" s="228"/>
      <c r="K50" s="227"/>
      <c r="L50" s="228"/>
      <c r="M50" s="279"/>
      <c r="N50" s="228"/>
      <c r="O50" s="227"/>
      <c r="P50" s="228"/>
      <c r="Q50" s="227"/>
      <c r="R50" s="227"/>
      <c r="S50" s="228"/>
      <c r="T50" s="228"/>
      <c r="U50" s="289"/>
    </row>
    <row r="51" spans="1:21" s="44" customFormat="1" ht="16.5" customHeight="1">
      <c r="A51" s="288"/>
      <c r="B51" s="219"/>
      <c r="C51" s="29"/>
      <c r="D51" s="227"/>
      <c r="E51" s="227"/>
      <c r="F51" s="135">
        <f t="shared" si="4"/>
        <v>0</v>
      </c>
      <c r="G51" s="118">
        <f t="shared" si="5"/>
        <v>0</v>
      </c>
      <c r="H51" s="228"/>
      <c r="I51" s="227"/>
      <c r="J51" s="228"/>
      <c r="K51" s="227"/>
      <c r="L51" s="228"/>
      <c r="M51" s="279"/>
      <c r="N51" s="228"/>
      <c r="O51" s="227"/>
      <c r="P51" s="228"/>
      <c r="Q51" s="227"/>
      <c r="R51" s="227"/>
      <c r="S51" s="228"/>
      <c r="T51" s="228"/>
      <c r="U51" s="289"/>
    </row>
    <row r="52" spans="1:21" s="44" customFormat="1" ht="16.5" customHeight="1">
      <c r="A52" s="288"/>
      <c r="B52" s="219"/>
      <c r="C52" s="29"/>
      <c r="D52" s="227"/>
      <c r="E52" s="227"/>
      <c r="F52" s="135">
        <f t="shared" si="4"/>
        <v>0</v>
      </c>
      <c r="G52" s="118">
        <f t="shared" si="5"/>
        <v>0</v>
      </c>
      <c r="H52" s="228"/>
      <c r="I52" s="227"/>
      <c r="J52" s="228"/>
      <c r="K52" s="227"/>
      <c r="L52" s="228"/>
      <c r="M52" s="279"/>
      <c r="N52" s="228"/>
      <c r="O52" s="227"/>
      <c r="P52" s="228"/>
      <c r="Q52" s="227"/>
      <c r="R52" s="227"/>
      <c r="S52" s="228"/>
      <c r="T52" s="228"/>
      <c r="U52" s="289"/>
    </row>
    <row r="53" spans="1:21" s="44" customFormat="1" ht="16.5" hidden="1" customHeight="1">
      <c r="A53" s="288"/>
      <c r="B53" s="219"/>
      <c r="C53" s="29"/>
      <c r="D53" s="227"/>
      <c r="E53" s="227"/>
      <c r="F53" s="135">
        <f t="shared" si="4"/>
        <v>0</v>
      </c>
      <c r="G53" s="118">
        <f t="shared" si="5"/>
        <v>0</v>
      </c>
      <c r="H53" s="228"/>
      <c r="I53" s="227"/>
      <c r="J53" s="228"/>
      <c r="K53" s="227"/>
      <c r="L53" s="228"/>
      <c r="M53" s="279"/>
      <c r="N53" s="228"/>
      <c r="O53" s="227"/>
      <c r="P53" s="228"/>
      <c r="Q53" s="227"/>
      <c r="R53" s="227"/>
      <c r="S53" s="228"/>
      <c r="T53" s="228"/>
      <c r="U53" s="289"/>
    </row>
    <row r="54" spans="1:21" s="44" customFormat="1" ht="16.5" hidden="1" customHeight="1">
      <c r="A54" s="288"/>
      <c r="B54" s="219"/>
      <c r="C54" s="29"/>
      <c r="D54" s="227"/>
      <c r="E54" s="227"/>
      <c r="F54" s="135">
        <f t="shared" si="4"/>
        <v>0</v>
      </c>
      <c r="G54" s="118">
        <f t="shared" si="5"/>
        <v>0</v>
      </c>
      <c r="H54" s="228"/>
      <c r="I54" s="227"/>
      <c r="J54" s="228"/>
      <c r="K54" s="227"/>
      <c r="L54" s="228"/>
      <c r="M54" s="279"/>
      <c r="N54" s="228"/>
      <c r="O54" s="227"/>
      <c r="P54" s="228"/>
      <c r="Q54" s="227"/>
      <c r="R54" s="227"/>
      <c r="S54" s="228"/>
      <c r="T54" s="228"/>
      <c r="U54" s="289"/>
    </row>
    <row r="55" spans="1:21" s="44" customFormat="1" ht="16.5" hidden="1" customHeight="1">
      <c r="A55" s="288"/>
      <c r="B55" s="219"/>
      <c r="C55" s="29"/>
      <c r="D55" s="227"/>
      <c r="E55" s="227"/>
      <c r="F55" s="135">
        <f t="shared" si="4"/>
        <v>0</v>
      </c>
      <c r="G55" s="118">
        <f t="shared" si="5"/>
        <v>0</v>
      </c>
      <c r="H55" s="228"/>
      <c r="I55" s="227"/>
      <c r="J55" s="228"/>
      <c r="K55" s="227"/>
      <c r="L55" s="228"/>
      <c r="M55" s="279"/>
      <c r="N55" s="228"/>
      <c r="O55" s="227"/>
      <c r="P55" s="228"/>
      <c r="Q55" s="227"/>
      <c r="R55" s="227"/>
      <c r="S55" s="228"/>
      <c r="T55" s="228"/>
      <c r="U55" s="289"/>
    </row>
    <row r="56" spans="1:21" s="44" customFormat="1" ht="16.5" hidden="1" customHeight="1">
      <c r="A56" s="288"/>
      <c r="B56" s="219"/>
      <c r="C56" s="29"/>
      <c r="D56" s="227"/>
      <c r="E56" s="227"/>
      <c r="F56" s="135">
        <f t="shared" si="4"/>
        <v>0</v>
      </c>
      <c r="G56" s="118">
        <f t="shared" si="5"/>
        <v>0</v>
      </c>
      <c r="H56" s="228"/>
      <c r="I56" s="227"/>
      <c r="J56" s="228"/>
      <c r="K56" s="227"/>
      <c r="L56" s="228"/>
      <c r="M56" s="279"/>
      <c r="N56" s="228"/>
      <c r="O56" s="227"/>
      <c r="P56" s="228"/>
      <c r="Q56" s="227"/>
      <c r="R56" s="227"/>
      <c r="S56" s="228"/>
      <c r="T56" s="228"/>
      <c r="U56" s="289"/>
    </row>
    <row r="57" spans="1:21" s="44" customFormat="1" ht="16.5" hidden="1" customHeight="1">
      <c r="A57" s="288"/>
      <c r="B57" s="219"/>
      <c r="C57" s="29"/>
      <c r="D57" s="227"/>
      <c r="E57" s="227"/>
      <c r="F57" s="135">
        <f t="shared" si="4"/>
        <v>0</v>
      </c>
      <c r="G57" s="118">
        <f t="shared" si="5"/>
        <v>0</v>
      </c>
      <c r="H57" s="228"/>
      <c r="I57" s="227"/>
      <c r="J57" s="228"/>
      <c r="K57" s="227"/>
      <c r="L57" s="228"/>
      <c r="M57" s="279"/>
      <c r="N57" s="228"/>
      <c r="O57" s="227"/>
      <c r="P57" s="228"/>
      <c r="Q57" s="227"/>
      <c r="R57" s="227"/>
      <c r="S57" s="228"/>
      <c r="T57" s="228"/>
      <c r="U57" s="289"/>
    </row>
    <row r="58" spans="1:21" s="44" customFormat="1" ht="16.5" hidden="1" customHeight="1">
      <c r="A58" s="288"/>
      <c r="B58" s="219"/>
      <c r="C58" s="29"/>
      <c r="D58" s="227"/>
      <c r="E58" s="227"/>
      <c r="F58" s="135">
        <f t="shared" si="4"/>
        <v>0</v>
      </c>
      <c r="G58" s="118">
        <f t="shared" si="5"/>
        <v>0</v>
      </c>
      <c r="H58" s="228"/>
      <c r="I58" s="227"/>
      <c r="J58" s="228"/>
      <c r="K58" s="227"/>
      <c r="L58" s="228"/>
      <c r="M58" s="279"/>
      <c r="N58" s="228"/>
      <c r="O58" s="227"/>
      <c r="P58" s="228"/>
      <c r="Q58" s="227"/>
      <c r="R58" s="227"/>
      <c r="S58" s="228"/>
      <c r="T58" s="228"/>
      <c r="U58" s="289"/>
    </row>
    <row r="59" spans="1:21" s="44" customFormat="1" ht="16.5" hidden="1" customHeight="1">
      <c r="A59" s="288"/>
      <c r="B59" s="219"/>
      <c r="C59" s="29"/>
      <c r="D59" s="227"/>
      <c r="E59" s="227"/>
      <c r="F59" s="135">
        <f t="shared" si="4"/>
        <v>0</v>
      </c>
      <c r="G59" s="118">
        <f t="shared" si="5"/>
        <v>0</v>
      </c>
      <c r="H59" s="228"/>
      <c r="I59" s="227"/>
      <c r="J59" s="228"/>
      <c r="K59" s="227"/>
      <c r="L59" s="228"/>
      <c r="M59" s="279"/>
      <c r="N59" s="228"/>
      <c r="O59" s="227"/>
      <c r="P59" s="228"/>
      <c r="Q59" s="227"/>
      <c r="R59" s="227"/>
      <c r="S59" s="228"/>
      <c r="T59" s="228"/>
      <c r="U59" s="289"/>
    </row>
    <row r="60" spans="1:21" s="44" customFormat="1" ht="16.5" hidden="1" customHeight="1">
      <c r="A60" s="288"/>
      <c r="B60" s="219"/>
      <c r="C60" s="29"/>
      <c r="D60" s="227"/>
      <c r="E60" s="227"/>
      <c r="F60" s="135">
        <f t="shared" si="4"/>
        <v>0</v>
      </c>
      <c r="G60" s="118">
        <f t="shared" si="5"/>
        <v>0</v>
      </c>
      <c r="H60" s="228"/>
      <c r="I60" s="227"/>
      <c r="J60" s="228"/>
      <c r="K60" s="227"/>
      <c r="L60" s="228"/>
      <c r="M60" s="279"/>
      <c r="N60" s="228"/>
      <c r="O60" s="227"/>
      <c r="P60" s="228"/>
      <c r="Q60" s="227"/>
      <c r="R60" s="227"/>
      <c r="S60" s="228"/>
      <c r="T60" s="228"/>
      <c r="U60" s="289"/>
    </row>
    <row r="61" spans="1:21" s="44" customFormat="1" ht="16.5" hidden="1" customHeight="1">
      <c r="A61" s="288"/>
      <c r="B61" s="219"/>
      <c r="C61" s="29"/>
      <c r="D61" s="227"/>
      <c r="E61" s="227"/>
      <c r="F61" s="135">
        <f t="shared" si="4"/>
        <v>0</v>
      </c>
      <c r="G61" s="118">
        <f t="shared" si="5"/>
        <v>0</v>
      </c>
      <c r="H61" s="228"/>
      <c r="I61" s="227"/>
      <c r="J61" s="228"/>
      <c r="K61" s="227"/>
      <c r="L61" s="228"/>
      <c r="M61" s="279"/>
      <c r="N61" s="228"/>
      <c r="O61" s="227"/>
      <c r="P61" s="228"/>
      <c r="Q61" s="227"/>
      <c r="R61" s="227"/>
      <c r="S61" s="228"/>
      <c r="T61" s="228"/>
      <c r="U61" s="289"/>
    </row>
    <row r="62" spans="1:21" s="44" customFormat="1" ht="16.5" hidden="1" customHeight="1">
      <c r="A62" s="288"/>
      <c r="B62" s="219"/>
      <c r="C62" s="29"/>
      <c r="D62" s="227"/>
      <c r="E62" s="227"/>
      <c r="F62" s="135">
        <f t="shared" si="4"/>
        <v>0</v>
      </c>
      <c r="G62" s="118">
        <f t="shared" si="5"/>
        <v>0</v>
      </c>
      <c r="H62" s="228"/>
      <c r="I62" s="227"/>
      <c r="J62" s="228"/>
      <c r="K62" s="227"/>
      <c r="L62" s="228"/>
      <c r="M62" s="279"/>
      <c r="N62" s="228"/>
      <c r="O62" s="227"/>
      <c r="P62" s="228"/>
      <c r="Q62" s="227"/>
      <c r="R62" s="227"/>
      <c r="S62" s="228"/>
      <c r="T62" s="228"/>
      <c r="U62" s="289"/>
    </row>
    <row r="63" spans="1:21" s="44" customFormat="1" ht="16.5" hidden="1" customHeight="1">
      <c r="A63" s="288"/>
      <c r="B63" s="219"/>
      <c r="C63" s="29"/>
      <c r="D63" s="227"/>
      <c r="E63" s="227"/>
      <c r="F63" s="135">
        <f t="shared" si="4"/>
        <v>0</v>
      </c>
      <c r="G63" s="118">
        <f t="shared" si="5"/>
        <v>0</v>
      </c>
      <c r="H63" s="228"/>
      <c r="I63" s="227"/>
      <c r="J63" s="228"/>
      <c r="K63" s="227"/>
      <c r="L63" s="228"/>
      <c r="M63" s="279"/>
      <c r="N63" s="228"/>
      <c r="O63" s="227"/>
      <c r="P63" s="228"/>
      <c r="Q63" s="227"/>
      <c r="R63" s="227"/>
      <c r="S63" s="228"/>
      <c r="T63" s="228"/>
      <c r="U63" s="289"/>
    </row>
    <row r="64" spans="1:21" s="44" customFormat="1" ht="16.5" hidden="1" customHeight="1">
      <c r="A64" s="288"/>
      <c r="B64" s="219"/>
      <c r="C64" s="29"/>
      <c r="D64" s="227"/>
      <c r="E64" s="227"/>
      <c r="F64" s="135">
        <f t="shared" si="4"/>
        <v>0</v>
      </c>
      <c r="G64" s="118">
        <f t="shared" si="5"/>
        <v>0</v>
      </c>
      <c r="H64" s="228"/>
      <c r="I64" s="227"/>
      <c r="J64" s="228"/>
      <c r="K64" s="227"/>
      <c r="L64" s="228"/>
      <c r="M64" s="279"/>
      <c r="N64" s="228"/>
      <c r="O64" s="227"/>
      <c r="P64" s="228"/>
      <c r="Q64" s="227"/>
      <c r="R64" s="227"/>
      <c r="S64" s="228"/>
      <c r="T64" s="228"/>
      <c r="U64" s="289"/>
    </row>
    <row r="65" spans="1:21" s="44" customFormat="1" ht="16.5" hidden="1" customHeight="1">
      <c r="A65" s="288"/>
      <c r="B65" s="219"/>
      <c r="C65" s="29"/>
      <c r="D65" s="227"/>
      <c r="E65" s="227"/>
      <c r="F65" s="135">
        <f t="shared" si="4"/>
        <v>0</v>
      </c>
      <c r="G65" s="118">
        <f t="shared" si="5"/>
        <v>0</v>
      </c>
      <c r="H65" s="228"/>
      <c r="I65" s="227"/>
      <c r="J65" s="228"/>
      <c r="K65" s="227"/>
      <c r="L65" s="228"/>
      <c r="M65" s="279"/>
      <c r="N65" s="228"/>
      <c r="O65" s="227"/>
      <c r="P65" s="228"/>
      <c r="Q65" s="227"/>
      <c r="R65" s="227"/>
      <c r="S65" s="228"/>
      <c r="T65" s="228"/>
      <c r="U65" s="289"/>
    </row>
    <row r="66" spans="1:21" s="44" customFormat="1" ht="16.5" customHeight="1" thickBot="1">
      <c r="A66" s="290"/>
      <c r="B66" s="291"/>
      <c r="C66" s="292"/>
      <c r="D66" s="293"/>
      <c r="E66" s="293"/>
      <c r="F66" s="140">
        <f t="shared" si="4"/>
        <v>0</v>
      </c>
      <c r="G66" s="294">
        <f t="shared" si="5"/>
        <v>0</v>
      </c>
      <c r="H66" s="295"/>
      <c r="I66" s="293"/>
      <c r="J66" s="295"/>
      <c r="K66" s="293"/>
      <c r="L66" s="295"/>
      <c r="M66" s="296"/>
      <c r="N66" s="295"/>
      <c r="O66" s="293"/>
      <c r="P66" s="295"/>
      <c r="Q66" s="293"/>
      <c r="R66" s="293"/>
      <c r="S66" s="295"/>
      <c r="T66" s="295"/>
      <c r="U66" s="297"/>
    </row>
    <row r="67" spans="1:21" s="114" customFormat="1" ht="16.5" customHeight="1" thickBot="1">
      <c r="A67" s="109"/>
      <c r="B67" s="109"/>
      <c r="C67" s="110"/>
      <c r="D67" s="111"/>
      <c r="E67" s="111"/>
      <c r="F67" s="112"/>
      <c r="G67" s="111"/>
      <c r="H67" s="111"/>
      <c r="I67" s="113"/>
      <c r="J67" s="269"/>
      <c r="K67" s="269"/>
      <c r="L67" s="111"/>
      <c r="M67" s="111"/>
      <c r="N67" s="111"/>
      <c r="O67" s="111"/>
      <c r="P67" s="111"/>
      <c r="Q67" s="111"/>
      <c r="R67" s="111"/>
      <c r="S67" s="111"/>
      <c r="T67" s="111"/>
      <c r="U67" s="111"/>
    </row>
    <row r="68" spans="1:21" s="44" customFormat="1" ht="15.75" customHeight="1">
      <c r="A68" s="258" t="s">
        <v>162</v>
      </c>
      <c r="B68" s="242"/>
      <c r="C68" s="243"/>
      <c r="D68" s="243"/>
      <c r="E68" s="244"/>
      <c r="F68" s="244"/>
      <c r="G68" s="243"/>
      <c r="H68" s="243"/>
      <c r="I68" s="243"/>
      <c r="J68" s="270"/>
      <c r="K68" s="270"/>
      <c r="L68" s="243"/>
      <c r="M68" s="103"/>
      <c r="N68" s="103"/>
      <c r="O68" s="103"/>
      <c r="P68" s="103"/>
      <c r="Q68" s="103"/>
      <c r="R68" s="161"/>
      <c r="S68" s="77"/>
      <c r="T68" s="77"/>
      <c r="U68" s="108"/>
    </row>
    <row r="69" spans="1:21" s="44" customFormat="1" ht="15.75" customHeight="1">
      <c r="A69" s="253" t="s">
        <v>123</v>
      </c>
      <c r="B69" s="245"/>
      <c r="C69" s="246"/>
      <c r="D69" s="246"/>
      <c r="E69" s="247"/>
      <c r="F69" s="247"/>
      <c r="G69" s="246"/>
      <c r="H69" s="246"/>
      <c r="I69" s="246"/>
      <c r="J69" s="271"/>
      <c r="K69" s="271"/>
      <c r="L69" s="246"/>
      <c r="M69" s="105"/>
      <c r="N69" s="105"/>
      <c r="O69" s="105"/>
      <c r="P69" s="105"/>
      <c r="Q69" s="105"/>
      <c r="R69" s="162"/>
      <c r="S69" s="77"/>
      <c r="T69" s="77"/>
      <c r="U69" s="108"/>
    </row>
    <row r="70" spans="1:21" s="44" customFormat="1" ht="15.75" customHeight="1">
      <c r="A70" s="253" t="s">
        <v>108</v>
      </c>
      <c r="B70" s="245"/>
      <c r="C70" s="246"/>
      <c r="D70" s="246"/>
      <c r="E70" s="247"/>
      <c r="F70" s="247"/>
      <c r="G70" s="246"/>
      <c r="H70" s="246"/>
      <c r="I70" s="246"/>
      <c r="J70" s="271"/>
      <c r="K70" s="271"/>
      <c r="L70" s="246"/>
      <c r="M70" s="105"/>
      <c r="N70" s="105"/>
      <c r="O70" s="105"/>
      <c r="P70" s="105"/>
      <c r="Q70" s="105"/>
      <c r="R70" s="162"/>
      <c r="S70" s="77"/>
      <c r="T70" s="77"/>
      <c r="U70" s="108"/>
    </row>
    <row r="71" spans="1:21" s="44" customFormat="1" ht="15.75" customHeight="1">
      <c r="A71" s="253"/>
      <c r="B71" s="245"/>
      <c r="C71" s="246"/>
      <c r="D71" s="246"/>
      <c r="E71" s="247"/>
      <c r="F71" s="247"/>
      <c r="G71" s="246"/>
      <c r="H71" s="246"/>
      <c r="I71" s="246"/>
      <c r="J71" s="271"/>
      <c r="K71" s="271"/>
      <c r="L71" s="246"/>
      <c r="M71" s="105"/>
      <c r="N71" s="105"/>
      <c r="O71" s="105"/>
      <c r="P71" s="105"/>
      <c r="Q71" s="105"/>
      <c r="R71" s="162"/>
      <c r="S71" s="77"/>
      <c r="T71" s="77"/>
      <c r="U71" s="108"/>
    </row>
    <row r="72" spans="1:21" s="44" customFormat="1" ht="15.75" customHeight="1">
      <c r="A72" s="257" t="s">
        <v>163</v>
      </c>
      <c r="B72" s="171"/>
      <c r="C72" s="172"/>
      <c r="D72" s="172"/>
      <c r="E72" s="160"/>
      <c r="F72" s="160"/>
      <c r="G72" s="172"/>
      <c r="H72" s="172"/>
      <c r="I72" s="172"/>
      <c r="J72" s="271"/>
      <c r="K72" s="271"/>
      <c r="L72" s="246"/>
      <c r="M72" s="105"/>
      <c r="N72" s="105"/>
      <c r="O72" s="105"/>
      <c r="P72" s="105"/>
      <c r="Q72" s="105"/>
      <c r="R72" s="162"/>
      <c r="S72" s="77"/>
      <c r="T72" s="77"/>
      <c r="U72" s="108"/>
    </row>
    <row r="73" spans="1:21" s="44" customFormat="1" ht="15.75" customHeight="1">
      <c r="A73" s="211" t="s">
        <v>106</v>
      </c>
      <c r="B73" s="171"/>
      <c r="C73" s="172"/>
      <c r="D73" s="172"/>
      <c r="E73" s="160"/>
      <c r="F73" s="160"/>
      <c r="G73" s="172"/>
      <c r="H73" s="172"/>
      <c r="I73" s="172"/>
      <c r="J73" s="271"/>
      <c r="K73" s="271"/>
      <c r="L73" s="246"/>
      <c r="M73" s="105"/>
      <c r="N73" s="105"/>
      <c r="O73" s="105"/>
      <c r="P73" s="105"/>
      <c r="Q73" s="105"/>
      <c r="R73" s="162"/>
      <c r="S73" s="77"/>
      <c r="T73" s="77"/>
      <c r="U73" s="108"/>
    </row>
    <row r="74" spans="1:21" s="44" customFormat="1" ht="15.75" customHeight="1">
      <c r="A74" s="211" t="s">
        <v>107</v>
      </c>
      <c r="B74" s="171"/>
      <c r="C74" s="172"/>
      <c r="D74" s="172"/>
      <c r="E74" s="160"/>
      <c r="F74" s="160"/>
      <c r="G74" s="172"/>
      <c r="H74" s="172"/>
      <c r="I74" s="172"/>
      <c r="J74" s="271"/>
      <c r="K74" s="271"/>
      <c r="L74" s="246"/>
      <c r="M74" s="105"/>
      <c r="N74" s="105"/>
      <c r="O74" s="105"/>
      <c r="P74" s="105"/>
      <c r="Q74" s="105"/>
      <c r="R74" s="162"/>
      <c r="S74" s="77"/>
      <c r="T74" s="77"/>
      <c r="U74" s="108"/>
    </row>
    <row r="75" spans="1:21" s="44" customFormat="1" ht="15.75" customHeight="1">
      <c r="A75" s="234" t="s">
        <v>164</v>
      </c>
      <c r="B75" s="174"/>
      <c r="C75" s="174"/>
      <c r="D75" s="174"/>
      <c r="E75" s="174"/>
      <c r="F75" s="174"/>
      <c r="G75" s="174"/>
      <c r="H75" s="174"/>
      <c r="I75" s="172"/>
      <c r="J75" s="271"/>
      <c r="K75" s="271"/>
      <c r="L75" s="246"/>
      <c r="M75" s="105"/>
      <c r="N75" s="105"/>
      <c r="O75" s="105"/>
      <c r="P75" s="105"/>
      <c r="Q75" s="105"/>
      <c r="R75" s="162"/>
      <c r="S75" s="77"/>
      <c r="T75" s="77"/>
      <c r="U75" s="108"/>
    </row>
    <row r="76" spans="1:21" s="44" customFormat="1" ht="15.75" customHeight="1">
      <c r="A76" s="253"/>
      <c r="B76" s="245"/>
      <c r="C76" s="246"/>
      <c r="D76" s="246"/>
      <c r="E76" s="247"/>
      <c r="F76" s="247"/>
      <c r="G76" s="246"/>
      <c r="H76" s="246"/>
      <c r="I76" s="246"/>
      <c r="J76" s="271"/>
      <c r="K76" s="271"/>
      <c r="L76" s="246"/>
      <c r="M76" s="105"/>
      <c r="N76" s="105"/>
      <c r="O76" s="105"/>
      <c r="P76" s="105"/>
      <c r="Q76" s="105"/>
      <c r="R76" s="162"/>
      <c r="S76" s="77"/>
      <c r="T76" s="77"/>
      <c r="U76" s="108"/>
    </row>
    <row r="77" spans="1:21" s="44" customFormat="1" ht="15.75" customHeight="1">
      <c r="A77" s="266" t="s">
        <v>193</v>
      </c>
      <c r="B77" s="245"/>
      <c r="C77" s="246"/>
      <c r="D77" s="246"/>
      <c r="E77" s="247"/>
      <c r="F77" s="247"/>
      <c r="G77" s="246"/>
      <c r="H77" s="246"/>
      <c r="I77" s="246"/>
      <c r="J77" s="271"/>
      <c r="K77" s="271"/>
      <c r="L77" s="246"/>
      <c r="M77" s="105"/>
      <c r="N77" s="105"/>
      <c r="O77" s="105"/>
      <c r="P77" s="105"/>
      <c r="Q77" s="105"/>
      <c r="R77" s="162"/>
      <c r="S77" s="77"/>
      <c r="T77" s="77"/>
      <c r="U77" s="108"/>
    </row>
    <row r="78" spans="1:21" s="44" customFormat="1" ht="15.75" customHeight="1">
      <c r="A78" s="253" t="s">
        <v>188</v>
      </c>
      <c r="B78" s="245"/>
      <c r="C78" s="246"/>
      <c r="D78" s="246"/>
      <c r="E78" s="247"/>
      <c r="F78" s="247"/>
      <c r="G78" s="246"/>
      <c r="H78" s="246"/>
      <c r="I78" s="246"/>
      <c r="J78" s="271"/>
      <c r="K78" s="271"/>
      <c r="L78" s="246"/>
      <c r="M78" s="105"/>
      <c r="N78" s="105"/>
      <c r="O78" s="105"/>
      <c r="P78" s="105"/>
      <c r="Q78" s="105"/>
      <c r="R78" s="162"/>
      <c r="S78" s="77"/>
      <c r="T78" s="77"/>
      <c r="U78" s="108"/>
    </row>
    <row r="79" spans="1:21" s="44" customFormat="1" ht="15.75" customHeight="1">
      <c r="A79" s="253" t="s">
        <v>192</v>
      </c>
      <c r="B79" s="245"/>
      <c r="C79" s="246"/>
      <c r="D79" s="246"/>
      <c r="E79" s="247"/>
      <c r="F79" s="247"/>
      <c r="G79" s="246"/>
      <c r="H79" s="246"/>
      <c r="I79" s="246"/>
      <c r="J79" s="271"/>
      <c r="K79" s="271"/>
      <c r="L79" s="246"/>
      <c r="M79" s="105"/>
      <c r="N79" s="105"/>
      <c r="O79" s="105"/>
      <c r="P79" s="105"/>
      <c r="Q79" s="105"/>
      <c r="R79" s="162"/>
      <c r="S79" s="77"/>
      <c r="T79" s="77"/>
      <c r="U79" s="108"/>
    </row>
    <row r="80" spans="1:21" s="44" customFormat="1" ht="15.75" customHeight="1">
      <c r="A80" s="253" t="s">
        <v>189</v>
      </c>
      <c r="B80" s="245"/>
      <c r="C80" s="246"/>
      <c r="D80" s="246"/>
      <c r="E80" s="247"/>
      <c r="F80" s="247"/>
      <c r="G80" s="246"/>
      <c r="H80" s="246"/>
      <c r="I80" s="246"/>
      <c r="J80" s="271"/>
      <c r="K80" s="271"/>
      <c r="L80" s="246"/>
      <c r="M80" s="105"/>
      <c r="N80" s="105"/>
      <c r="O80" s="105"/>
      <c r="P80" s="105"/>
      <c r="Q80" s="105"/>
      <c r="R80" s="162"/>
      <c r="S80" s="77"/>
      <c r="T80" s="77"/>
      <c r="U80" s="108"/>
    </row>
    <row r="81" spans="1:21" s="44" customFormat="1" ht="15.75" customHeight="1">
      <c r="A81" s="253" t="s">
        <v>190</v>
      </c>
      <c r="B81" s="245"/>
      <c r="C81" s="246"/>
      <c r="D81" s="246"/>
      <c r="E81" s="247"/>
      <c r="F81" s="247"/>
      <c r="G81" s="246"/>
      <c r="H81" s="246"/>
      <c r="I81" s="246"/>
      <c r="J81" s="271"/>
      <c r="K81" s="271"/>
      <c r="L81" s="246"/>
      <c r="M81" s="105"/>
      <c r="N81" s="105"/>
      <c r="O81" s="105"/>
      <c r="P81" s="105"/>
      <c r="Q81" s="105"/>
      <c r="R81" s="162"/>
      <c r="S81" s="77"/>
      <c r="T81" s="77"/>
      <c r="U81" s="108"/>
    </row>
    <row r="82" spans="1:21" s="44" customFormat="1" ht="15.75" customHeight="1">
      <c r="A82" s="253" t="s">
        <v>191</v>
      </c>
      <c r="B82" s="245"/>
      <c r="C82" s="246"/>
      <c r="D82" s="246"/>
      <c r="E82" s="247"/>
      <c r="F82" s="247"/>
      <c r="G82" s="246"/>
      <c r="H82" s="246"/>
      <c r="I82" s="246"/>
      <c r="J82" s="271"/>
      <c r="K82" s="271"/>
      <c r="L82" s="246"/>
      <c r="M82" s="105"/>
      <c r="N82" s="105"/>
      <c r="O82" s="105"/>
      <c r="P82" s="105"/>
      <c r="Q82" s="105"/>
      <c r="R82" s="162"/>
      <c r="S82" s="77"/>
      <c r="T82" s="77"/>
      <c r="U82" s="108"/>
    </row>
    <row r="83" spans="1:21" s="44" customFormat="1" ht="15.75" customHeight="1">
      <c r="A83" s="253" t="s">
        <v>196</v>
      </c>
      <c r="B83" s="245"/>
      <c r="C83" s="246"/>
      <c r="D83" s="246"/>
      <c r="E83" s="247"/>
      <c r="F83" s="247"/>
      <c r="G83" s="246"/>
      <c r="H83" s="246"/>
      <c r="I83" s="246"/>
      <c r="J83" s="271"/>
      <c r="K83" s="271"/>
      <c r="L83" s="246"/>
      <c r="M83" s="105"/>
      <c r="N83" s="105"/>
      <c r="O83" s="105"/>
      <c r="P83" s="105"/>
      <c r="Q83" s="105"/>
      <c r="R83" s="162"/>
      <c r="S83" s="77"/>
      <c r="T83" s="77"/>
      <c r="U83" s="108"/>
    </row>
    <row r="84" spans="1:21" s="44" customFormat="1" ht="15.75" customHeight="1">
      <c r="A84" s="253" t="s">
        <v>194</v>
      </c>
      <c r="B84" s="245"/>
      <c r="C84" s="246"/>
      <c r="D84" s="246"/>
      <c r="E84" s="247"/>
      <c r="F84" s="247"/>
      <c r="G84" s="246"/>
      <c r="H84" s="246"/>
      <c r="I84" s="246"/>
      <c r="J84" s="271"/>
      <c r="K84" s="271"/>
      <c r="L84" s="246"/>
      <c r="M84" s="105"/>
      <c r="N84" s="105"/>
      <c r="O84" s="105"/>
      <c r="P84" s="105"/>
      <c r="Q84" s="105"/>
      <c r="R84" s="162"/>
      <c r="S84" s="77"/>
      <c r="T84" s="77"/>
      <c r="U84" s="108"/>
    </row>
    <row r="85" spans="1:21" s="44" customFormat="1" ht="15.75" customHeight="1">
      <c r="A85" s="253" t="s">
        <v>195</v>
      </c>
      <c r="B85" s="245"/>
      <c r="C85" s="246"/>
      <c r="D85" s="246"/>
      <c r="E85" s="247"/>
      <c r="F85" s="247"/>
      <c r="G85" s="246"/>
      <c r="H85" s="246"/>
      <c r="I85" s="246"/>
      <c r="J85" s="271"/>
      <c r="K85" s="271"/>
      <c r="L85" s="246"/>
      <c r="M85" s="105"/>
      <c r="N85" s="105"/>
      <c r="O85" s="105"/>
      <c r="P85" s="105"/>
      <c r="Q85" s="105"/>
      <c r="R85" s="162"/>
      <c r="S85" s="77"/>
      <c r="T85" s="77"/>
      <c r="U85" s="108"/>
    </row>
    <row r="86" spans="1:21" s="44" customFormat="1" ht="15.75" customHeight="1">
      <c r="A86" s="211" t="s">
        <v>199</v>
      </c>
      <c r="B86" s="245"/>
      <c r="C86" s="246"/>
      <c r="D86" s="246"/>
      <c r="E86" s="247"/>
      <c r="F86" s="247"/>
      <c r="G86" s="246"/>
      <c r="H86" s="246"/>
      <c r="I86" s="246"/>
      <c r="J86" s="271"/>
      <c r="K86" s="271"/>
      <c r="L86" s="246"/>
      <c r="M86" s="105"/>
      <c r="N86" s="105"/>
      <c r="O86" s="105"/>
      <c r="P86" s="105"/>
      <c r="Q86" s="105"/>
      <c r="R86" s="162"/>
      <c r="S86" s="77"/>
      <c r="T86" s="77"/>
      <c r="U86" s="108"/>
    </row>
    <row r="87" spans="1:21" s="44" customFormat="1" ht="15.75" customHeight="1">
      <c r="A87" s="211" t="s">
        <v>198</v>
      </c>
      <c r="B87" s="245"/>
      <c r="C87" s="246"/>
      <c r="D87" s="246"/>
      <c r="E87" s="247"/>
      <c r="F87" s="247"/>
      <c r="G87" s="246"/>
      <c r="H87" s="246"/>
      <c r="I87" s="246"/>
      <c r="J87" s="271"/>
      <c r="K87" s="271"/>
      <c r="L87" s="246"/>
      <c r="M87" s="105"/>
      <c r="N87" s="105"/>
      <c r="O87" s="105"/>
      <c r="P87" s="105"/>
      <c r="Q87" s="105"/>
      <c r="R87" s="162"/>
      <c r="S87" s="77"/>
      <c r="T87" s="77"/>
      <c r="U87" s="108"/>
    </row>
    <row r="88" spans="1:21" s="44" customFormat="1" ht="15.75" customHeight="1">
      <c r="A88" s="61"/>
      <c r="B88" s="245"/>
      <c r="C88" s="246"/>
      <c r="D88" s="246"/>
      <c r="E88" s="247"/>
      <c r="F88" s="247"/>
      <c r="G88" s="246"/>
      <c r="H88" s="246"/>
      <c r="I88" s="246"/>
      <c r="J88" s="271"/>
      <c r="K88" s="271"/>
      <c r="L88" s="246"/>
      <c r="M88" s="105"/>
      <c r="N88" s="105"/>
      <c r="O88" s="105"/>
      <c r="P88" s="105"/>
      <c r="Q88" s="105"/>
      <c r="R88" s="162"/>
      <c r="S88" s="77"/>
      <c r="T88" s="77"/>
      <c r="U88" s="108"/>
    </row>
    <row r="89" spans="1:21" s="44" customFormat="1" ht="15.75" customHeight="1">
      <c r="A89" s="248" t="s">
        <v>101</v>
      </c>
      <c r="B89" s="236"/>
      <c r="C89" s="237"/>
      <c r="D89" s="237"/>
      <c r="E89" s="238"/>
      <c r="F89" s="238"/>
      <c r="G89" s="237"/>
      <c r="H89" s="237"/>
      <c r="I89" s="237"/>
      <c r="J89" s="272"/>
      <c r="K89" s="272"/>
      <c r="L89" s="237"/>
      <c r="M89" s="237"/>
      <c r="N89" s="237"/>
      <c r="O89" s="237"/>
      <c r="P89" s="237"/>
      <c r="Q89" s="237"/>
      <c r="R89" s="241"/>
      <c r="S89" s="239"/>
      <c r="T89" s="239"/>
      <c r="U89" s="240"/>
    </row>
    <row r="90" spans="1:21" s="44" customFormat="1" ht="15.75" customHeight="1">
      <c r="A90" s="235" t="s">
        <v>158</v>
      </c>
      <c r="B90" s="236"/>
      <c r="C90" s="237"/>
      <c r="D90" s="237"/>
      <c r="E90" s="238"/>
      <c r="F90" s="238"/>
      <c r="G90" s="237"/>
      <c r="H90" s="237"/>
      <c r="I90" s="237"/>
      <c r="J90" s="272"/>
      <c r="K90" s="272"/>
      <c r="L90" s="237"/>
      <c r="M90" s="237"/>
      <c r="N90" s="237"/>
      <c r="O90" s="237"/>
      <c r="P90" s="237"/>
      <c r="Q90" s="237"/>
      <c r="R90" s="241"/>
      <c r="S90" s="239"/>
      <c r="T90" s="239"/>
      <c r="U90" s="240"/>
    </row>
    <row r="91" spans="1:21" s="44" customFormat="1" ht="15.75" customHeight="1">
      <c r="A91" s="235" t="s">
        <v>169</v>
      </c>
      <c r="B91" s="236"/>
      <c r="C91" s="237"/>
      <c r="D91" s="237"/>
      <c r="E91" s="238"/>
      <c r="F91" s="238"/>
      <c r="G91" s="237"/>
      <c r="H91" s="237"/>
      <c r="I91" s="237"/>
      <c r="J91" s="273"/>
      <c r="K91" s="272"/>
      <c r="L91" s="237"/>
      <c r="M91" s="237"/>
      <c r="N91" s="237"/>
      <c r="O91" s="237"/>
      <c r="P91" s="237"/>
      <c r="Q91" s="237"/>
      <c r="R91" s="241"/>
      <c r="S91" s="239"/>
      <c r="T91" s="239"/>
      <c r="U91" s="240"/>
    </row>
    <row r="92" spans="1:21" s="44" customFormat="1" ht="15.75" customHeight="1">
      <c r="A92" s="235" t="s">
        <v>159</v>
      </c>
      <c r="B92" s="236"/>
      <c r="C92" s="237"/>
      <c r="D92" s="237"/>
      <c r="E92" s="238"/>
      <c r="F92" s="238"/>
      <c r="G92" s="237"/>
      <c r="H92" s="237"/>
      <c r="I92" s="237"/>
      <c r="J92" s="272"/>
      <c r="K92" s="272"/>
      <c r="L92" s="237"/>
      <c r="M92" s="237"/>
      <c r="N92" s="237"/>
      <c r="O92" s="237"/>
      <c r="P92" s="237"/>
      <c r="Q92" s="237"/>
      <c r="R92" s="241"/>
      <c r="S92" s="239"/>
      <c r="T92" s="239"/>
      <c r="U92" s="240"/>
    </row>
    <row r="93" spans="1:21" s="44" customFormat="1" ht="15.75" customHeight="1">
      <c r="A93" s="235" t="s">
        <v>160</v>
      </c>
      <c r="B93" s="236"/>
      <c r="C93" s="237"/>
      <c r="D93" s="237"/>
      <c r="E93" s="238"/>
      <c r="F93" s="238"/>
      <c r="G93" s="237"/>
      <c r="H93" s="237"/>
      <c r="I93" s="237"/>
      <c r="J93" s="272"/>
      <c r="K93" s="272"/>
      <c r="L93" s="237"/>
      <c r="M93" s="237"/>
      <c r="N93" s="237"/>
      <c r="O93" s="237"/>
      <c r="P93" s="237"/>
      <c r="Q93" s="237"/>
      <c r="R93" s="241"/>
      <c r="S93" s="239"/>
      <c r="T93" s="239"/>
      <c r="U93" s="240"/>
    </row>
    <row r="94" spans="1:21" s="44" customFormat="1" ht="15.75" customHeight="1">
      <c r="A94" s="212"/>
      <c r="B94" s="104"/>
      <c r="C94" s="105"/>
      <c r="D94" s="105"/>
      <c r="E94" s="76"/>
      <c r="F94" s="76"/>
      <c r="G94" s="105"/>
      <c r="H94" s="105"/>
      <c r="I94" s="105"/>
      <c r="J94" s="274"/>
      <c r="K94" s="274"/>
      <c r="L94" s="105"/>
      <c r="M94" s="105"/>
      <c r="N94" s="105"/>
      <c r="O94" s="105"/>
      <c r="P94" s="105"/>
      <c r="Q94" s="105"/>
      <c r="R94" s="162"/>
      <c r="S94" s="77"/>
      <c r="T94" s="77"/>
      <c r="U94" s="108"/>
    </row>
    <row r="95" spans="1:21" s="44" customFormat="1" ht="15.75" customHeight="1">
      <c r="A95" s="248" t="s">
        <v>161</v>
      </c>
      <c r="B95" s="104"/>
      <c r="C95" s="105"/>
      <c r="D95" s="105"/>
      <c r="E95" s="76"/>
      <c r="F95" s="76"/>
      <c r="G95" s="105"/>
      <c r="H95" s="105"/>
      <c r="I95" s="105"/>
      <c r="J95" s="274"/>
      <c r="K95" s="274"/>
      <c r="L95" s="105"/>
      <c r="M95" s="105"/>
      <c r="N95" s="105"/>
      <c r="O95" s="105"/>
      <c r="P95" s="105"/>
      <c r="Q95" s="105"/>
      <c r="R95" s="162"/>
      <c r="S95" s="77"/>
      <c r="T95" s="77"/>
      <c r="U95" s="108"/>
    </row>
    <row r="96" spans="1:21" s="18" customFormat="1">
      <c r="A96" s="263" t="s">
        <v>156</v>
      </c>
      <c r="B96" s="174"/>
      <c r="C96" s="174"/>
      <c r="D96" s="174"/>
      <c r="E96" s="174"/>
      <c r="F96" s="174"/>
      <c r="G96" s="174"/>
      <c r="H96" s="174"/>
      <c r="I96" s="174"/>
      <c r="J96" s="275"/>
      <c r="K96" s="275"/>
      <c r="L96" s="174"/>
      <c r="M96" s="174"/>
      <c r="N96" s="174"/>
      <c r="O96" s="174"/>
      <c r="P96" s="174"/>
      <c r="Q96" s="174"/>
      <c r="R96" s="254"/>
      <c r="S96" s="250"/>
      <c r="T96" s="250"/>
      <c r="U96" s="173"/>
    </row>
    <row r="97" spans="1:21" s="55" customFormat="1">
      <c r="A97" s="255" t="s">
        <v>177</v>
      </c>
      <c r="B97" s="249"/>
      <c r="C97" s="249"/>
      <c r="D97" s="249"/>
      <c r="E97" s="249"/>
      <c r="F97" s="249"/>
      <c r="G97" s="249"/>
      <c r="H97" s="249"/>
      <c r="I97" s="249"/>
      <c r="J97" s="276"/>
      <c r="K97" s="276"/>
      <c r="L97" s="249"/>
      <c r="M97" s="249"/>
      <c r="N97" s="249"/>
      <c r="O97" s="249"/>
      <c r="P97" s="249"/>
      <c r="Q97" s="249"/>
      <c r="R97" s="175"/>
      <c r="S97" s="173"/>
      <c r="T97" s="173"/>
      <c r="U97" s="173"/>
    </row>
    <row r="98" spans="1:21">
      <c r="A98" s="214"/>
      <c r="B98" s="43"/>
      <c r="C98" s="43"/>
      <c r="D98" s="43"/>
      <c r="E98" s="43"/>
      <c r="F98" s="43"/>
      <c r="G98" s="43"/>
      <c r="H98" s="43"/>
      <c r="I98" s="43"/>
      <c r="J98" s="277"/>
      <c r="K98" s="277"/>
      <c r="L98" s="43"/>
      <c r="M98" s="43"/>
      <c r="N98" s="43"/>
      <c r="O98" s="43"/>
      <c r="P98" s="43"/>
      <c r="Q98" s="43"/>
      <c r="R98" s="62"/>
      <c r="S98" s="108"/>
      <c r="T98" s="108"/>
      <c r="U98" s="108"/>
    </row>
    <row r="99" spans="1:21" ht="15.75">
      <c r="A99" s="248" t="s">
        <v>150</v>
      </c>
      <c r="B99" s="233"/>
      <c r="C99" s="233"/>
      <c r="D99" s="233"/>
      <c r="E99" s="233"/>
      <c r="F99" s="233"/>
      <c r="G99" s="233"/>
      <c r="H99" s="233"/>
      <c r="I99" s="43"/>
      <c r="J99" s="277"/>
      <c r="K99" s="277"/>
      <c r="L99" s="43"/>
      <c r="M99" s="43"/>
      <c r="N99" s="43"/>
      <c r="O99" s="43"/>
      <c r="P99" s="43"/>
      <c r="Q99" s="43"/>
      <c r="R99" s="62"/>
      <c r="S99" s="108"/>
      <c r="T99" s="108"/>
      <c r="U99" s="108"/>
    </row>
    <row r="100" spans="1:21">
      <c r="A100" s="214" t="s">
        <v>148</v>
      </c>
      <c r="B100" s="43"/>
      <c r="C100" s="43"/>
      <c r="D100" s="43"/>
      <c r="E100" s="43"/>
      <c r="F100" s="43"/>
      <c r="G100" s="43"/>
      <c r="H100" s="43"/>
      <c r="I100" s="43"/>
      <c r="J100" s="277"/>
      <c r="K100" s="277"/>
      <c r="L100" s="43"/>
      <c r="M100" s="43"/>
      <c r="N100" s="43"/>
      <c r="O100" s="43"/>
      <c r="P100" s="43"/>
      <c r="Q100" s="43"/>
      <c r="R100" s="62"/>
      <c r="S100" s="108"/>
      <c r="T100" s="108"/>
      <c r="U100" s="108"/>
    </row>
    <row r="101" spans="1:21">
      <c r="A101" s="214" t="s">
        <v>167</v>
      </c>
      <c r="B101" s="43"/>
      <c r="C101" s="43"/>
      <c r="D101" s="43"/>
      <c r="E101" s="43"/>
      <c r="F101" s="43"/>
      <c r="G101" s="43"/>
      <c r="H101" s="43"/>
      <c r="I101" s="43"/>
      <c r="J101" s="277"/>
      <c r="K101" s="277"/>
      <c r="L101" s="43"/>
      <c r="M101" s="43"/>
      <c r="N101" s="43"/>
      <c r="O101" s="43"/>
      <c r="P101" s="43"/>
      <c r="Q101" s="43"/>
      <c r="R101" s="62"/>
      <c r="S101" s="108"/>
      <c r="T101" s="108"/>
      <c r="U101" s="108"/>
    </row>
    <row r="102" spans="1:21" ht="15.75" thickBot="1">
      <c r="A102" s="215" t="s">
        <v>168</v>
      </c>
      <c r="B102" s="64"/>
      <c r="C102" s="64"/>
      <c r="D102" s="64"/>
      <c r="E102" s="64"/>
      <c r="F102" s="64"/>
      <c r="G102" s="64"/>
      <c r="H102" s="64"/>
      <c r="I102" s="64"/>
      <c r="J102" s="278"/>
      <c r="K102" s="278"/>
      <c r="L102" s="64"/>
      <c r="M102" s="64"/>
      <c r="N102" s="64"/>
      <c r="O102" s="64"/>
      <c r="P102" s="64"/>
      <c r="Q102" s="64"/>
      <c r="R102" s="65"/>
      <c r="S102" s="108"/>
      <c r="T102" s="108"/>
      <c r="U102" s="108"/>
    </row>
  </sheetData>
  <mergeCells count="3">
    <mergeCell ref="S5:T5"/>
    <mergeCell ref="D5:E5"/>
    <mergeCell ref="Q5:R5"/>
  </mergeCells>
  <phoneticPr fontId="0" type="noConversion"/>
  <conditionalFormatting sqref="D67 D12:D17">
    <cfRule type="expression" dxfId="320" priority="851">
      <formula>ISTEXT($D12)</formula>
    </cfRule>
    <cfRule type="expression" dxfId="319" priority="852">
      <formula>NOT(ISBLANK($D12))</formula>
    </cfRule>
  </conditionalFormatting>
  <conditionalFormatting sqref="E67 E12:E17">
    <cfRule type="expression" dxfId="318" priority="849">
      <formula>ISTEXT($E12)</formula>
    </cfRule>
    <cfRule type="expression" dxfId="317" priority="850">
      <formula>NOT(ISBLANK($E12))</formula>
    </cfRule>
  </conditionalFormatting>
  <conditionalFormatting sqref="G67">
    <cfRule type="expression" dxfId="316" priority="847">
      <formula>ISTEXT($G67)</formula>
    </cfRule>
    <cfRule type="expression" dxfId="315" priority="848">
      <formula>NOT(ISBLANK($G67))</formula>
    </cfRule>
  </conditionalFormatting>
  <conditionalFormatting sqref="I67 I12:I17">
    <cfRule type="expression" dxfId="314" priority="845">
      <formula>ISTEXT($I12)</formula>
    </cfRule>
    <cfRule type="expression" dxfId="313" priority="846">
      <formula>NOT(ISBLANK($I12))</formula>
    </cfRule>
  </conditionalFormatting>
  <conditionalFormatting sqref="H67 H12:H17">
    <cfRule type="expression" dxfId="312" priority="843">
      <formula>ISTEXT($H12)</formula>
    </cfRule>
    <cfRule type="expression" dxfId="311" priority="844">
      <formula>NOT(ISBLANK($H12))</formula>
    </cfRule>
  </conditionalFormatting>
  <conditionalFormatting sqref="J67 J12:J17">
    <cfRule type="expression" dxfId="310" priority="841">
      <formula>ISTEXT($J12)</formula>
    </cfRule>
    <cfRule type="expression" dxfId="309" priority="842">
      <formula>NOT(ISBLANK($J12))</formula>
    </cfRule>
  </conditionalFormatting>
  <conditionalFormatting sqref="K67 K12:K17">
    <cfRule type="expression" dxfId="308" priority="839">
      <formula>ISTEXT($K12)</formula>
    </cfRule>
    <cfRule type="expression" dxfId="307" priority="840">
      <formula>NOT(ISBLANK($K12))</formula>
    </cfRule>
  </conditionalFormatting>
  <conditionalFormatting sqref="L67 L12:L17">
    <cfRule type="expression" dxfId="306" priority="837">
      <formula>ISTEXT($L12)</formula>
    </cfRule>
    <cfRule type="expression" dxfId="305" priority="838">
      <formula>NOT(ISBLANK($L12))</formula>
    </cfRule>
  </conditionalFormatting>
  <conditionalFormatting sqref="M67 M12:M17">
    <cfRule type="expression" dxfId="304" priority="835">
      <formula>ISTEXT($M12)</formula>
    </cfRule>
    <cfRule type="expression" dxfId="303" priority="836">
      <formula>NOT(ISBLANK($M12))</formula>
    </cfRule>
  </conditionalFormatting>
  <conditionalFormatting sqref="N67 N12:N17">
    <cfRule type="expression" dxfId="302" priority="833">
      <formula>ISTEXT($N12)</formula>
    </cfRule>
    <cfRule type="expression" dxfId="301" priority="834">
      <formula>NOT(ISBLANK($N12))</formula>
    </cfRule>
  </conditionalFormatting>
  <conditionalFormatting sqref="O67 O12:O17">
    <cfRule type="expression" dxfId="300" priority="831">
      <formula>ISTEXT($O12)</formula>
    </cfRule>
    <cfRule type="expression" dxfId="299" priority="832">
      <formula>NOT(ISBLANK($O12))</formula>
    </cfRule>
  </conditionalFormatting>
  <conditionalFormatting sqref="P67 P12:P17">
    <cfRule type="expression" dxfId="298" priority="829">
      <formula>ISTEXT($P12)</formula>
    </cfRule>
    <cfRule type="expression" dxfId="297" priority="830">
      <formula>NOT(ISBLANK($P12))</formula>
    </cfRule>
  </conditionalFormatting>
  <conditionalFormatting sqref="Q67 Q12:Q17">
    <cfRule type="expression" dxfId="296" priority="827">
      <formula>ISTEXT($Q12)</formula>
    </cfRule>
    <cfRule type="expression" dxfId="295" priority="828">
      <formula>NOT(ISBLANK($Q12))</formula>
    </cfRule>
  </conditionalFormatting>
  <conditionalFormatting sqref="R67 R12:R17">
    <cfRule type="expression" dxfId="294" priority="825">
      <formula>ISTEXT($R12)</formula>
    </cfRule>
    <cfRule type="expression" dxfId="293" priority="826">
      <formula>NOT(ISBLANK($R12))</formula>
    </cfRule>
  </conditionalFormatting>
  <conditionalFormatting sqref="S67 S12:S17">
    <cfRule type="expression" dxfId="292" priority="821">
      <formula>ISTEXT($S12)</formula>
    </cfRule>
    <cfRule type="expression" dxfId="291" priority="822">
      <formula>NOT(ISBLANK($S12))</formula>
    </cfRule>
  </conditionalFormatting>
  <conditionalFormatting sqref="T67 T12:T17">
    <cfRule type="expression" dxfId="290" priority="819">
      <formula>ISTEXT($T12)</formula>
    </cfRule>
    <cfRule type="expression" dxfId="289" priority="820">
      <formula>NOT(ISBLANK($T12))</formula>
    </cfRule>
  </conditionalFormatting>
  <conditionalFormatting sqref="F67 F12:F17">
    <cfRule type="expression" dxfId="288" priority="814">
      <formula>OR(ISBLANK($H12),AND(ISBLANK($J12),ISBLANK($K12)))</formula>
    </cfRule>
  </conditionalFormatting>
  <conditionalFormatting sqref="D18:D66">
    <cfRule type="expression" dxfId="287" priority="449">
      <formula>ISTEXT($D18)</formula>
    </cfRule>
    <cfRule type="expression" dxfId="286" priority="450">
      <formula>NOT(ISBLANK($D18))</formula>
    </cfRule>
  </conditionalFormatting>
  <conditionalFormatting sqref="E18:E66">
    <cfRule type="expression" dxfId="285" priority="447">
      <formula>ISTEXT($E18)</formula>
    </cfRule>
    <cfRule type="expression" dxfId="284" priority="448">
      <formula>NOT(ISBLANK($E18))</formula>
    </cfRule>
  </conditionalFormatting>
  <conditionalFormatting sqref="I18:I66">
    <cfRule type="expression" dxfId="283" priority="445">
      <formula>ISTEXT($I18)</formula>
    </cfRule>
    <cfRule type="expression" dxfId="282" priority="446">
      <formula>NOT(ISBLANK($I18))</formula>
    </cfRule>
  </conditionalFormatting>
  <conditionalFormatting sqref="H18:H66">
    <cfRule type="expression" dxfId="281" priority="443">
      <formula>ISTEXT($H18)</formula>
    </cfRule>
    <cfRule type="expression" dxfId="280" priority="444">
      <formula>NOT(ISBLANK($H18))</formula>
    </cfRule>
  </conditionalFormatting>
  <conditionalFormatting sqref="J18:J66">
    <cfRule type="expression" dxfId="279" priority="441">
      <formula>ISTEXT($J18)</formula>
    </cfRule>
    <cfRule type="expression" dxfId="278" priority="442">
      <formula>NOT(ISBLANK($J18))</formula>
    </cfRule>
  </conditionalFormatting>
  <conditionalFormatting sqref="K18:K66">
    <cfRule type="expression" dxfId="277" priority="439">
      <formula>ISTEXT($K18)</formula>
    </cfRule>
    <cfRule type="expression" dxfId="276" priority="440">
      <formula>NOT(ISBLANK($K18))</formula>
    </cfRule>
  </conditionalFormatting>
  <conditionalFormatting sqref="L18:L66">
    <cfRule type="expression" dxfId="275" priority="437">
      <formula>ISTEXT($L18)</formula>
    </cfRule>
    <cfRule type="expression" dxfId="274" priority="438">
      <formula>NOT(ISBLANK($L18))</formula>
    </cfRule>
  </conditionalFormatting>
  <conditionalFormatting sqref="M18:M66">
    <cfRule type="expression" dxfId="273" priority="435">
      <formula>ISTEXT($M18)</formula>
    </cfRule>
    <cfRule type="expression" dxfId="272" priority="436">
      <formula>NOT(ISBLANK($M18))</formula>
    </cfRule>
  </conditionalFormatting>
  <conditionalFormatting sqref="N18:N66">
    <cfRule type="expression" dxfId="271" priority="433">
      <formula>ISTEXT($N18)</formula>
    </cfRule>
    <cfRule type="expression" dxfId="270" priority="434">
      <formula>NOT(ISBLANK($N18))</formula>
    </cfRule>
  </conditionalFormatting>
  <conditionalFormatting sqref="O18:O66">
    <cfRule type="expression" dxfId="269" priority="431">
      <formula>ISTEXT($O18)</formula>
    </cfRule>
    <cfRule type="expression" dxfId="268" priority="432">
      <formula>NOT(ISBLANK($O18))</formula>
    </cfRule>
  </conditionalFormatting>
  <conditionalFormatting sqref="P18:P66">
    <cfRule type="expression" dxfId="267" priority="429">
      <formula>ISTEXT($P18)</formula>
    </cfRule>
    <cfRule type="expression" dxfId="266" priority="430">
      <formula>NOT(ISBLANK($P18))</formula>
    </cfRule>
  </conditionalFormatting>
  <conditionalFormatting sqref="Q18:Q66">
    <cfRule type="expression" dxfId="265" priority="427">
      <formula>ISTEXT($Q18)</formula>
    </cfRule>
    <cfRule type="expression" dxfId="264" priority="428">
      <formula>NOT(ISBLANK($Q18))</formula>
    </cfRule>
  </conditionalFormatting>
  <conditionalFormatting sqref="R18:R66">
    <cfRule type="expression" dxfId="263" priority="425">
      <formula>ISTEXT($R18)</formula>
    </cfRule>
    <cfRule type="expression" dxfId="262" priority="426">
      <formula>NOT(ISBLANK($R18))</formula>
    </cfRule>
  </conditionalFormatting>
  <conditionalFormatting sqref="S18:S66">
    <cfRule type="expression" dxfId="261" priority="421">
      <formula>ISTEXT($S18)</formula>
    </cfRule>
    <cfRule type="expression" dxfId="260" priority="422">
      <formula>NOT(ISBLANK($S18))</formula>
    </cfRule>
  </conditionalFormatting>
  <conditionalFormatting sqref="T18:T66">
    <cfRule type="expression" dxfId="259" priority="419">
      <formula>ISTEXT($T18)</formula>
    </cfRule>
    <cfRule type="expression" dxfId="258" priority="420">
      <formula>NOT(ISBLANK($T18))</formula>
    </cfRule>
  </conditionalFormatting>
  <conditionalFormatting sqref="C12:C66">
    <cfRule type="containsText" dxfId="257" priority="416" operator="containsText" text="Y">
      <formula>NOT(ISERROR(SEARCH("Y",C12)))</formula>
    </cfRule>
  </conditionalFormatting>
  <conditionalFormatting sqref="F19:F66">
    <cfRule type="expression" dxfId="256" priority="140">
      <formula>OR(ISBLANK($H19),AND(ISBLANK($J19),ISBLANK($K19)))</formula>
    </cfRule>
  </conditionalFormatting>
  <conditionalFormatting sqref="G19:G66 G12:G17">
    <cfRule type="expression" dxfId="255" priority="139">
      <formula>OR(ISBLANK($I12),AND(ISBLANK($J12),ISBLANK($K12)))</formula>
    </cfRule>
  </conditionalFormatting>
  <conditionalFormatting sqref="F35:F46">
    <cfRule type="expression" dxfId="254" priority="86">
      <formula>OR(ISBLANK($H35),AND(ISBLANK($J35),ISBLANK($K35)))</formula>
    </cfRule>
  </conditionalFormatting>
  <conditionalFormatting sqref="G35:G46">
    <cfRule type="expression" dxfId="253" priority="85">
      <formula>OR(ISBLANK($I35),AND(ISBLANK($J35),ISBLANK($K35)))</formula>
    </cfRule>
  </conditionalFormatting>
  <conditionalFormatting sqref="F18">
    <cfRule type="expression" dxfId="252" priority="42">
      <formula>OR(ISBLANK($H18),AND(ISBLANK($J18),ISBLANK($K18)))</formula>
    </cfRule>
  </conditionalFormatting>
  <conditionalFormatting sqref="G18">
    <cfRule type="expression" dxfId="251" priority="41">
      <formula>OR(ISBLANK($I18),AND(ISBLANK($J18),ISBLANK($K18)))</formula>
    </cfRule>
  </conditionalFormatting>
  <conditionalFormatting sqref="U12:U66">
    <cfRule type="expression" dxfId="250" priority="858">
      <formula>ISTEXT($U12)</formula>
    </cfRule>
    <cfRule type="expression" dxfId="249" priority="859">
      <formula>NOT(ISBLANK($U12))</formula>
    </cfRule>
    <cfRule type="expression" dxfId="208" priority="860">
      <formula>NOT(ISBLANK($B12))</formula>
    </cfRule>
  </conditionalFormatting>
  <conditionalFormatting sqref="D7:D11">
    <cfRule type="expression" dxfId="248" priority="38">
      <formula>ISTEXT($D7)</formula>
    </cfRule>
    <cfRule type="expression" dxfId="247" priority="39">
      <formula>NOT(ISBLANK($D7))</formula>
    </cfRule>
  </conditionalFormatting>
  <conditionalFormatting sqref="E7:E11">
    <cfRule type="expression" dxfId="246" priority="36">
      <formula>ISTEXT($E7)</formula>
    </cfRule>
    <cfRule type="expression" dxfId="245" priority="37">
      <formula>NOT(ISBLANK($E7))</formula>
    </cfRule>
  </conditionalFormatting>
  <conditionalFormatting sqref="I7:I11">
    <cfRule type="expression" dxfId="244" priority="34">
      <formula>ISTEXT($I7)</formula>
    </cfRule>
    <cfRule type="expression" dxfId="243" priority="35">
      <formula>NOT(ISBLANK($I7))</formula>
    </cfRule>
  </conditionalFormatting>
  <conditionalFormatting sqref="H7:H11">
    <cfRule type="expression" dxfId="242" priority="32">
      <formula>ISTEXT($H7)</formula>
    </cfRule>
    <cfRule type="expression" dxfId="241" priority="33">
      <formula>NOT(ISBLANK($H7))</formula>
    </cfRule>
  </conditionalFormatting>
  <conditionalFormatting sqref="J7:J11">
    <cfRule type="expression" dxfId="240" priority="30">
      <formula>ISTEXT($J7)</formula>
    </cfRule>
    <cfRule type="expression" dxfId="239" priority="31">
      <formula>NOT(ISBLANK($J7))</formula>
    </cfRule>
  </conditionalFormatting>
  <conditionalFormatting sqref="K7:K11">
    <cfRule type="expression" dxfId="238" priority="28">
      <formula>ISTEXT($K7)</formula>
    </cfRule>
    <cfRule type="expression" dxfId="237" priority="29">
      <formula>NOT(ISBLANK($K7))</formula>
    </cfRule>
  </conditionalFormatting>
  <conditionalFormatting sqref="L7:L11">
    <cfRule type="expression" dxfId="236" priority="26">
      <formula>ISTEXT($L7)</formula>
    </cfRule>
    <cfRule type="expression" dxfId="235" priority="27">
      <formula>NOT(ISBLANK($L7))</formula>
    </cfRule>
  </conditionalFormatting>
  <conditionalFormatting sqref="M7:M11">
    <cfRule type="expression" dxfId="234" priority="24">
      <formula>ISTEXT($M7)</formula>
    </cfRule>
    <cfRule type="expression" dxfId="233" priority="25">
      <formula>NOT(ISBLANK($M7))</formula>
    </cfRule>
  </conditionalFormatting>
  <conditionalFormatting sqref="N7:N11">
    <cfRule type="expression" dxfId="232" priority="22">
      <formula>ISTEXT($N7)</formula>
    </cfRule>
    <cfRule type="expression" dxfId="231" priority="23">
      <formula>NOT(ISBLANK($N7))</formula>
    </cfRule>
  </conditionalFormatting>
  <conditionalFormatting sqref="O7:O11">
    <cfRule type="expression" dxfId="230" priority="20">
      <formula>ISTEXT($O7)</formula>
    </cfRule>
    <cfRule type="expression" dxfId="229" priority="21">
      <formula>NOT(ISBLANK($O7))</formula>
    </cfRule>
  </conditionalFormatting>
  <conditionalFormatting sqref="P7:P11">
    <cfRule type="expression" dxfId="228" priority="18">
      <formula>ISTEXT($P7)</formula>
    </cfRule>
    <cfRule type="expression" dxfId="227" priority="19">
      <formula>NOT(ISBLANK($P7))</formula>
    </cfRule>
  </conditionalFormatting>
  <conditionalFormatting sqref="Q7:Q11">
    <cfRule type="expression" dxfId="226" priority="16">
      <formula>ISTEXT($Q7)</formula>
    </cfRule>
    <cfRule type="expression" dxfId="225" priority="17">
      <formula>NOT(ISBLANK($Q7))</formula>
    </cfRule>
  </conditionalFormatting>
  <conditionalFormatting sqref="R7:R11">
    <cfRule type="expression" dxfId="224" priority="14">
      <formula>ISTEXT($R7)</formula>
    </cfRule>
    <cfRule type="expression" dxfId="223" priority="15">
      <formula>NOT(ISBLANK($R7))</formula>
    </cfRule>
  </conditionalFormatting>
  <conditionalFormatting sqref="S7:S11">
    <cfRule type="expression" dxfId="222" priority="12">
      <formula>ISTEXT($S7)</formula>
    </cfRule>
    <cfRule type="expression" dxfId="221" priority="13">
      <formula>NOT(ISBLANK($S7))</formula>
    </cfRule>
  </conditionalFormatting>
  <conditionalFormatting sqref="T7:T11">
    <cfRule type="expression" dxfId="220" priority="10">
      <formula>ISTEXT($T7)</formula>
    </cfRule>
    <cfRule type="expression" dxfId="219" priority="11">
      <formula>NOT(ISBLANK($T7))</formula>
    </cfRule>
  </conditionalFormatting>
  <conditionalFormatting sqref="C7:C11">
    <cfRule type="containsText" dxfId="218" priority="9" operator="containsText" text="Y">
      <formula>NOT(ISERROR(SEARCH("Y",C7)))</formula>
    </cfRule>
  </conditionalFormatting>
  <conditionalFormatting sqref="F8:F11">
    <cfRule type="expression" dxfId="217" priority="8">
      <formula>OR(ISBLANK($H8),AND(ISBLANK($J8),ISBLANK($K8)))</formula>
    </cfRule>
  </conditionalFormatting>
  <conditionalFormatting sqref="G8:G11">
    <cfRule type="expression" dxfId="216" priority="7">
      <formula>OR(ISBLANK($I8),AND(ISBLANK($J8),ISBLANK($K8)))</formula>
    </cfRule>
  </conditionalFormatting>
  <conditionalFormatting sqref="F7">
    <cfRule type="expression" dxfId="215" priority="6">
      <formula>OR(ISBLANK($H7),AND(ISBLANK($J7),ISBLANK($K7)))</formula>
    </cfRule>
  </conditionalFormatting>
  <conditionalFormatting sqref="G7">
    <cfRule type="expression" dxfId="214" priority="5">
      <formula>OR(ISBLANK($I7),AND(ISBLANK($J7),ISBLANK($K7)))</formula>
    </cfRule>
  </conditionalFormatting>
  <conditionalFormatting sqref="U7:U11">
    <cfRule type="expression" dxfId="213" priority="2">
      <formula>ISTEXT($U7)</formula>
    </cfRule>
    <cfRule type="expression" dxfId="212" priority="3">
      <formula>NOT(ISBLANK($U7))</formula>
    </cfRule>
    <cfRule type="expression" dxfId="207" priority="4">
      <formula>NOT(ISBLANK($B7))</formula>
    </cfRule>
  </conditionalFormatting>
  <conditionalFormatting sqref="C7:C11">
    <cfRule type="containsText" dxfId="211" priority="1" operator="containsText" text="Y">
      <formula>NOT(ISERROR(SEARCH("Y",C7)))</formula>
    </cfRule>
  </conditionalFormatting>
  <conditionalFormatting sqref="H12:T66 D12:E66">
    <cfRule type="expression" dxfId="210" priority="451">
      <formula>NOT(ISBLANK($B12))</formula>
    </cfRule>
  </conditionalFormatting>
  <conditionalFormatting sqref="H7:T11 D7:E11">
    <cfRule type="expression" dxfId="209" priority="40">
      <formula>NOT(ISBLANK($B7))</formula>
    </cfRule>
  </conditionalFormatting>
  <pageMargins left="0.25" right="0.25" top="0.75" bottom="0.75" header="0.3" footer="0.3"/>
  <pageSetup scale="66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topLeftCell="A5" zoomScaleNormal="100" workbookViewId="0">
      <selection activeCell="A16" sqref="A16"/>
    </sheetView>
  </sheetViews>
  <sheetFormatPr defaultRowHeight="15"/>
  <cols>
    <col min="1" max="1" width="16" style="9" customWidth="1"/>
    <col min="2" max="2" width="10.85546875" style="9" customWidth="1"/>
    <col min="3" max="3" width="8.85546875" style="96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51" t="s">
        <v>15</v>
      </c>
      <c r="B1" s="151"/>
      <c r="C1" s="151"/>
      <c r="D1" s="151"/>
      <c r="E1" s="151"/>
      <c r="F1" s="151"/>
      <c r="G1" s="151"/>
      <c r="H1" s="151"/>
      <c r="I1" s="151"/>
      <c r="J1" s="151"/>
      <c r="M1" s="42"/>
      <c r="N1" s="42"/>
      <c r="O1" s="42"/>
      <c r="P1" s="42"/>
      <c r="Q1" s="42"/>
    </row>
    <row r="2" spans="1:17" s="44" customFormat="1" ht="15.75" customHeight="1">
      <c r="A2" s="143" t="str">
        <f ca="1">' Inf Conc'!A2</f>
        <v>Novato Sanitary District</v>
      </c>
      <c r="B2" s="144"/>
      <c r="C2" s="144"/>
      <c r="D2" s="144"/>
      <c r="E2" s="144"/>
      <c r="F2" s="144"/>
      <c r="G2" s="144"/>
      <c r="H2" s="144"/>
      <c r="I2" s="144"/>
      <c r="J2" s="145"/>
      <c r="M2" s="19"/>
      <c r="N2" s="19"/>
      <c r="O2" s="19"/>
      <c r="P2" s="19"/>
      <c r="Q2" s="19"/>
    </row>
    <row r="3" spans="1:17" s="44" customFormat="1" ht="16.5" customHeight="1" thickBot="1">
      <c r="A3" s="146" t="str">
        <f ca="1">' Inf Conc'!A3</f>
        <v>Sandeep Karkal, Manager-Engineer, (415) 892-1694, sandeepk@novatosan.com</v>
      </c>
      <c r="B3" s="147"/>
      <c r="C3" s="147"/>
      <c r="D3" s="147"/>
      <c r="E3" s="147"/>
      <c r="F3" s="147"/>
      <c r="G3" s="147"/>
      <c r="H3" s="147"/>
      <c r="I3" s="147"/>
      <c r="J3" s="148"/>
      <c r="M3" s="19"/>
      <c r="N3" s="19"/>
      <c r="O3" s="19"/>
      <c r="P3" s="19"/>
      <c r="Q3" s="19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6" t="s">
        <v>92</v>
      </c>
      <c r="B5" s="14" t="s">
        <v>0</v>
      </c>
      <c r="C5" s="81" t="s">
        <v>63</v>
      </c>
      <c r="D5" s="387" t="s">
        <v>13</v>
      </c>
      <c r="E5" s="388"/>
      <c r="F5" s="13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00" t="s">
        <v>50</v>
      </c>
    </row>
    <row r="6" spans="1:17" ht="48.75" customHeight="1">
      <c r="A6" s="95"/>
      <c r="B6" s="21" t="s">
        <v>33</v>
      </c>
      <c r="C6" s="82"/>
      <c r="D6" s="22" t="s">
        <v>14</v>
      </c>
      <c r="E6" s="23" t="s">
        <v>10</v>
      </c>
      <c r="F6" s="51"/>
      <c r="G6" s="52"/>
      <c r="H6" s="24"/>
      <c r="I6" s="24"/>
      <c r="J6" s="24"/>
      <c r="K6" s="24"/>
      <c r="L6" s="24"/>
      <c r="M6" s="24"/>
      <c r="N6" s="24"/>
      <c r="O6" s="24"/>
      <c r="P6" s="307" t="s">
        <v>202</v>
      </c>
      <c r="Q6" s="301"/>
    </row>
    <row r="7" spans="1:17" ht="15" customHeight="1">
      <c r="A7" s="280" t="str">
        <f ca="1">'Eff Conc.'!A7</f>
        <v>Q3 2012</v>
      </c>
      <c r="B7" s="84">
        <f ca="1">'Eff Conc.'!B7</f>
        <v>41100</v>
      </c>
      <c r="C7" s="119" t="str">
        <f ca="1">'Eff Conc.'!C7</f>
        <v>N</v>
      </c>
      <c r="D7" s="229">
        <f ca="1">'Eff Conc.'!D7</f>
        <v>4.2300000000000004</v>
      </c>
      <c r="E7" s="229">
        <f ca="1">'Eff Conc.'!E7</f>
        <v>8.15</v>
      </c>
      <c r="F7" s="264">
        <f ca="1">IF(OR('Eff Conc.'!F7=0,'Eff Conc.'!F7=""), " ", 'Eff Conc.'!$D7*'Eff Conc.'!F7*3.78)</f>
        <v>225.130752</v>
      </c>
      <c r="G7" s="264">
        <f ca="1">IF(OR('Eff Conc.'!G7=0,'Eff Conc.'!G7=""), " ", 'Eff Conc.'!$D7*'Eff Conc.'!G7*3.78)</f>
        <v>220.333932</v>
      </c>
      <c r="H7" s="264">
        <f ca="1">IF('Eff Conc.'!H7="", " ", 'Eff Conc.'!$D7*'Eff Conc.'!H7*3.78)</f>
        <v>28.780920000000002</v>
      </c>
      <c r="I7" s="264">
        <f ca="1">IF('Eff Conc.'!I7="", " ", 'Eff Conc.'!$D7*'Eff Conc.'!I7*3.78)</f>
        <v>23.984100000000002</v>
      </c>
      <c r="J7" s="264">
        <f ca="1">IF('Eff Conc.'!J7="", " ", 'Eff Conc.'!$D7*'Eff Conc.'!J7*3.78)</f>
        <v>191.87280000000001</v>
      </c>
      <c r="K7" s="264">
        <f ca="1">IF('Eff Conc.'!K7="", " ", 'Eff Conc.'!$D7*'Eff Conc.'!K7*3.78)</f>
        <v>4.4770320000000012</v>
      </c>
      <c r="L7" s="264">
        <f ca="1">IF('Eff Conc.'!L7="", " ", 'Eff Conc.'!$D7*'Eff Conc.'!L7*3.78)</f>
        <v>8.4743820000000003</v>
      </c>
      <c r="M7" s="264" t="str">
        <f ca="1">IF('Eff Conc.'!M7="", " ", 'Eff Conc.'!$D7*'Eff Conc.'!M7*3.78)</f>
        <v xml:space="preserve"> </v>
      </c>
      <c r="N7" s="264">
        <f ca="1">IF('Eff Conc.'!N7="", " ", 'Eff Conc.'!$D7*'Eff Conc.'!N7*3.78)</f>
        <v>3.9973500000000004</v>
      </c>
      <c r="O7" s="264">
        <f ca="1">IF('Eff Conc.'!O7="", " ", 'Eff Conc.'!$D7*'Eff Conc.'!O7*3.78)</f>
        <v>2.5583040000000001</v>
      </c>
      <c r="P7" s="264">
        <f ca="1">IF('Eff Conc.'!P7="", " ", 'Eff Conc.'!$E7*'Eff Conc.'!P7*3.78)</f>
        <v>0.86259600000000003</v>
      </c>
      <c r="Q7" s="281">
        <f ca="1">IF('Eff Conc.'!U7="", " ", 'Eff Conc.'!$D7*'Eff Conc.'!U7*3.78)</f>
        <v>39.973500000000001</v>
      </c>
    </row>
    <row r="8" spans="1:17">
      <c r="A8" s="280" t="str">
        <f ca="1">'Eff Conc.'!A8</f>
        <v>Q4 2012</v>
      </c>
      <c r="B8" s="84">
        <f ca="1">'Eff Conc.'!B8</f>
        <v>41221</v>
      </c>
      <c r="C8" s="119" t="str">
        <f ca="1">'Eff Conc.'!C8</f>
        <v>N</v>
      </c>
      <c r="D8" s="229">
        <f ca="1">'Eff Conc.'!D8</f>
        <v>4.55</v>
      </c>
      <c r="E8" s="229">
        <f ca="1">'Eff Conc.'!E8</f>
        <v>7.74</v>
      </c>
      <c r="F8" s="264">
        <f ca="1">IF(OR('Eff Conc.'!F8=0,'Eff Conc.'!F8=""), " ", 'Eff Conc.'!$D8*'Eff Conc.'!F8*3.78)</f>
        <v>249.55748999999997</v>
      </c>
      <c r="G8" s="264">
        <f ca="1">IF(OR('Eff Conc.'!G8=0,'Eff Conc.'!G8=""), " ", 'Eff Conc.'!$D8*'Eff Conc.'!G8*3.78)</f>
        <v>249.55748999999997</v>
      </c>
      <c r="H8" s="264">
        <f ca="1">IF('Eff Conc.'!H8="", " ", 'Eff Conc.'!$D8*'Eff Conc.'!H8*3.78)</f>
        <v>24.078599999999994</v>
      </c>
      <c r="I8" s="264">
        <f ca="1">IF('Eff Conc.'!I8="", " ", 'Eff Conc.'!$D8*'Eff Conc.'!I8*3.78)</f>
        <v>24.078599999999994</v>
      </c>
      <c r="J8" s="264">
        <f ca="1">IF('Eff Conc.'!J8="", " ", 'Eff Conc.'!$D8*'Eff Conc.'!J8*3.78)</f>
        <v>223.58699999999999</v>
      </c>
      <c r="K8" s="264">
        <f ca="1">IF('Eff Conc.'!K8="", " ", 'Eff Conc.'!$D8*'Eff Conc.'!K8*3.78)</f>
        <v>1.8918899999999996</v>
      </c>
      <c r="L8" s="264">
        <f ca="1">IF('Eff Conc.'!L8="", " ", 'Eff Conc.'!$D8*'Eff Conc.'!L8*3.78)</f>
        <v>5.5036799999999992</v>
      </c>
      <c r="M8" s="264" t="str">
        <f ca="1">IF('Eff Conc.'!M8="", " ", 'Eff Conc.'!$D8*'Eff Conc.'!M8*3.78)</f>
        <v xml:space="preserve"> </v>
      </c>
      <c r="N8" s="264">
        <f ca="1">IF('Eff Conc.'!N8="", " ", 'Eff Conc.'!$D8*'Eff Conc.'!N8*3.78)</f>
        <v>2.57985</v>
      </c>
      <c r="O8" s="264">
        <f ca="1">IF('Eff Conc.'!O8="", " ", 'Eff Conc.'!$D8*'Eff Conc.'!O8*3.78)</f>
        <v>1.6339049999999997</v>
      </c>
      <c r="P8" s="264">
        <f ca="1">IF('Eff Conc.'!P8="", " ", 'Eff Conc.'!$E8*'Eff Conc.'!P8*3.78)</f>
        <v>0.78994439999999999</v>
      </c>
      <c r="Q8" s="281">
        <f ca="1">IF('Eff Conc.'!U8="", " ", 'Eff Conc.'!$D8*'Eff Conc.'!U8*3.78)</f>
        <v>8.599499999999999</v>
      </c>
    </row>
    <row r="9" spans="1:17">
      <c r="A9" s="280" t="str">
        <f ca="1">'Eff Conc.'!A9</f>
        <v>Q4 2012</v>
      </c>
      <c r="B9" s="84">
        <f ca="1">'Eff Conc.'!B9</f>
        <v>41227</v>
      </c>
      <c r="C9" s="119" t="str">
        <f ca="1">'Eff Conc.'!C9</f>
        <v>N</v>
      </c>
      <c r="D9" s="229">
        <f ca="1">'Eff Conc.'!D9</f>
        <v>4.2300000000000004</v>
      </c>
      <c r="E9" s="229">
        <f ca="1">'Eff Conc.'!E9</f>
        <v>13.25</v>
      </c>
      <c r="F9" s="264">
        <f ca="1">IF(OR('Eff Conc.'!F9=0,'Eff Conc.'!F9=""), " ", 'Eff Conc.'!$D9*'Eff Conc.'!F9*3.78)</f>
        <v>214.83357840000002</v>
      </c>
      <c r="G9" s="264">
        <f ca="1">IF(OR('Eff Conc.'!G9=0,'Eff Conc.'!G9=""), " ", 'Eff Conc.'!$D9*'Eff Conc.'!G9*3.78)</f>
        <v>208.43781840000003</v>
      </c>
      <c r="H9" s="264">
        <f ca="1">IF('Eff Conc.'!H9="", " ", 'Eff Conc.'!$D9*'Eff Conc.'!H9*3.78)</f>
        <v>22.385160000000003</v>
      </c>
      <c r="I9" s="264">
        <f ca="1">IF('Eff Conc.'!I9="", " ", 'Eff Conc.'!$D9*'Eff Conc.'!I9*3.78)</f>
        <v>15.989400000000002</v>
      </c>
      <c r="J9" s="264">
        <f ca="1">IF('Eff Conc.'!J9="", " ", 'Eff Conc.'!$D9*'Eff Conc.'!J9*3.78)</f>
        <v>191.87280000000001</v>
      </c>
      <c r="K9" s="264">
        <f ca="1">IF('Eff Conc.'!K9="", " ", 'Eff Conc.'!$D9*'Eff Conc.'!K9*3.78)</f>
        <v>0.57561839999999997</v>
      </c>
      <c r="L9" s="264">
        <f ca="1">IF('Eff Conc.'!L9="", " ", 'Eff Conc.'!$D9*'Eff Conc.'!L9*3.78)</f>
        <v>1.758834</v>
      </c>
      <c r="M9" s="264" t="str">
        <f ca="1">IF('Eff Conc.'!M9="", " ", 'Eff Conc.'!$D9*'Eff Conc.'!M9*3.78)</f>
        <v xml:space="preserve"> </v>
      </c>
      <c r="N9" s="264">
        <f ca="1">IF('Eff Conc.'!N9="", " ", 'Eff Conc.'!$D9*'Eff Conc.'!N9*3.78)</f>
        <v>2.7181980000000001</v>
      </c>
      <c r="O9" s="264">
        <f ca="1">IF('Eff Conc.'!O9="", " ", 'Eff Conc.'!$D9*'Eff Conc.'!O9*3.78)</f>
        <v>1.5509718000000001</v>
      </c>
      <c r="P9" s="264">
        <f ca="1">IF('Eff Conc.'!P9="", " ", 'Eff Conc.'!$E9*'Eff Conc.'!P9*3.78)</f>
        <v>1.0017</v>
      </c>
      <c r="Q9" s="281">
        <f ca="1">IF('Eff Conc.'!U9="", " ", 'Eff Conc.'!$D9*'Eff Conc.'!U9*3.78)</f>
        <v>35.176680000000005</v>
      </c>
    </row>
    <row r="10" spans="1:17" ht="15" customHeight="1">
      <c r="A10" s="280" t="str">
        <f ca="1">'Eff Conc.'!A10</f>
        <v>Q4 2012</v>
      </c>
      <c r="B10" s="84">
        <f ca="1">'Eff Conc.'!B10</f>
        <v>41256</v>
      </c>
      <c r="C10" s="119" t="str">
        <f ca="1">'Eff Conc.'!C10</f>
        <v>N</v>
      </c>
      <c r="D10" s="229">
        <f ca="1">'Eff Conc.'!D10</f>
        <v>5.07</v>
      </c>
      <c r="E10" s="229">
        <f ca="1">'Eff Conc.'!E10</f>
        <v>13.11</v>
      </c>
      <c r="F10" s="264">
        <f ca="1">IF(OR('Eff Conc.'!F10=0,'Eff Conc.'!F10=""), " ", 'Eff Conc.'!$D10*'Eff Conc.'!F10*3.78)</f>
        <v>203.18308920000004</v>
      </c>
      <c r="G10" s="264">
        <f ca="1">IF(OR('Eff Conc.'!G10=0,'Eff Conc.'!G10=""), " ", 'Eff Conc.'!$D10*'Eff Conc.'!G10*3.78)</f>
        <v>203.18308920000004</v>
      </c>
      <c r="H10" s="264">
        <f ca="1">IF('Eff Conc.'!H10="", " ", 'Eff Conc.'!$D10*'Eff Conc.'!H10*3.78)</f>
        <v>24.913979999999999</v>
      </c>
      <c r="I10" s="264">
        <f ca="1">IF('Eff Conc.'!I10="", " ", 'Eff Conc.'!$D10*'Eff Conc.'!I10*3.78)</f>
        <v>24.913979999999999</v>
      </c>
      <c r="J10" s="264">
        <f ca="1">IF('Eff Conc.'!J10="", " ", 'Eff Conc.'!$D10*'Eff Conc.'!J10*3.78)</f>
        <v>178.23078000000001</v>
      </c>
      <c r="K10" s="264">
        <f ca="1">IF('Eff Conc.'!K10="", " ", 'Eff Conc.'!$D10*'Eff Conc.'!K10*3.78)</f>
        <v>3.8329200000000001E-2</v>
      </c>
      <c r="L10" s="264">
        <f ca="1">IF('Eff Conc.'!L10="", " ", 'Eff Conc.'!$D10*'Eff Conc.'!L10*3.78)</f>
        <v>2.2997520000000002</v>
      </c>
      <c r="M10" s="264" t="str">
        <f ca="1">IF('Eff Conc.'!M10="", " ", 'Eff Conc.'!$D10*'Eff Conc.'!M10*3.78)</f>
        <v xml:space="preserve"> </v>
      </c>
      <c r="N10" s="264">
        <f ca="1">IF('Eff Conc.'!N10="", " ", 'Eff Conc.'!$D10*'Eff Conc.'!N10*3.78)</f>
        <v>14.181804</v>
      </c>
      <c r="O10" s="264">
        <f ca="1">IF('Eff Conc.'!O10="", " ", 'Eff Conc.'!$D10*'Eff Conc.'!O10*3.78)</f>
        <v>13.031928000000001</v>
      </c>
      <c r="P10" s="264">
        <f ca="1">IF('Eff Conc.'!P10="", " ", 'Eff Conc.'!$E10*'Eff Conc.'!P10*3.78)</f>
        <v>42.122429999999994</v>
      </c>
      <c r="Q10" s="281">
        <f ca="1">IF('Eff Conc.'!U10="", " ", 'Eff Conc.'!$D10*'Eff Conc.'!U10*3.78)</f>
        <v>21.081060000000001</v>
      </c>
    </row>
    <row r="11" spans="1:17">
      <c r="A11" s="280" t="str">
        <f ca="1">'Eff Conc.'!A11</f>
        <v>Q4 2012</v>
      </c>
      <c r="B11" s="84">
        <f ca="1">'Eff Conc.'!B11</f>
        <v>41262</v>
      </c>
      <c r="C11" s="119" t="str">
        <f ca="1">'Eff Conc.'!C11</f>
        <v>N</v>
      </c>
      <c r="D11" s="229">
        <f ca="1">'Eff Conc.'!D11</f>
        <v>5.34</v>
      </c>
      <c r="E11" s="229">
        <f ca="1">'Eff Conc.'!E11</f>
        <v>8.11</v>
      </c>
      <c r="F11" s="264">
        <f ca="1">IF(OR('Eff Conc.'!F11=0,'Eff Conc.'!F11=""), " ", 'Eff Conc.'!$D11*'Eff Conc.'!F11*3.78)</f>
        <v>206.11107719999998</v>
      </c>
      <c r="G11" s="264">
        <f ca="1">IF(OR('Eff Conc.'!G11=0,'Eff Conc.'!G11=""), " ", 'Eff Conc.'!$D11*'Eff Conc.'!G11*3.78)</f>
        <v>202.07403719999996</v>
      </c>
      <c r="H11" s="264">
        <f ca="1">IF('Eff Conc.'!H11="", " ", 'Eff Conc.'!$D11*'Eff Conc.'!H11*3.78)</f>
        <v>26.240759999999998</v>
      </c>
      <c r="I11" s="264">
        <f ca="1">IF('Eff Conc.'!I11="", " ", 'Eff Conc.'!$D11*'Eff Conc.'!I11*3.78)</f>
        <v>22.203720000000001</v>
      </c>
      <c r="J11" s="264">
        <f ca="1">IF('Eff Conc.'!J11="", " ", 'Eff Conc.'!$D11*'Eff Conc.'!J11*3.78)</f>
        <v>179.64828</v>
      </c>
      <c r="K11" s="264">
        <f ca="1">IF('Eff Conc.'!K11="", " ", 'Eff Conc.'!$D11*'Eff Conc.'!K11*3.78)</f>
        <v>0.22203719999999996</v>
      </c>
      <c r="L11" s="264">
        <f ca="1">IF('Eff Conc.'!L11="", " ", 'Eff Conc.'!$D11*'Eff Conc.'!L11*3.78)</f>
        <v>2.0185200000000001</v>
      </c>
      <c r="M11" s="264" t="str">
        <f ca="1">IF('Eff Conc.'!M11="", " ", 'Eff Conc.'!$D11*'Eff Conc.'!M11*3.78)</f>
        <v xml:space="preserve"> </v>
      </c>
      <c r="N11" s="264">
        <f ca="1">IF('Eff Conc.'!N11="", " ", 'Eff Conc.'!$D11*'Eff Conc.'!N11*3.78)</f>
        <v>12.918528</v>
      </c>
      <c r="O11" s="264">
        <f ca="1">IF('Eff Conc.'!O11="", " ", 'Eff Conc.'!$D11*'Eff Conc.'!O11*3.78)</f>
        <v>11.707415999999997</v>
      </c>
      <c r="P11" s="264">
        <f ca="1">IF('Eff Conc.'!P11="", " ", 'Eff Conc.'!$E11*'Eff Conc.'!P11*3.78)</f>
        <v>27.896777999999998</v>
      </c>
      <c r="Q11" s="281">
        <f ca="1">IF('Eff Conc.'!U11="", " ", 'Eff Conc.'!$D11*'Eff Conc.'!U11*3.78)</f>
        <v>22.203720000000001</v>
      </c>
    </row>
    <row r="12" spans="1:17" s="15" customFormat="1">
      <c r="A12" s="280" t="str">
        <f ca="1">'Eff Conc.'!A12</f>
        <v>Q1 2013</v>
      </c>
      <c r="B12" s="84">
        <f ca="1">'Eff Conc.'!B12</f>
        <v>41285</v>
      </c>
      <c r="C12" s="119" t="str">
        <f ca="1">'Eff Conc.'!C12</f>
        <v>N</v>
      </c>
      <c r="D12" s="229">
        <f ca="1">'Eff Conc.'!D12</f>
        <v>5.68</v>
      </c>
      <c r="E12" s="229">
        <f ca="1">'Eff Conc.'!E12</f>
        <v>8.9700000000000006</v>
      </c>
      <c r="F12" s="264">
        <f ca="1">IF(OR('Eff Conc.'!F12=0,'Eff Conc.'!F12=""), " ", 'Eff Conc.'!$D12*'Eff Conc.'!F12*3.78)</f>
        <v>247.31753759999998</v>
      </c>
      <c r="G12" s="264">
        <f ca="1">IF(OR('Eff Conc.'!G12=0,'Eff Conc.'!G12=""), " ", 'Eff Conc.'!$D12*'Eff Conc.'!G12*3.78)</f>
        <v>236.15292959999999</v>
      </c>
      <c r="H12" s="264">
        <f ca="1">IF('Eff Conc.'!H12="", " ", 'Eff Conc.'!$D12*'Eff Conc.'!H12*3.78)</f>
        <v>32.205599999999997</v>
      </c>
      <c r="I12" s="264">
        <f ca="1">IF('Eff Conc.'!I12="", " ", 'Eff Conc.'!$D12*'Eff Conc.'!I12*3.78)</f>
        <v>21.040991999999999</v>
      </c>
      <c r="J12" s="264">
        <f ca="1">IF('Eff Conc.'!J12="", " ", 'Eff Conc.'!$D12*'Eff Conc.'!J12*3.78)</f>
        <v>214.70399999999998</v>
      </c>
      <c r="K12" s="264">
        <f ca="1">IF('Eff Conc.'!K12="", " ", 'Eff Conc.'!$D12*'Eff Conc.'!K12*3.78)</f>
        <v>0.40793759999999996</v>
      </c>
      <c r="L12" s="264">
        <f ca="1">IF('Eff Conc.'!L12="", " ", 'Eff Conc.'!$D12*'Eff Conc.'!L12*3.78)</f>
        <v>2.1470399999999996</v>
      </c>
      <c r="M12" s="264" t="str">
        <f ca="1">IF('Eff Conc.'!M12="", " ", 'Eff Conc.'!$D12*'Eff Conc.'!M12*3.78)</f>
        <v xml:space="preserve"> </v>
      </c>
      <c r="N12" s="264">
        <f ca="1">IF('Eff Conc.'!N12="", " ", 'Eff Conc.'!$D12*'Eff Conc.'!N12*3.78)</f>
        <v>34.352639999999994</v>
      </c>
      <c r="O12" s="264">
        <f ca="1">IF('Eff Conc.'!O12="", " ", 'Eff Conc.'!$D12*'Eff Conc.'!O12*3.78)</f>
        <v>32.205599999999997</v>
      </c>
      <c r="P12" s="264">
        <f ca="1">IF('Eff Conc.'!P12="", " ", 'Eff Conc.'!$E12*'Eff Conc.'!P12*3.78)</f>
        <v>54.250560000000007</v>
      </c>
      <c r="Q12" s="281">
        <f ca="1">IF('Eff Conc.'!U12="", " ", 'Eff Conc.'!$D12*'Eff Conc.'!U12*3.78)</f>
        <v>66.558239999999998</v>
      </c>
    </row>
    <row r="13" spans="1:17">
      <c r="A13" s="280" t="str">
        <f ca="1">'Eff Conc.'!A13</f>
        <v>Q1 2013</v>
      </c>
      <c r="B13" s="84">
        <f ca="1">'Eff Conc.'!B13</f>
        <v>41296</v>
      </c>
      <c r="C13" s="119" t="str">
        <f ca="1">'Eff Conc.'!C13</f>
        <v>N</v>
      </c>
      <c r="D13" s="229">
        <f ca="1">'Eff Conc.'!D13</f>
        <v>5</v>
      </c>
      <c r="E13" s="229">
        <f ca="1">'Eff Conc.'!E13</f>
        <v>8.6</v>
      </c>
      <c r="F13" s="264">
        <f ca="1">IF(OR('Eff Conc.'!F13=0,'Eff Conc.'!F13=""), " ", 'Eff Conc.'!$D13*'Eff Conc.'!F13*3.78)</f>
        <v>209.97900000000001</v>
      </c>
      <c r="G13" s="264">
        <f ca="1">IF(OR('Eff Conc.'!G13=0,'Eff Conc.'!G13=""), " ", 'Eff Conc.'!$D13*'Eff Conc.'!G13*3.78)</f>
        <v>209.97900000000001</v>
      </c>
      <c r="H13" s="264">
        <f ca="1">IF('Eff Conc.'!H13="", " ", 'Eff Conc.'!$D13*'Eff Conc.'!H13*3.78)</f>
        <v>24.57</v>
      </c>
      <c r="I13" s="264">
        <f ca="1">IF('Eff Conc.'!I13="", " ", 'Eff Conc.'!$D13*'Eff Conc.'!I13*3.78)</f>
        <v>24.57</v>
      </c>
      <c r="J13" s="264">
        <f ca="1">IF('Eff Conc.'!J13="", " ", 'Eff Conc.'!$D13*'Eff Conc.'!J13*3.78)</f>
        <v>181.44</v>
      </c>
      <c r="K13" s="264">
        <f ca="1">IF('Eff Conc.'!K13="", " ", 'Eff Conc.'!$D13*'Eff Conc.'!K13*3.78)</f>
        <v>3.9689999999999999</v>
      </c>
      <c r="L13" s="264">
        <f ca="1">IF('Eff Conc.'!L13="", " ", 'Eff Conc.'!$D13*'Eff Conc.'!L13*3.78)</f>
        <v>2.4569999999999999</v>
      </c>
      <c r="M13" s="264" t="str">
        <f ca="1">IF('Eff Conc.'!M13="", " ", 'Eff Conc.'!$D13*'Eff Conc.'!M13*3.78)</f>
        <v xml:space="preserve"> </v>
      </c>
      <c r="N13" s="264">
        <f ca="1">IF('Eff Conc.'!N13="", " ", 'Eff Conc.'!$D13*'Eff Conc.'!N13*3.78)</f>
        <v>13.040999999999999</v>
      </c>
      <c r="O13" s="264">
        <f ca="1">IF('Eff Conc.'!O13="", " ", 'Eff Conc.'!$D13*'Eff Conc.'!O13*3.78)</f>
        <v>11.718</v>
      </c>
      <c r="P13" s="264">
        <f ca="1">IF('Eff Conc.'!P13="", " ", 'Eff Conc.'!$E13*'Eff Conc.'!P13*3.78)</f>
        <v>16.579080000000001</v>
      </c>
      <c r="Q13" s="281">
        <f ca="1">IF('Eff Conc.'!U13="", " ", 'Eff Conc.'!$D13*'Eff Conc.'!U13*3.78)</f>
        <v>54.809999999999995</v>
      </c>
    </row>
    <row r="14" spans="1:17">
      <c r="A14" s="280" t="str">
        <f ca="1">'Eff Conc.'!A14</f>
        <v>Q1 2013</v>
      </c>
      <c r="B14" s="84">
        <f ca="1">'Eff Conc.'!B14</f>
        <v>41318</v>
      </c>
      <c r="C14" s="119" t="str">
        <f ca="1">'Eff Conc.'!C14</f>
        <v>N</v>
      </c>
      <c r="D14" s="229">
        <f ca="1">'Eff Conc.'!D14</f>
        <v>4.8600000000000003</v>
      </c>
      <c r="E14" s="229">
        <f ca="1">'Eff Conc.'!E14</f>
        <v>11.25</v>
      </c>
      <c r="F14" s="264">
        <f ca="1">IF(OR('Eff Conc.'!F14=0,'Eff Conc.'!F14=""), " ", 'Eff Conc.'!$D14*'Eff Conc.'!F14*3.78)</f>
        <v>263.43727200000001</v>
      </c>
      <c r="G14" s="264">
        <f ca="1">IF(OR('Eff Conc.'!G14=0,'Eff Conc.'!G14=""), " ", 'Eff Conc.'!$D14*'Eff Conc.'!G14*3.78)</f>
        <v>252.41479199999998</v>
      </c>
      <c r="H14" s="264">
        <f ca="1">IF('Eff Conc.'!H14="", " ", 'Eff Conc.'!$D14*'Eff Conc.'!H14*3.78)</f>
        <v>33.067440000000005</v>
      </c>
      <c r="I14" s="264">
        <f ca="1">IF('Eff Conc.'!I14="", " ", 'Eff Conc.'!$D14*'Eff Conc.'!I14*3.78)</f>
        <v>22.04496</v>
      </c>
      <c r="J14" s="264">
        <f ca="1">IF('Eff Conc.'!J14="", " ", 'Eff Conc.'!$D14*'Eff Conc.'!J14*3.78)</f>
        <v>220.4496</v>
      </c>
      <c r="K14" s="264">
        <f ca="1">IF('Eff Conc.'!K14="", " ", 'Eff Conc.'!$D14*'Eff Conc.'!K14*3.78)</f>
        <v>9.9202320000000022</v>
      </c>
      <c r="L14" s="264">
        <f ca="1">IF('Eff Conc.'!L14="", " ", 'Eff Conc.'!$D14*'Eff Conc.'!L14*3.78)</f>
        <v>2.9393280000000002</v>
      </c>
      <c r="M14" s="264" t="str">
        <f ca="1">IF('Eff Conc.'!M14="", " ", 'Eff Conc.'!$D14*'Eff Conc.'!M14*3.78)</f>
        <v xml:space="preserve"> </v>
      </c>
      <c r="N14" s="264">
        <f ca="1">IF('Eff Conc.'!N14="", " ", 'Eff Conc.'!$D14*'Eff Conc.'!N14*3.78)</f>
        <v>22.04496</v>
      </c>
      <c r="O14" s="264">
        <f ca="1">IF('Eff Conc.'!O14="", " ", 'Eff Conc.'!$D14*'Eff Conc.'!O14*3.78)</f>
        <v>20.207880000000003</v>
      </c>
      <c r="P14" s="264">
        <f ca="1">IF('Eff Conc.'!P14="", " ", 'Eff Conc.'!$E14*'Eff Conc.'!P14*3.78)</f>
        <v>25.940249999999999</v>
      </c>
      <c r="Q14" s="281">
        <f ca="1">IF('Eff Conc.'!U14="", " ", 'Eff Conc.'!$D14*'Eff Conc.'!U14*3.78)</f>
        <v>91.853999999999999</v>
      </c>
    </row>
    <row r="15" spans="1:17" ht="15" customHeight="1">
      <c r="A15" s="280" t="str">
        <f ca="1">'Eff Conc.'!A15</f>
        <v>Q1 2013</v>
      </c>
      <c r="B15" s="84">
        <f ca="1">'Eff Conc.'!B15</f>
        <v>41327</v>
      </c>
      <c r="C15" s="119" t="str">
        <f ca="1">'Eff Conc.'!C15</f>
        <v>N</v>
      </c>
      <c r="D15" s="229">
        <f ca="1">'Eff Conc.'!D15</f>
        <v>4.72</v>
      </c>
      <c r="E15" s="229">
        <f ca="1">'Eff Conc.'!E15</f>
        <v>8.14</v>
      </c>
      <c r="F15" s="264">
        <f ca="1">IF(OR('Eff Conc.'!F15=0,'Eff Conc.'!F15=""), " ", 'Eff Conc.'!$D15*'Eff Conc.'!F15*3.78)</f>
        <v>327.21494399999995</v>
      </c>
      <c r="G15" s="264">
        <f ca="1">IF(OR('Eff Conc.'!G15=0,'Eff Conc.'!G15=""), " ", 'Eff Conc.'!$D15*'Eff Conc.'!G15*3.78)</f>
        <v>316.50998400000003</v>
      </c>
      <c r="H15" s="264">
        <f ca="1">IF('Eff Conc.'!H15="", " ", 'Eff Conc.'!$D15*'Eff Conc.'!H15*3.78)</f>
        <v>96.344639999999998</v>
      </c>
      <c r="I15" s="264">
        <f ca="1">IF('Eff Conc.'!I15="", " ", 'Eff Conc.'!$D15*'Eff Conc.'!I15*3.78)</f>
        <v>85.639679999999984</v>
      </c>
      <c r="J15" s="264">
        <f ca="1">IF('Eff Conc.'!J15="", " ", 'Eff Conc.'!$D15*'Eff Conc.'!J15*3.78)</f>
        <v>214.0992</v>
      </c>
      <c r="K15" s="264">
        <f ca="1">IF('Eff Conc.'!K15="", " ", 'Eff Conc.'!$D15*'Eff Conc.'!K15*3.78)</f>
        <v>16.771103999999998</v>
      </c>
      <c r="L15" s="264">
        <f ca="1">IF('Eff Conc.'!L15="", " ", 'Eff Conc.'!$D15*'Eff Conc.'!L15*3.78)</f>
        <v>51.740639999999992</v>
      </c>
      <c r="M15" s="264" t="str">
        <f ca="1">IF('Eff Conc.'!M15="", " ", 'Eff Conc.'!$D15*'Eff Conc.'!M15*3.78)</f>
        <v xml:space="preserve"> </v>
      </c>
      <c r="N15" s="264">
        <f ca="1">IF('Eff Conc.'!N15="", " ", 'Eff Conc.'!$D15*'Eff Conc.'!N15*3.78)</f>
        <v>49.956479999999992</v>
      </c>
      <c r="O15" s="264">
        <f ca="1">IF('Eff Conc.'!O15="", " ", 'Eff Conc.'!$D15*'Eff Conc.'!O15*3.78)</f>
        <v>44.603999999999992</v>
      </c>
      <c r="P15" s="264">
        <f ca="1">IF('Eff Conc.'!P15="", " ", 'Eff Conc.'!$E15*'Eff Conc.'!P15*3.78)</f>
        <v>89.230680000000007</v>
      </c>
      <c r="Q15" s="281">
        <f ca="1">IF('Eff Conc.'!U15="", " ", 'Eff Conc.'!$D15*'Eff Conc.'!U15*3.78)</f>
        <v>235.50911999999997</v>
      </c>
    </row>
    <row r="16" spans="1:17">
      <c r="A16" s="280" t="str">
        <f ca="1">'Eff Conc.'!A16</f>
        <v>Q1 2013</v>
      </c>
      <c r="B16" s="84">
        <f ca="1">'Eff Conc.'!B16</f>
        <v>41339</v>
      </c>
      <c r="C16" s="119" t="str">
        <f ca="1">'Eff Conc.'!C16</f>
        <v>N</v>
      </c>
      <c r="D16" s="229">
        <f ca="1">'Eff Conc.'!D16</f>
        <v>5.86</v>
      </c>
      <c r="E16" s="229">
        <f ca="1">'Eff Conc.'!E16</f>
        <v>9.61</v>
      </c>
      <c r="F16" s="264">
        <f ca="1">IF(OR('Eff Conc.'!F16=0,'Eff Conc.'!F16=""), " ", 'Eff Conc.'!$D16*'Eff Conc.'!F16*3.78)</f>
        <v>394.06273199999998</v>
      </c>
      <c r="G16" s="264">
        <f ca="1">IF(OR('Eff Conc.'!G16=0,'Eff Conc.'!G16=""), " ", 'Eff Conc.'!$D16*'Eff Conc.'!G16*3.78)</f>
        <v>354.19129200000003</v>
      </c>
      <c r="H16" s="264">
        <f ca="1">IF('Eff Conc.'!H16="", " ", 'Eff Conc.'!$D16*'Eff Conc.'!H16*3.78)</f>
        <v>128.47463999999999</v>
      </c>
      <c r="I16" s="264">
        <f ca="1">IF('Eff Conc.'!I16="", " ", 'Eff Conc.'!$D16*'Eff Conc.'!I16*3.78)</f>
        <v>88.603200000000001</v>
      </c>
      <c r="J16" s="264">
        <f ca="1">IF('Eff Conc.'!J16="", " ", 'Eff Conc.'!$D16*'Eff Conc.'!J16*3.78)</f>
        <v>243.65880000000001</v>
      </c>
      <c r="K16" s="264">
        <f ca="1">IF('Eff Conc.'!K16="", " ", 'Eff Conc.'!$D16*'Eff Conc.'!K16*3.78)</f>
        <v>21.929292</v>
      </c>
      <c r="L16" s="264">
        <f ca="1">IF('Eff Conc.'!L16="", " ", 'Eff Conc.'!$D16*'Eff Conc.'!L16*3.78)</f>
        <v>78.635339999999999</v>
      </c>
      <c r="M16" s="264" t="str">
        <f ca="1">IF('Eff Conc.'!M16="", " ", 'Eff Conc.'!$D16*'Eff Conc.'!M16*3.78)</f>
        <v xml:space="preserve"> </v>
      </c>
      <c r="N16" s="264">
        <f ca="1">IF('Eff Conc.'!N16="", " ", 'Eff Conc.'!$D16*'Eff Conc.'!N16*3.78)</f>
        <v>57.592080000000003</v>
      </c>
      <c r="O16" s="264">
        <f ca="1">IF('Eff Conc.'!O16="", " ", 'Eff Conc.'!$D16*'Eff Conc.'!O16*3.78)</f>
        <v>57.592080000000003</v>
      </c>
      <c r="P16" s="264">
        <f ca="1">IF('Eff Conc.'!P16="", " ", 'Eff Conc.'!$E16*'Eff Conc.'!P16*3.78)</f>
        <v>90.814499999999995</v>
      </c>
      <c r="Q16" s="281">
        <f ca="1">IF('Eff Conc.'!U16="", " ", 'Eff Conc.'!$D16*'Eff Conc.'!U16*3.78)</f>
        <v>354.4128</v>
      </c>
    </row>
    <row r="17" spans="1:17">
      <c r="A17" s="280" t="str">
        <f ca="1">'Eff Conc.'!A17</f>
        <v>Q1 2013</v>
      </c>
      <c r="B17" s="84">
        <f ca="1">'Eff Conc.'!B17</f>
        <v>41353</v>
      </c>
      <c r="C17" s="119" t="str">
        <f ca="1">'Eff Conc.'!C17</f>
        <v>N</v>
      </c>
      <c r="D17" s="229">
        <f ca="1">'Eff Conc.'!D17</f>
        <v>4.91</v>
      </c>
      <c r="E17" s="229">
        <f ca="1">'Eff Conc.'!E17</f>
        <v>7.64</v>
      </c>
      <c r="F17" s="264">
        <f ca="1">IF(OR('Eff Conc.'!F17=0,'Eff Conc.'!F17=""), " ", 'Eff Conc.'!$D17*'Eff Conc.'!F17*3.78)</f>
        <v>259.28040599999997</v>
      </c>
      <c r="G17" s="264">
        <f ca="1">IF(OR('Eff Conc.'!G17=0,'Eff Conc.'!G17=""), " ", 'Eff Conc.'!$D17*'Eff Conc.'!G17*3.78)</f>
        <v>262.06437599999998</v>
      </c>
      <c r="H17" s="264">
        <f ca="1">IF('Eff Conc.'!H17="", " ", 'Eff Conc.'!$D17*'Eff Conc.'!H17*3.78)</f>
        <v>14.291046000000001</v>
      </c>
      <c r="I17" s="264">
        <f ca="1">IF('Eff Conc.'!I17="", " ", 'Eff Conc.'!$D17*'Eff Conc.'!I17*3.78)</f>
        <v>17.075016000000002</v>
      </c>
      <c r="J17" s="264">
        <f ca="1">IF('Eff Conc.'!J17="", " ", 'Eff Conc.'!$D17*'Eff Conc.'!J17*3.78)</f>
        <v>241.27739999999997</v>
      </c>
      <c r="K17" s="264">
        <f ca="1">IF('Eff Conc.'!K17="", " ", 'Eff Conc.'!$D17*'Eff Conc.'!K17*3.78)</f>
        <v>3.7119600000000004</v>
      </c>
      <c r="L17" s="264">
        <f ca="1">IF('Eff Conc.'!L17="", " ", 'Eff Conc.'!$D17*'Eff Conc.'!L17*3.78)</f>
        <v>3.3407640000000001</v>
      </c>
      <c r="M17" s="264" t="str">
        <f ca="1">IF('Eff Conc.'!M17="", " ", 'Eff Conc.'!$D17*'Eff Conc.'!M17*3.78)</f>
        <v xml:space="preserve"> </v>
      </c>
      <c r="N17" s="264">
        <f ca="1">IF('Eff Conc.'!N17="", " ", 'Eff Conc.'!$D17*'Eff Conc.'!N17*3.78)</f>
        <v>44.543520000000001</v>
      </c>
      <c r="O17" s="264">
        <f ca="1">IF('Eff Conc.'!O17="", " ", 'Eff Conc.'!$D17*'Eff Conc.'!O17*3.78)</f>
        <v>42.687539999999998</v>
      </c>
      <c r="P17" s="264">
        <f ca="1">IF('Eff Conc.'!P17="", " ", 'Eff Conc.'!$E17*'Eff Conc.'!P17*3.78)</f>
        <v>80.86175999999999</v>
      </c>
      <c r="Q17" s="281">
        <f ca="1">IF('Eff Conc.'!U17="", " ", 'Eff Conc.'!$D17*'Eff Conc.'!U17*3.78)</f>
        <v>48.255479999999999</v>
      </c>
    </row>
    <row r="18" spans="1:17">
      <c r="A18" s="280" t="str">
        <f ca="1">'Eff Conc.'!A18</f>
        <v>Q2 2013</v>
      </c>
      <c r="B18" s="84">
        <f ca="1">'Eff Conc.'!B18</f>
        <v>41367</v>
      </c>
      <c r="C18" s="119" t="str">
        <f ca="1">'Eff Conc.'!C18</f>
        <v>N</v>
      </c>
      <c r="D18" s="229">
        <f ca="1">'Eff Conc.'!D18</f>
        <v>5.27</v>
      </c>
      <c r="E18" s="229">
        <f ca="1">'Eff Conc.'!E18</f>
        <v>7.35</v>
      </c>
      <c r="F18" s="264">
        <f ca="1">IF(OR('Eff Conc.'!F18=0,'Eff Conc.'!F18=""), " ", 'Eff Conc.'!$D18*'Eff Conc.'!F18*3.78)</f>
        <v>259.30645019999997</v>
      </c>
      <c r="G18" s="264">
        <f ca="1">IF(OR('Eff Conc.'!G18=0,'Eff Conc.'!G18=""), " ", 'Eff Conc.'!$D18*'Eff Conc.'!G18*3.78)</f>
        <v>230.22237419999996</v>
      </c>
      <c r="H18" s="264">
        <f ca="1">IF('Eff Conc.'!H18="", " ", 'Eff Conc.'!$D18*'Eff Conc.'!H18*3.78)</f>
        <v>39.841199999999994</v>
      </c>
      <c r="I18" s="264">
        <f ca="1">IF('Eff Conc.'!I18="", " ", 'Eff Conc.'!$D18*'Eff Conc.'!I18*3.78)</f>
        <v>10.757123999999999</v>
      </c>
      <c r="J18" s="264">
        <f ca="1">IF('Eff Conc.'!J18="", " ", 'Eff Conc.'!$D18*'Eff Conc.'!J18*3.78)</f>
        <v>219.1266</v>
      </c>
      <c r="K18" s="264">
        <f ca="1">IF('Eff Conc.'!K18="", " ", 'Eff Conc.'!$D18*'Eff Conc.'!K18*3.78)</f>
        <v>0.33865020000000001</v>
      </c>
      <c r="L18" s="264">
        <f ca="1">IF('Eff Conc.'!L18="", " ", 'Eff Conc.'!$D18*'Eff Conc.'!L18*3.78)</f>
        <v>2.1912659999999997</v>
      </c>
      <c r="M18" s="264" t="str">
        <f ca="1">IF('Eff Conc.'!M18="", " ", 'Eff Conc.'!$D18*'Eff Conc.'!M18*3.78)</f>
        <v xml:space="preserve"> </v>
      </c>
      <c r="N18" s="264">
        <f ca="1">IF('Eff Conc.'!N18="", " ", 'Eff Conc.'!$D18*'Eff Conc.'!N18*3.78)</f>
        <v>43.825319999999998</v>
      </c>
      <c r="O18" s="264">
        <f ca="1">IF('Eff Conc.'!O18="", " ", 'Eff Conc.'!$D18*'Eff Conc.'!O18*3.78)</f>
        <v>37.849139999999991</v>
      </c>
      <c r="P18" s="264">
        <f ca="1">IF('Eff Conc.'!P18="", " ", 'Eff Conc.'!$E18*'Eff Conc.'!P18*3.78)</f>
        <v>61.122600000000006</v>
      </c>
      <c r="Q18" s="281">
        <f ca="1">IF('Eff Conc.'!U18="", " ", 'Eff Conc.'!$D18*'Eff Conc.'!U18*3.78)</f>
        <v>87.650639999999996</v>
      </c>
    </row>
    <row r="19" spans="1:17">
      <c r="A19" s="280" t="str">
        <f ca="1">'Eff Conc.'!A19</f>
        <v>Q2 2013</v>
      </c>
      <c r="B19" s="84">
        <f ca="1">'Eff Conc.'!B19</f>
        <v>41387</v>
      </c>
      <c r="C19" s="119" t="str">
        <f ca="1">'Eff Conc.'!C19</f>
        <v>N</v>
      </c>
      <c r="D19" s="229">
        <f ca="1">'Eff Conc.'!D19</f>
        <v>4.01</v>
      </c>
      <c r="E19" s="229">
        <f ca="1">'Eff Conc.'!E19</f>
        <v>6.99</v>
      </c>
      <c r="F19" s="264">
        <f ca="1">IF(OR('Eff Conc.'!F19=0,'Eff Conc.'!F19=""), " ", 'Eff Conc.'!$D19*'Eff Conc.'!F19*3.78)</f>
        <v>265.70107619999993</v>
      </c>
      <c r="G19" s="264">
        <f ca="1">IF(OR('Eff Conc.'!G19=0,'Eff Conc.'!G19=""), " ", 'Eff Conc.'!$D19*'Eff Conc.'!G19*3.78)</f>
        <v>270.24841619999995</v>
      </c>
      <c r="H19" s="264">
        <f ca="1">IF('Eff Conc.'!H19="", " ", 'Eff Conc.'!$D19*'Eff Conc.'!H19*3.78)</f>
        <v>22.736699999999999</v>
      </c>
      <c r="I19" s="264">
        <f ca="1">IF('Eff Conc.'!I19="", " ", 'Eff Conc.'!$D19*'Eff Conc.'!I19*3.78)</f>
        <v>27.284039999999997</v>
      </c>
      <c r="J19" s="264">
        <f ca="1">IF('Eff Conc.'!J19="", " ", 'Eff Conc.'!$D19*'Eff Conc.'!J19*3.78)</f>
        <v>242.52479999999997</v>
      </c>
      <c r="K19" s="264">
        <f ca="1">IF('Eff Conc.'!K19="", " ", 'Eff Conc.'!$D19*'Eff Conc.'!K19*3.78)</f>
        <v>0.43957619999999997</v>
      </c>
      <c r="L19" s="264">
        <f ca="1">IF('Eff Conc.'!L19="", " ", 'Eff Conc.'!$D19*'Eff Conc.'!L19*3.78)</f>
        <v>1.5157799999999999</v>
      </c>
      <c r="M19" s="264" t="str">
        <f ca="1">IF('Eff Conc.'!M19="", " ", 'Eff Conc.'!$D19*'Eff Conc.'!M19*3.78)</f>
        <v xml:space="preserve"> </v>
      </c>
      <c r="N19" s="264">
        <f ca="1">IF('Eff Conc.'!N19="", " ", 'Eff Conc.'!$D19*'Eff Conc.'!N19*3.78)</f>
        <v>37.894499999999994</v>
      </c>
      <c r="O19" s="264">
        <f ca="1">IF('Eff Conc.'!O19="", " ", 'Eff Conc.'!$D19*'Eff Conc.'!O19*3.78)</f>
        <v>37.894499999999994</v>
      </c>
      <c r="P19" s="264">
        <f ca="1">IF('Eff Conc.'!P19="", " ", 'Eff Conc.'!$E19*'Eff Conc.'!P19*3.78)</f>
        <v>66.055499999999995</v>
      </c>
      <c r="Q19" s="281">
        <f ca="1">IF('Eff Conc.'!U19="", " ", 'Eff Conc.'!$D19*'Eff Conc.'!U19*3.78)</f>
        <v>81.852119999999999</v>
      </c>
    </row>
    <row r="20" spans="1:17">
      <c r="A20" s="280" t="str">
        <f ca="1">'Eff Conc.'!A20</f>
        <v>Q2 2013</v>
      </c>
      <c r="B20" s="84">
        <f ca="1">'Eff Conc.'!B20</f>
        <v>41404</v>
      </c>
      <c r="C20" s="119" t="str">
        <f ca="1">'Eff Conc.'!C20</f>
        <v>N</v>
      </c>
      <c r="D20" s="229">
        <f ca="1">'Eff Conc.'!D20</f>
        <v>4.01</v>
      </c>
      <c r="E20" s="229">
        <f ca="1">'Eff Conc.'!E20</f>
        <v>7.86</v>
      </c>
      <c r="F20" s="264">
        <f ca="1">IF(OR('Eff Conc.'!F20=0,'Eff Conc.'!F20=""), " ", 'Eff Conc.'!$D20*'Eff Conc.'!F20*3.78)</f>
        <v>245.79888479999994</v>
      </c>
      <c r="G20" s="264">
        <f ca="1">IF(OR('Eff Conc.'!G20=0,'Eff Conc.'!G20=""), " ", 'Eff Conc.'!$D20*'Eff Conc.'!G20*3.78)</f>
        <v>235.18842479999998</v>
      </c>
      <c r="H20" s="264">
        <f ca="1">IF('Eff Conc.'!H20="", " ", 'Eff Conc.'!$D20*'Eff Conc.'!H20*3.78)</f>
        <v>33.347160000000002</v>
      </c>
      <c r="I20" s="264">
        <f ca="1">IF('Eff Conc.'!I20="", " ", 'Eff Conc.'!$D20*'Eff Conc.'!I20*3.78)</f>
        <v>22.736699999999999</v>
      </c>
      <c r="J20" s="264">
        <f ca="1">IF('Eff Conc.'!J20="", " ", 'Eff Conc.'!$D20*'Eff Conc.'!J20*3.78)</f>
        <v>212.20919999999998</v>
      </c>
      <c r="K20" s="264">
        <f ca="1">IF('Eff Conc.'!K20="", " ", 'Eff Conc.'!$D20*'Eff Conc.'!K20*3.78)</f>
        <v>0.24252479999999996</v>
      </c>
      <c r="L20" s="264">
        <f ca="1">IF('Eff Conc.'!L20="", " ", 'Eff Conc.'!$D20*'Eff Conc.'!L20*3.78)</f>
        <v>1.5157799999999999</v>
      </c>
      <c r="M20" s="264" t="str">
        <f ca="1">IF('Eff Conc.'!M20="", " ", 'Eff Conc.'!$D20*'Eff Conc.'!M20*3.78)</f>
        <v xml:space="preserve"> </v>
      </c>
      <c r="N20" s="264">
        <f ca="1">IF('Eff Conc.'!N20="", " ", 'Eff Conc.'!$D20*'Eff Conc.'!N20*3.78)</f>
        <v>8.1852119999999999</v>
      </c>
      <c r="O20" s="264">
        <f ca="1">IF('Eff Conc.'!O20="", " ", 'Eff Conc.'!$D20*'Eff Conc.'!O20*3.78)</f>
        <v>7.2757439999999987</v>
      </c>
      <c r="P20" s="264">
        <f ca="1">IF('Eff Conc.'!P20="", " ", 'Eff Conc.'!$E20*'Eff Conc.'!P20*3.78)</f>
        <v>18.123587999999998</v>
      </c>
      <c r="Q20" s="281">
        <f ca="1">IF('Eff Conc.'!U20="", " ", 'Eff Conc.'!$D20*'Eff Conc.'!U20*3.78)</f>
        <v>60.631199999999993</v>
      </c>
    </row>
    <row r="21" spans="1:17" ht="15" customHeight="1">
      <c r="A21" s="280" t="str">
        <f ca="1">'Eff Conc.'!A21</f>
        <v>Q2 2013</v>
      </c>
      <c r="B21" s="84">
        <f ca="1">'Eff Conc.'!B21</f>
        <v>41410</v>
      </c>
      <c r="C21" s="119" t="str">
        <f ca="1">'Eff Conc.'!C21</f>
        <v>N</v>
      </c>
      <c r="D21" s="229">
        <f ca="1">'Eff Conc.'!D21</f>
        <v>4.05</v>
      </c>
      <c r="E21" s="229">
        <f ca="1">'Eff Conc.'!E21</f>
        <v>7.14</v>
      </c>
      <c r="F21" s="264">
        <f ca="1">IF(OR('Eff Conc.'!F21=0,'Eff Conc.'!F21=""), " ", 'Eff Conc.'!$D21*'Eff Conc.'!F21*3.78)</f>
        <v>217.51027199999996</v>
      </c>
      <c r="G21" s="264">
        <f ca="1">IF(OR('Eff Conc.'!G21=0,'Eff Conc.'!G21=""), " ", 'Eff Conc.'!$D21*'Eff Conc.'!G21*3.78)</f>
        <v>206.79397199999997</v>
      </c>
      <c r="H21" s="264">
        <f ca="1">IF('Eff Conc.'!H21="", " ", 'Eff Conc.'!$D21*'Eff Conc.'!H21*3.78)</f>
        <v>33.6798</v>
      </c>
      <c r="I21" s="264">
        <f ca="1">IF('Eff Conc.'!I21="", " ", 'Eff Conc.'!$D21*'Eff Conc.'!I21*3.78)</f>
        <v>22.963499999999996</v>
      </c>
      <c r="J21" s="264">
        <f ca="1">IF('Eff Conc.'!J21="", " ", 'Eff Conc.'!$D21*'Eff Conc.'!J21*3.78)</f>
        <v>183.70799999999997</v>
      </c>
      <c r="K21" s="264">
        <f ca="1">IF('Eff Conc.'!K21="", " ", 'Eff Conc.'!$D21*'Eff Conc.'!K21*3.78)</f>
        <v>0.12247199999999998</v>
      </c>
      <c r="L21" s="264">
        <f ca="1">IF('Eff Conc.'!L21="", " ", 'Eff Conc.'!$D21*'Eff Conc.'!L21*3.78)</f>
        <v>1.5308999999999999</v>
      </c>
      <c r="M21" s="264" t="str">
        <f ca="1">IF('Eff Conc.'!M21="", " ", 'Eff Conc.'!$D21*'Eff Conc.'!M21*3.78)</f>
        <v xml:space="preserve"> </v>
      </c>
      <c r="N21" s="264">
        <f ca="1">IF('Eff Conc.'!N21="", " ", 'Eff Conc.'!$D21*'Eff Conc.'!N21*3.78)</f>
        <v>2.4494400000000001</v>
      </c>
      <c r="O21" s="264">
        <f ca="1">IF('Eff Conc.'!O21="", " ", 'Eff Conc.'!$D21*'Eff Conc.'!O21*3.78)</f>
        <v>1.6839899999999999</v>
      </c>
      <c r="P21" s="264">
        <f ca="1">IF('Eff Conc.'!P21="", " ", 'Eff Conc.'!$E21*'Eff Conc.'!P21*3.78)</f>
        <v>0.75569759999999986</v>
      </c>
      <c r="Q21" s="281">
        <f ca="1">IF('Eff Conc.'!U21="", " ", 'Eff Conc.'!$D21*'Eff Conc.'!U21*3.78)</f>
        <v>64.297800000000009</v>
      </c>
    </row>
    <row r="22" spans="1:17">
      <c r="A22" s="280" t="str">
        <f ca="1">'Eff Conc.'!A22</f>
        <v>Q3 2013</v>
      </c>
      <c r="B22" s="84">
        <f ca="1">'Eff Conc.'!B22</f>
        <v>41473</v>
      </c>
      <c r="C22" s="119" t="str">
        <f ca="1">'Eff Conc.'!C22</f>
        <v>N</v>
      </c>
      <c r="D22" s="229">
        <f ca="1">'Eff Conc.'!D22</f>
        <v>3.53</v>
      </c>
      <c r="E22" s="229">
        <f ca="1">'Eff Conc.'!E22</f>
        <v>5.5</v>
      </c>
      <c r="F22" s="264">
        <f ca="1">IF(OR('Eff Conc.'!F22=0,'Eff Conc.'!F22=""), " ", 'Eff Conc.'!$D22*'Eff Conc.'!F22*3.78)</f>
        <v>194.14646999999997</v>
      </c>
      <c r="G22" s="264">
        <f ca="1">IF(OR('Eff Conc.'!G22=0,'Eff Conc.'!G22=""), " ", 'Eff Conc.'!$D22*'Eff Conc.'!G22*3.78)</f>
        <v>178.13438999999997</v>
      </c>
      <c r="H22" s="264">
        <f ca="1">IF('Eff Conc.'!H22="", " ", 'Eff Conc.'!$D22*'Eff Conc.'!H22*3.78)</f>
        <v>29.35548</v>
      </c>
      <c r="I22" s="264">
        <f ca="1">IF('Eff Conc.'!I22="", " ", 'Eff Conc.'!$D22*'Eff Conc.'!I22*3.78)</f>
        <v>13.343399999999999</v>
      </c>
      <c r="J22" s="264">
        <f ca="1">IF('Eff Conc.'!J22="", " ", 'Eff Conc.'!$D22*'Eff Conc.'!J22*3.78)</f>
        <v>160.1208</v>
      </c>
      <c r="K22" s="264">
        <f ca="1">IF('Eff Conc.'!K22="", " ", 'Eff Conc.'!$D22*'Eff Conc.'!K22*3.78)</f>
        <v>4.670189999999999</v>
      </c>
      <c r="L22" s="264">
        <f ca="1">IF('Eff Conc.'!L22="", " ", 'Eff Conc.'!$D22*'Eff Conc.'!L22*3.78)</f>
        <v>17.212986000000001</v>
      </c>
      <c r="M22" s="264" t="str">
        <f ca="1">IF('Eff Conc.'!M22="", " ", 'Eff Conc.'!$D22*'Eff Conc.'!M22*3.78)</f>
        <v xml:space="preserve"> </v>
      </c>
      <c r="N22" s="264">
        <f ca="1">IF('Eff Conc.'!N22="", " ", 'Eff Conc.'!$D22*'Eff Conc.'!N22*3.78)</f>
        <v>1.7346419999999998</v>
      </c>
      <c r="O22" s="264">
        <f ca="1">IF('Eff Conc.'!O22="", " ", 'Eff Conc.'!$D22*'Eff Conc.'!O22*3.78)</f>
        <v>1.0007549999999998</v>
      </c>
      <c r="P22" s="264">
        <f ca="1">IF('Eff Conc.'!P22="", " ", 'Eff Conc.'!$E22*'Eff Conc.'!P22*3.78)</f>
        <v>0.24948000000000001</v>
      </c>
      <c r="Q22" s="281">
        <f ca="1">IF('Eff Conc.'!U22="", " ", 'Eff Conc.'!$D22*'Eff Conc.'!U22*3.78)</f>
        <v>18.680759999999996</v>
      </c>
    </row>
    <row r="23" spans="1:17">
      <c r="A23" s="280" t="str">
        <f ca="1">'Eff Conc.'!A23</f>
        <v>Q4 2013</v>
      </c>
      <c r="B23" s="84">
        <f ca="1">'Eff Conc.'!B23</f>
        <v>41564</v>
      </c>
      <c r="C23" s="119" t="str">
        <f ca="1">'Eff Conc.'!C23</f>
        <v>N</v>
      </c>
      <c r="D23" s="229">
        <f ca="1">'Eff Conc.'!D23</f>
        <v>4.43</v>
      </c>
      <c r="E23" s="229">
        <f ca="1">'Eff Conc.'!E23</f>
        <v>9.91</v>
      </c>
      <c r="F23" s="264">
        <f ca="1">IF(OR('Eff Conc.'!F23=0,'Eff Conc.'!F23=""), " ", 'Eff Conc.'!$D23*'Eff Conc.'!F23*3.78)</f>
        <v>237.61722599999996</v>
      </c>
      <c r="G23" s="264">
        <f ca="1">IF(OR('Eff Conc.'!G23=0,'Eff Conc.'!G23=""), " ", 'Eff Conc.'!$D23*'Eff Conc.'!G23*3.78)</f>
        <v>228.07234799999995</v>
      </c>
      <c r="H23" s="264">
        <f ca="1">IF('Eff Conc.'!H23="", " ", 'Eff Conc.'!$D23*'Eff Conc.'!H23*3.78)</f>
        <v>18.41994</v>
      </c>
      <c r="I23" s="264">
        <f ca="1">IF('Eff Conc.'!I23="", " ", 'Eff Conc.'!$D23*'Eff Conc.'!I23*3.78)</f>
        <v>8.8750619999999998</v>
      </c>
      <c r="J23" s="264">
        <f ca="1">IF('Eff Conc.'!J23="", " ", 'Eff Conc.'!$D23*'Eff Conc.'!J23*3.78)</f>
        <v>217.69019999999998</v>
      </c>
      <c r="K23" s="264">
        <f ca="1">IF('Eff Conc.'!K23="", " ", 'Eff Conc.'!$D23*'Eff Conc.'!K23*3.78)</f>
        <v>1.5070859999999997</v>
      </c>
      <c r="L23" s="264">
        <f ca="1">IF('Eff Conc.'!L23="", " ", 'Eff Conc.'!$D23*'Eff Conc.'!L23*3.78)</f>
        <v>2.3443559999999999</v>
      </c>
      <c r="M23" s="264" t="str">
        <f ca="1">IF('Eff Conc.'!M23="", " ", 'Eff Conc.'!$D23*'Eff Conc.'!M23*3.78)</f>
        <v xml:space="preserve"> </v>
      </c>
      <c r="N23" s="264">
        <f ca="1">IF('Eff Conc.'!N23="", " ", 'Eff Conc.'!$D23*'Eff Conc.'!N23*3.78)</f>
        <v>10.214693999999998</v>
      </c>
      <c r="O23" s="264">
        <f ca="1">IF('Eff Conc.'!O23="", " ", 'Eff Conc.'!$D23*'Eff Conc.'!O23*3.78)</f>
        <v>9.2099700000000002</v>
      </c>
      <c r="P23" s="264">
        <f ca="1">IF('Eff Conc.'!P23="", " ", 'Eff Conc.'!$E23*'Eff Conc.'!P23*3.78)</f>
        <v>10.114146000000002</v>
      </c>
      <c r="Q23" s="281">
        <f ca="1">IF('Eff Conc.'!U23="", " ", 'Eff Conc.'!$D23*'Eff Conc.'!U23*3.78)</f>
        <v>38.514419999999994</v>
      </c>
    </row>
    <row r="24" spans="1:17">
      <c r="A24" s="280" t="str">
        <f ca="1">'Eff Conc.'!A24</f>
        <v>Q42013</v>
      </c>
      <c r="B24" s="84">
        <f ca="1">'Eff Conc.'!B24</f>
        <v>41572</v>
      </c>
      <c r="C24" s="119" t="str">
        <f ca="1">'Eff Conc.'!C24</f>
        <v>N</v>
      </c>
      <c r="D24" s="229">
        <f ca="1">'Eff Conc.'!D24</f>
        <v>4.22</v>
      </c>
      <c r="E24" s="229">
        <f ca="1">'Eff Conc.'!E24</f>
        <v>7.34</v>
      </c>
      <c r="F24" s="264">
        <f ca="1">IF(OR('Eff Conc.'!F24=0,'Eff Conc.'!F24=""), " ", 'Eff Conc.'!$D24*'Eff Conc.'!F24*3.78)</f>
        <v>222.52481999999998</v>
      </c>
      <c r="G24" s="264">
        <f ca="1">IF(OR('Eff Conc.'!G24=0,'Eff Conc.'!G24=""), " ", 'Eff Conc.'!$D24*'Eff Conc.'!G24*3.78)</f>
        <v>209.76353999999998</v>
      </c>
      <c r="H24" s="264">
        <f ca="1">IF('Eff Conc.'!H24="", " ", 'Eff Conc.'!$D24*'Eff Conc.'!H24*3.78)</f>
        <v>28.712879999999998</v>
      </c>
      <c r="I24" s="264">
        <f ca="1">IF('Eff Conc.'!I24="", " ", 'Eff Conc.'!$D24*'Eff Conc.'!I24*3.78)</f>
        <v>15.951599999999999</v>
      </c>
      <c r="J24" s="264">
        <f ca="1">IF('Eff Conc.'!J24="", " ", 'Eff Conc.'!$D24*'Eff Conc.'!J24*3.78)</f>
        <v>191.41919999999999</v>
      </c>
      <c r="K24" s="264">
        <f ca="1">IF('Eff Conc.'!K24="", " ", 'Eff Conc.'!$D24*'Eff Conc.'!K24*3.78)</f>
        <v>2.3927399999999994</v>
      </c>
      <c r="L24" s="264">
        <f ca="1">IF('Eff Conc.'!L24="", " ", 'Eff Conc.'!$D24*'Eff Conc.'!L24*3.78)</f>
        <v>8.1353159999999995</v>
      </c>
      <c r="M24" s="264" t="str">
        <f ca="1">IF('Eff Conc.'!M24="", " ", 'Eff Conc.'!$D24*'Eff Conc.'!M24*3.78)</f>
        <v xml:space="preserve"> </v>
      </c>
      <c r="N24" s="264">
        <f ca="1">IF('Eff Conc.'!N24="", " ", 'Eff Conc.'!$D24*'Eff Conc.'!N24*3.78)</f>
        <v>22.332239999999995</v>
      </c>
      <c r="O24" s="264">
        <f ca="1">IF('Eff Conc.'!O24="", " ", 'Eff Conc.'!$D24*'Eff Conc.'!O24*3.78)</f>
        <v>22.332239999999995</v>
      </c>
      <c r="P24" s="264">
        <f ca="1">IF('Eff Conc.'!P24="", " ", 'Eff Conc.'!$E24*'Eff Conc.'!P24*3.78)</f>
        <v>33.294239999999995</v>
      </c>
      <c r="Q24" s="281">
        <f ca="1">IF('Eff Conc.'!U24="", " ", 'Eff Conc.'!$D24*'Eff Conc.'!U24*3.78)</f>
        <v>62.211239999999989</v>
      </c>
    </row>
    <row r="25" spans="1:17">
      <c r="A25" s="280" t="str">
        <f ca="1">'Eff Conc.'!A25</f>
        <v>Q42013</v>
      </c>
      <c r="B25" s="84">
        <f ca="1">'Eff Conc.'!B25</f>
        <v>41593</v>
      </c>
      <c r="C25" s="119" t="str">
        <f ca="1">'Eff Conc.'!C25</f>
        <v>N</v>
      </c>
      <c r="D25" s="229">
        <f ca="1">'Eff Conc.'!D25</f>
        <v>4.13</v>
      </c>
      <c r="E25" s="229">
        <f ca="1">'Eff Conc.'!E25</f>
        <v>6.69</v>
      </c>
      <c r="F25" s="264">
        <f ca="1">IF(OR('Eff Conc.'!F25=0,'Eff Conc.'!F25=""), " ", 'Eff Conc.'!$D25*'Eff Conc.'!F25*3.78)</f>
        <v>224.52315479999999</v>
      </c>
      <c r="G25" s="264">
        <f ca="1">IF(OR('Eff Conc.'!G25=0,'Eff Conc.'!G25=""), " ", 'Eff Conc.'!$D25*'Eff Conc.'!G25*3.78)</f>
        <v>206.2578168</v>
      </c>
      <c r="H25" s="264">
        <f ca="1">IF('Eff Conc.'!H25="", " ", 'Eff Conc.'!$D25*'Eff Conc.'!H25*3.78)</f>
        <v>20.294819999999998</v>
      </c>
      <c r="I25" s="264">
        <f ca="1">IF('Eff Conc.'!I25="", " ", 'Eff Conc.'!$D25*'Eff Conc.'!I25*3.78)</f>
        <v>2.0294820000000002</v>
      </c>
      <c r="J25" s="264">
        <f ca="1">IF('Eff Conc.'!J25="", " ", 'Eff Conc.'!$D25*'Eff Conc.'!J25*3.78)</f>
        <v>202.94819999999999</v>
      </c>
      <c r="K25" s="264">
        <f ca="1">IF('Eff Conc.'!K25="", " ", 'Eff Conc.'!$D25*'Eff Conc.'!K25*3.78)</f>
        <v>1.2801347999999999</v>
      </c>
      <c r="L25" s="264">
        <f ca="1">IF('Eff Conc.'!L25="", " ", 'Eff Conc.'!$D25*'Eff Conc.'!L25*3.78)</f>
        <v>2.8100519999999998</v>
      </c>
      <c r="M25" s="264" t="str">
        <f ca="1">IF('Eff Conc.'!M25="", " ", 'Eff Conc.'!$D25*'Eff Conc.'!M25*3.78)</f>
        <v xml:space="preserve"> </v>
      </c>
      <c r="N25" s="264">
        <f ca="1">IF('Eff Conc.'!N25="", " ", 'Eff Conc.'!$D25*'Eff Conc.'!N25*3.78)</f>
        <v>3.7467359999999998</v>
      </c>
      <c r="O25" s="264">
        <f ca="1">IF('Eff Conc.'!O25="", " ", 'Eff Conc.'!$D25*'Eff Conc.'!O25*3.78)</f>
        <v>1.4518601999999998</v>
      </c>
      <c r="P25" s="264">
        <f ca="1">IF('Eff Conc.'!P25="", " ", 'Eff Conc.'!$E25*'Eff Conc.'!P25*3.78)</f>
        <v>1.5425802</v>
      </c>
      <c r="Q25" s="281">
        <f ca="1">IF('Eff Conc.'!U25="", " ", 'Eff Conc.'!$D25*'Eff Conc.'!U25*3.78)</f>
        <v>49.956479999999999</v>
      </c>
    </row>
    <row r="26" spans="1:17">
      <c r="A26" s="280" t="str">
        <f ca="1">'Eff Conc.'!A26</f>
        <v>Q42013</v>
      </c>
      <c r="B26" s="84">
        <f ca="1">'Eff Conc.'!B26</f>
        <v>41600</v>
      </c>
      <c r="C26" s="119" t="str">
        <f ca="1">'Eff Conc.'!C26</f>
        <v>N</v>
      </c>
      <c r="D26" s="229">
        <f ca="1">'Eff Conc.'!D26</f>
        <v>4</v>
      </c>
      <c r="E26" s="229">
        <f ca="1">'Eff Conc.'!E26</f>
        <v>7.67</v>
      </c>
      <c r="F26" s="264">
        <f ca="1">IF(OR('Eff Conc.'!F26=0,'Eff Conc.'!F26=""), " ", 'Eff Conc.'!$D26*'Eff Conc.'!F26*3.78)</f>
        <v>180.13968000000003</v>
      </c>
      <c r="G26" s="264">
        <f ca="1">IF(OR('Eff Conc.'!G26=0,'Eff Conc.'!G26=""), " ", 'Eff Conc.'!$D26*'Eff Conc.'!G26*3.78)</f>
        <v>172.12608</v>
      </c>
      <c r="H26" s="264">
        <f ca="1">IF('Eff Conc.'!H26="", " ", 'Eff Conc.'!$D26*'Eff Conc.'!H26*3.78)</f>
        <v>13.3056</v>
      </c>
      <c r="I26" s="264">
        <f ca="1">IF('Eff Conc.'!I26="", " ", 'Eff Conc.'!$D26*'Eff Conc.'!I26*3.78)</f>
        <v>5.2919999999999998</v>
      </c>
      <c r="J26" s="264">
        <f ca="1">IF('Eff Conc.'!J26="", " ", 'Eff Conc.'!$D26*'Eff Conc.'!J26*3.78)</f>
        <v>166.32</v>
      </c>
      <c r="K26" s="264">
        <f ca="1">IF('Eff Conc.'!K26="", " ", 'Eff Conc.'!$D26*'Eff Conc.'!K26*3.78)</f>
        <v>0.51407999999999998</v>
      </c>
      <c r="L26" s="264">
        <f ca="1">IF('Eff Conc.'!L26="", " ", 'Eff Conc.'!$D26*'Eff Conc.'!L26*3.78)</f>
        <v>1.512</v>
      </c>
      <c r="M26" s="264" t="str">
        <f ca="1">IF('Eff Conc.'!M26="", " ", 'Eff Conc.'!$D26*'Eff Conc.'!M26*3.78)</f>
        <v xml:space="preserve"> </v>
      </c>
      <c r="N26" s="264">
        <f ca="1">IF('Eff Conc.'!N26="", " ", 'Eff Conc.'!$D26*'Eff Conc.'!N26*3.78)</f>
        <v>3.024</v>
      </c>
      <c r="O26" s="264">
        <f ca="1">IF('Eff Conc.'!O26="", " ", 'Eff Conc.'!$D26*'Eff Conc.'!O26*3.78)</f>
        <v>1.9656</v>
      </c>
      <c r="P26" s="264">
        <f ca="1">IF('Eff Conc.'!P26="", " ", 'Eff Conc.'!$E26*'Eff Conc.'!P26*3.78)</f>
        <v>0.84078540000000002</v>
      </c>
      <c r="Q26" s="281">
        <f ca="1">IF('Eff Conc.'!U26="", " ", 'Eff Conc.'!$D26*'Eff Conc.'!U26*3.78)</f>
        <v>65.015999999999991</v>
      </c>
    </row>
    <row r="27" spans="1:17" ht="15" customHeight="1">
      <c r="A27" s="280" t="str">
        <f ca="1">'Eff Conc.'!A27</f>
        <v>Q4 2013</v>
      </c>
      <c r="B27" s="84" t="str">
        <f ca="1">'Eff Conc.'!B27</f>
        <v>12/6/20013</v>
      </c>
      <c r="C27" s="119" t="str">
        <f ca="1">'Eff Conc.'!C27</f>
        <v>N</v>
      </c>
      <c r="D27" s="229">
        <f ca="1">'Eff Conc.'!D27</f>
        <v>4.2699999999999996</v>
      </c>
      <c r="E27" s="229">
        <f ca="1">'Eff Conc.'!E27</f>
        <v>9.0500000000000007</v>
      </c>
      <c r="F27" s="264">
        <f ca="1">IF(OR('Eff Conc.'!F27=0,'Eff Conc.'!F27=""), " ", 'Eff Conc.'!$D27*'Eff Conc.'!F27*3.78)</f>
        <v>242.59321799999992</v>
      </c>
      <c r="G27" s="264">
        <f ca="1">IF(OR('Eff Conc.'!G27=0,'Eff Conc.'!G27=""), " ", 'Eff Conc.'!$D27*'Eff Conc.'!G27*3.78)</f>
        <v>234.03869999999995</v>
      </c>
      <c r="H27" s="264">
        <f ca="1">IF('Eff Conc.'!H27="", " ", 'Eff Conc.'!$D27*'Eff Conc.'!H27*3.78)</f>
        <v>24.210899999999995</v>
      </c>
      <c r="I27" s="264">
        <f ca="1">IF('Eff Conc.'!I27="", " ", 'Eff Conc.'!$D27*'Eff Conc.'!I27*3.78)</f>
        <v>15.656381999999999</v>
      </c>
      <c r="J27" s="264">
        <f ca="1">IF('Eff Conc.'!J27="", " ", 'Eff Conc.'!$D27*'Eff Conc.'!J27*3.78)</f>
        <v>209.82779999999997</v>
      </c>
      <c r="K27" s="264">
        <f ca="1">IF('Eff Conc.'!K27="", " ", 'Eff Conc.'!$D27*'Eff Conc.'!K27*3.78)</f>
        <v>8.5545179999999981</v>
      </c>
      <c r="L27" s="264">
        <f ca="1">IF('Eff Conc.'!L27="", " ", 'Eff Conc.'!$D27*'Eff Conc.'!L27*3.78)</f>
        <v>13.880915999999997</v>
      </c>
      <c r="M27" s="264" t="str">
        <f ca="1">IF('Eff Conc.'!M27="", " ", 'Eff Conc.'!$D27*'Eff Conc.'!M27*3.78)</f>
        <v xml:space="preserve"> </v>
      </c>
      <c r="N27" s="264">
        <f ca="1">IF('Eff Conc.'!N27="", " ", 'Eff Conc.'!$D27*'Eff Conc.'!N27*3.78)</f>
        <v>3.5509319999999995</v>
      </c>
      <c r="O27" s="264">
        <f ca="1">IF('Eff Conc.'!O27="", " ", 'Eff Conc.'!$D27*'Eff Conc.'!O27*3.78)</f>
        <v>2.0982779999999996</v>
      </c>
      <c r="P27" s="264">
        <f ca="1">IF('Eff Conc.'!P27="", " ", 'Eff Conc.'!$E27*'Eff Conc.'!P27*3.78)</f>
        <v>0.78680699999999992</v>
      </c>
      <c r="Q27" s="281">
        <f ca="1">IF('Eff Conc.'!U27="", " ", 'Eff Conc.'!$D27*'Eff Conc.'!U27*3.78)</f>
        <v>51.649919999999995</v>
      </c>
    </row>
    <row r="28" spans="1:17" ht="15" customHeight="1">
      <c r="A28" s="280" t="str">
        <f ca="1">'Eff Conc.'!A28</f>
        <v>Q4 2013</v>
      </c>
      <c r="B28" s="84">
        <f ca="1">'Eff Conc.'!B28</f>
        <v>41624</v>
      </c>
      <c r="C28" s="119" t="str">
        <f ca="1">'Eff Conc.'!C28</f>
        <v>N</v>
      </c>
      <c r="D28" s="229">
        <f ca="1">'Eff Conc.'!D28</f>
        <v>4.01</v>
      </c>
      <c r="E28" s="229">
        <f ca="1">'Eff Conc.'!E28</f>
        <v>7.34</v>
      </c>
      <c r="F28" s="264">
        <f ca="1">IF(OR('Eff Conc.'!F28=0,'Eff Conc.'!F28=""), " ", 'Eff Conc.'!$D28*'Eff Conc.'!F28*3.78)</f>
        <v>237.82588199999995</v>
      </c>
      <c r="G28" s="264">
        <f ca="1">IF(OR('Eff Conc.'!G28=0,'Eff Conc.'!G28=""), " ", 'Eff Conc.'!$D28*'Eff Conc.'!G28*3.78)</f>
        <v>233.27854199999999</v>
      </c>
      <c r="H28" s="264">
        <f ca="1">IF('Eff Conc.'!H28="", " ", 'Eff Conc.'!$D28*'Eff Conc.'!H28*3.78)</f>
        <v>78.82056</v>
      </c>
      <c r="I28" s="264">
        <f ca="1">IF('Eff Conc.'!I28="", " ", 'Eff Conc.'!$D28*'Eff Conc.'!I28*3.78)</f>
        <v>74.273219999999995</v>
      </c>
      <c r="J28" s="264">
        <f ca="1">IF('Eff Conc.'!J28="", " ", 'Eff Conc.'!$D28*'Eff Conc.'!J28*3.78)</f>
        <v>145.51487999999998</v>
      </c>
      <c r="K28" s="264">
        <f ca="1">IF('Eff Conc.'!K28="", " ", 'Eff Conc.'!$D28*'Eff Conc.'!K28*3.78)</f>
        <v>13.490441999999998</v>
      </c>
      <c r="L28" s="264">
        <f ca="1">IF('Eff Conc.'!L28="", " ", 'Eff Conc.'!$D28*'Eff Conc.'!L28*3.78)</f>
        <v>58.963842</v>
      </c>
      <c r="M28" s="264" t="str">
        <f ca="1">IF('Eff Conc.'!M28="", " ", 'Eff Conc.'!$D28*'Eff Conc.'!M28*3.78)</f>
        <v xml:space="preserve"> </v>
      </c>
      <c r="N28" s="264">
        <f ca="1">IF('Eff Conc.'!N28="", " ", 'Eff Conc.'!$D28*'Eff Conc.'!N28*3.78)</f>
        <v>4.092606</v>
      </c>
      <c r="O28" s="264">
        <f ca="1">IF('Eff Conc.'!O28="", " ", 'Eff Conc.'!$D28*'Eff Conc.'!O28*3.78)</f>
        <v>2.7284039999999994</v>
      </c>
      <c r="P28" s="264">
        <f ca="1">IF('Eff Conc.'!P28="", " ", 'Eff Conc.'!$E28*'Eff Conc.'!P28*3.78)</f>
        <v>0.69362999999999997</v>
      </c>
      <c r="Q28" s="281">
        <f ca="1">IF('Eff Conc.'!U28="", " ", 'Eff Conc.'!$D28*'Eff Conc.'!U28*3.78)</f>
        <v>57.599639999999987</v>
      </c>
    </row>
    <row r="29" spans="1:17" ht="15" customHeight="1">
      <c r="A29" s="280" t="str">
        <f ca="1">'Eff Conc.'!A29</f>
        <v>Q1 2014</v>
      </c>
      <c r="B29" s="84">
        <f ca="1">'Eff Conc.'!B29</f>
        <v>41649</v>
      </c>
      <c r="C29" s="119" t="str">
        <f ca="1">'Eff Conc.'!C29</f>
        <v>N</v>
      </c>
      <c r="D29" s="229">
        <f ca="1">'Eff Conc.'!D29</f>
        <v>4.21</v>
      </c>
      <c r="E29" s="229">
        <f ca="1">'Eff Conc.'!E29</f>
        <v>6.4</v>
      </c>
      <c r="F29" s="264">
        <f ca="1">IF(OR('Eff Conc.'!F29=0,'Eff Conc.'!F29=""), " ", 'Eff Conc.'!$D29*'Eff Conc.'!F29*3.78)</f>
        <v>223.82759699999997</v>
      </c>
      <c r="G29" s="264">
        <f ca="1">IF(OR('Eff Conc.'!G29=0,'Eff Conc.'!G29=""), " ", 'Eff Conc.'!$D29*'Eff Conc.'!G29*3.78)</f>
        <v>209.50517699999997</v>
      </c>
      <c r="H29" s="264">
        <f ca="1">IF('Eff Conc.'!H29="", " ", 'Eff Conc.'!$D29*'Eff Conc.'!H29*3.78)</f>
        <v>63.655199999999994</v>
      </c>
      <c r="I29" s="264">
        <f ca="1">IF('Eff Conc.'!I29="", " ", 'Eff Conc.'!$D29*'Eff Conc.'!I29*3.78)</f>
        <v>49.33278</v>
      </c>
      <c r="J29" s="264">
        <f ca="1">IF('Eff Conc.'!J29="", " ", 'Eff Conc.'!$D29*'Eff Conc.'!J29*3.78)</f>
        <v>159.13800000000001</v>
      </c>
      <c r="K29" s="264">
        <f ca="1">IF('Eff Conc.'!K29="", " ", 'Eff Conc.'!$D29*'Eff Conc.'!K29*3.78)</f>
        <v>1.034397</v>
      </c>
      <c r="L29" s="264">
        <f ca="1">IF('Eff Conc.'!L29="", " ", 'Eff Conc.'!$D29*'Eff Conc.'!L29*3.78)</f>
        <v>27.053459999999998</v>
      </c>
      <c r="M29" s="264" t="str">
        <f ca="1">IF('Eff Conc.'!M29="", " ", 'Eff Conc.'!$D29*'Eff Conc.'!M29*3.78)</f>
        <v xml:space="preserve"> </v>
      </c>
      <c r="N29" s="264">
        <f ca="1">IF('Eff Conc.'!N29="", " ", 'Eff Conc.'!$D29*'Eff Conc.'!N29*3.78)</f>
        <v>7.0020720000000001</v>
      </c>
      <c r="O29" s="264">
        <f ca="1">IF('Eff Conc.'!O29="", " ", 'Eff Conc.'!$D29*'Eff Conc.'!O29*3.78)</f>
        <v>5.5698299999999987</v>
      </c>
      <c r="P29" s="264">
        <f ca="1">IF('Eff Conc.'!P29="", " ", 'Eff Conc.'!$E29*'Eff Conc.'!P29*3.78)</f>
        <v>0.65318399999999999</v>
      </c>
      <c r="Q29" s="281">
        <f ca="1">IF('Eff Conc.'!U29="", " ", 'Eff Conc.'!$D29*'Eff Conc.'!U29*3.78)</f>
        <v>47.741399999999992</v>
      </c>
    </row>
    <row r="30" spans="1:17" ht="15" customHeight="1">
      <c r="A30" s="280" t="str">
        <f ca="1">'Eff Conc.'!A30</f>
        <v>Q1 2014</v>
      </c>
      <c r="B30" s="84">
        <f ca="1">'Eff Conc.'!B30</f>
        <v>41663</v>
      </c>
      <c r="C30" s="119" t="str">
        <f ca="1">'Eff Conc.'!C30</f>
        <v>N</v>
      </c>
      <c r="D30" s="229">
        <f ca="1">'Eff Conc.'!D30</f>
        <v>4.3899999999999997</v>
      </c>
      <c r="E30" s="229">
        <f ca="1">'Eff Conc.'!E30</f>
        <v>7.5</v>
      </c>
      <c r="F30" s="264">
        <f ca="1">IF(OR('Eff Conc.'!F30=0,'Eff Conc.'!F30=""), " ", 'Eff Conc.'!$D30*'Eff Conc.'!F30*3.78)</f>
        <v>233.97821999999996</v>
      </c>
      <c r="G30" s="264">
        <f ca="1">IF(OR('Eff Conc.'!G30=0,'Eff Conc.'!G30=""), " ", 'Eff Conc.'!$D30*'Eff Conc.'!G30*3.78)</f>
        <v>243.93474000000001</v>
      </c>
      <c r="H30" s="264">
        <f ca="1">IF('Eff Conc.'!H30="", " ", 'Eff Conc.'!$D30*'Eff Conc.'!H30*3.78)</f>
        <v>56.420279999999991</v>
      </c>
      <c r="I30" s="264">
        <f ca="1">IF('Eff Conc.'!I30="", " ", 'Eff Conc.'!$D30*'Eff Conc.'!I30*3.78)</f>
        <v>66.376799999999989</v>
      </c>
      <c r="J30" s="264">
        <f ca="1">IF('Eff Conc.'!J30="", " ", 'Eff Conc.'!$D30*'Eff Conc.'!J30*3.78)</f>
        <v>121.13765999999998</v>
      </c>
      <c r="K30" s="264">
        <f ca="1">IF('Eff Conc.'!K30="", " ", 'Eff Conc.'!$D30*'Eff Conc.'!K30*3.78)</f>
        <v>56.420279999999991</v>
      </c>
      <c r="L30" s="264">
        <f ca="1">IF('Eff Conc.'!L30="", " ", 'Eff Conc.'!$D30*'Eff Conc.'!L30*3.78)</f>
        <v>58.079699999999988</v>
      </c>
      <c r="M30" s="264" t="str">
        <f ca="1">IF('Eff Conc.'!M30="", " ", 'Eff Conc.'!$D30*'Eff Conc.'!M30*3.78)</f>
        <v xml:space="preserve"> </v>
      </c>
      <c r="N30" s="264">
        <f ca="1">IF('Eff Conc.'!N30="", " ", 'Eff Conc.'!$D30*'Eff Conc.'!N30*3.78)</f>
        <v>9.4586939999999977</v>
      </c>
      <c r="O30" s="264">
        <f ca="1">IF('Eff Conc.'!O30="", " ", 'Eff Conc.'!$D30*'Eff Conc.'!O30*3.78)</f>
        <v>8.2970999999999986</v>
      </c>
      <c r="P30" s="264">
        <f ca="1">IF('Eff Conc.'!P30="", " ", 'Eff Conc.'!$E30*'Eff Conc.'!P30*3.78)</f>
        <v>1.1056499999999998</v>
      </c>
      <c r="Q30" s="281">
        <f ca="1">IF('Eff Conc.'!U30="", " ", 'Eff Conc.'!$D30*'Eff Conc.'!U30*3.78)</f>
        <v>49.782599999999988</v>
      </c>
    </row>
    <row r="31" spans="1:17" ht="15" customHeight="1">
      <c r="A31" s="280" t="str">
        <f ca="1">'Eff Conc.'!A31</f>
        <v>Q1 2014</v>
      </c>
      <c r="B31" s="84">
        <f ca="1">'Eff Conc.'!B31</f>
        <v>41682</v>
      </c>
      <c r="C31" s="119" t="str">
        <f ca="1">'Eff Conc.'!C31</f>
        <v>N</v>
      </c>
      <c r="D31" s="229">
        <f ca="1">'Eff Conc.'!D31</f>
        <v>4.57</v>
      </c>
      <c r="E31" s="229">
        <f ca="1">'Eff Conc.'!E31</f>
        <v>7</v>
      </c>
      <c r="F31" s="264">
        <f ca="1">IF(OR('Eff Conc.'!F31=0,'Eff Conc.'!F31=""), " ", 'Eff Conc.'!$D31*'Eff Conc.'!F31*3.78)</f>
        <v>172.74600000000001</v>
      </c>
      <c r="G31" s="264">
        <f ca="1">IF(OR('Eff Conc.'!G31=0,'Eff Conc.'!G31=""), " ", 'Eff Conc.'!$D31*'Eff Conc.'!G31*3.78)</f>
        <v>183.11076</v>
      </c>
      <c r="H31" s="264">
        <f ca="1">IF('Eff Conc.'!H31="", " ", 'Eff Conc.'!$D31*'Eff Conc.'!H31*3.78)</f>
        <v>25.911899999999999</v>
      </c>
      <c r="I31" s="264">
        <f ca="1">IF('Eff Conc.'!I31="", " ", 'Eff Conc.'!$D31*'Eff Conc.'!I31*3.78)</f>
        <v>36.27666</v>
      </c>
      <c r="J31" s="264">
        <f ca="1">IF('Eff Conc.'!J31="", " ", 'Eff Conc.'!$D31*'Eff Conc.'!J31*3.78)</f>
        <v>143.37918000000002</v>
      </c>
      <c r="K31" s="264">
        <f ca="1">IF('Eff Conc.'!K31="", " ", 'Eff Conc.'!$D31*'Eff Conc.'!K31*3.78)</f>
        <v>3.4549200000000004</v>
      </c>
      <c r="L31" s="264">
        <f ca="1">IF('Eff Conc.'!L31="", " ", 'Eff Conc.'!$D31*'Eff Conc.'!L31*3.78)</f>
        <v>17.792838</v>
      </c>
      <c r="M31" s="264" t="str">
        <f ca="1">IF('Eff Conc.'!M31="", " ", 'Eff Conc.'!$D31*'Eff Conc.'!M31*3.78)</f>
        <v xml:space="preserve"> </v>
      </c>
      <c r="N31" s="264">
        <f ca="1">IF('Eff Conc.'!N31="", " ", 'Eff Conc.'!$D31*'Eff Conc.'!N31*3.78)</f>
        <v>5.1823799999999993</v>
      </c>
      <c r="O31" s="264">
        <f ca="1">IF('Eff Conc.'!O31="", " ", 'Eff Conc.'!$D31*'Eff Conc.'!O31*3.78)</f>
        <v>3.4549200000000004</v>
      </c>
      <c r="P31" s="264">
        <f ca="1">IF('Eff Conc.'!P31="", " ", 'Eff Conc.'!$E31*'Eff Conc.'!P31*3.78)</f>
        <v>0.6879599999999999</v>
      </c>
      <c r="Q31" s="281">
        <f ca="1">IF('Eff Conc.'!U31="", " ", 'Eff Conc.'!$D31*'Eff Conc.'!U31*3.78)</f>
        <v>51.823799999999999</v>
      </c>
    </row>
    <row r="32" spans="1:17" ht="15" customHeight="1">
      <c r="A32" s="280" t="str">
        <f ca="1">'Eff Conc.'!A32</f>
        <v>Q1 2014</v>
      </c>
      <c r="B32" s="84">
        <f ca="1">'Eff Conc.'!B32</f>
        <v>41706</v>
      </c>
      <c r="C32" s="119" t="str">
        <f ca="1">'Eff Conc.'!C32</f>
        <v>N</v>
      </c>
      <c r="D32" s="229">
        <f ca="1">'Eff Conc.'!D32</f>
        <v>5.05</v>
      </c>
      <c r="E32" s="229">
        <f ca="1">'Eff Conc.'!E32</f>
        <v>7.8</v>
      </c>
      <c r="F32" s="264">
        <f ca="1">IF(OR('Eff Conc.'!F32=0,'Eff Conc.'!F32=""), " ", 'Eff Conc.'!$D32*'Eff Conc.'!F32*3.78)</f>
        <v>190.31733</v>
      </c>
      <c r="G32" s="264">
        <f ca="1">IF(OR('Eff Conc.'!G32=0,'Eff Conc.'!G32=""), " ", 'Eff Conc.'!$D32*'Eff Conc.'!G32*3.78)</f>
        <v>197.38025999999999</v>
      </c>
      <c r="H32" s="264">
        <f ca="1">IF('Eff Conc.'!H32="", " ", 'Eff Conc.'!$D32*'Eff Conc.'!H32*3.78)</f>
        <v>1.33623</v>
      </c>
      <c r="I32" s="264">
        <f ca="1">IF('Eff Conc.'!I32="", " ", 'Eff Conc.'!$D32*'Eff Conc.'!I32*3.78)</f>
        <v>8.3991600000000002</v>
      </c>
      <c r="J32" s="264">
        <f ca="1">IF('Eff Conc.'!J32="", " ", 'Eff Conc.'!$D32*'Eff Conc.'!J32*3.78)</f>
        <v>188.67567599999998</v>
      </c>
      <c r="K32" s="264">
        <f ca="1">IF('Eff Conc.'!K32="", " ", 'Eff Conc.'!$D32*'Eff Conc.'!K32*3.78)</f>
        <v>0.30542399999999997</v>
      </c>
      <c r="L32" s="264">
        <f ca="1">IF('Eff Conc.'!L32="", " ", 'Eff Conc.'!$D32*'Eff Conc.'!L32*3.78)</f>
        <v>1.9088999999999998</v>
      </c>
      <c r="M32" s="264" t="str">
        <f ca="1">IF('Eff Conc.'!M32="", " ", 'Eff Conc.'!$D32*'Eff Conc.'!M32*3.78)</f>
        <v xml:space="preserve"> </v>
      </c>
      <c r="N32" s="264">
        <f ca="1">IF('Eff Conc.'!N32="", " ", 'Eff Conc.'!$D32*'Eff Conc.'!N32*3.78)</f>
        <v>4.1995800000000001</v>
      </c>
      <c r="O32" s="264">
        <f ca="1">IF('Eff Conc.'!O32="", " ", 'Eff Conc.'!$D32*'Eff Conc.'!O32*3.78)</f>
        <v>3.6269100000000001</v>
      </c>
      <c r="P32" s="264">
        <f ca="1">IF('Eff Conc.'!P32="", " ", 'Eff Conc.'!$E32*'Eff Conc.'!P32*3.78)</f>
        <v>1.208844</v>
      </c>
      <c r="Q32" s="281">
        <f ca="1">IF('Eff Conc.'!U32="", " ", 'Eff Conc.'!$D32*'Eff Conc.'!U32*3.78)</f>
        <v>57.266999999999989</v>
      </c>
    </row>
    <row r="33" spans="1:17" ht="15" customHeight="1">
      <c r="A33" s="280" t="str">
        <f ca="1">'Eff Conc.'!A33</f>
        <v>Q1 2014</v>
      </c>
      <c r="B33" s="84">
        <f ca="1">'Eff Conc.'!B33</f>
        <v>41717</v>
      </c>
      <c r="C33" s="119" t="str">
        <f ca="1">'Eff Conc.'!C33</f>
        <v>N</v>
      </c>
      <c r="D33" s="229">
        <f ca="1">'Eff Conc.'!D33</f>
        <v>4.3499999999999996</v>
      </c>
      <c r="E33" s="229">
        <f ca="1">'Eff Conc.'!E33</f>
        <v>6</v>
      </c>
      <c r="F33" s="264">
        <f ca="1">IF(OR('Eff Conc.'!F33=0,'Eff Conc.'!F33=""), " ", 'Eff Conc.'!$D33*'Eff Conc.'!F33*3.78)</f>
        <v>288.22934699999996</v>
      </c>
      <c r="G33" s="264">
        <f ca="1">IF(OR('Eff Conc.'!G33=0,'Eff Conc.'!G33=""), " ", 'Eff Conc.'!$D33*'Eff Conc.'!G33*3.78)</f>
        <v>286.09175699999992</v>
      </c>
      <c r="H33" s="264">
        <f ca="1">IF('Eff Conc.'!H33="", " ", 'Eff Conc.'!$D33*'Eff Conc.'!H33*3.78)</f>
        <v>7.2349199999999989</v>
      </c>
      <c r="I33" s="264">
        <f ca="1">IF('Eff Conc.'!I33="", " ", 'Eff Conc.'!$D33*'Eff Conc.'!I33*3.78)</f>
        <v>5.0973299999999986</v>
      </c>
      <c r="J33" s="264">
        <f ca="1">IF('Eff Conc.'!J33="", " ", 'Eff Conc.'!$D33*'Eff Conc.'!J33*3.78)</f>
        <v>279.53099999999995</v>
      </c>
      <c r="K33" s="264">
        <f ca="1">IF('Eff Conc.'!K33="", " ", 'Eff Conc.'!$D33*'Eff Conc.'!K33*3.78)</f>
        <v>1.4634269999999996</v>
      </c>
      <c r="L33" s="264">
        <f ca="1">IF('Eff Conc.'!L33="", " ", 'Eff Conc.'!$D33*'Eff Conc.'!L33*3.78)</f>
        <v>3.1241699999999994</v>
      </c>
      <c r="M33" s="264" t="str">
        <f ca="1">IF('Eff Conc.'!M33="", " ", 'Eff Conc.'!$D33*'Eff Conc.'!M33*3.78)</f>
        <v xml:space="preserve"> </v>
      </c>
      <c r="N33" s="264">
        <f ca="1">IF('Eff Conc.'!N33="", " ", 'Eff Conc.'!$D33*'Eff Conc.'!N33*3.78)</f>
        <v>67.416299999999993</v>
      </c>
      <c r="O33" s="264">
        <f ca="1">IF('Eff Conc.'!O33="", " ", 'Eff Conc.'!$D33*'Eff Conc.'!O33*3.78)</f>
        <v>69.060599999999994</v>
      </c>
      <c r="P33" s="264">
        <f ca="1">IF('Eff Conc.'!P33="", " ", 'Eff Conc.'!$E33*'Eff Conc.'!P33*3.78)</f>
        <v>115.66799999999999</v>
      </c>
      <c r="Q33" s="281">
        <f ca="1">IF('Eff Conc.'!U33="", " ", 'Eff Conc.'!$D33*'Eff Conc.'!U33*3.78)</f>
        <v>49.328999999999994</v>
      </c>
    </row>
    <row r="34" spans="1:17" ht="15" customHeight="1">
      <c r="A34" s="280" t="str">
        <f ca="1">'Eff Conc.'!A34</f>
        <v>Q2 2014</v>
      </c>
      <c r="B34" s="84">
        <f ca="1">'Eff Conc.'!B34</f>
        <v>0</v>
      </c>
      <c r="C34" s="119">
        <f ca="1">'Eff Conc.'!C34</f>
        <v>0</v>
      </c>
      <c r="D34" s="229">
        <f ca="1">'Eff Conc.'!D34</f>
        <v>0</v>
      </c>
      <c r="E34" s="229">
        <f ca="1">'Eff Conc.'!E34</f>
        <v>0</v>
      </c>
      <c r="F34" s="264" t="str">
        <f ca="1">IF(OR('Eff Conc.'!F34=0,'Eff Conc.'!F34=""), " ", 'Eff Conc.'!$D34*'Eff Conc.'!F34*3.78)</f>
        <v xml:space="preserve"> </v>
      </c>
      <c r="G34" s="264" t="str">
        <f ca="1">IF(OR('Eff Conc.'!G34=0,'Eff Conc.'!G34=""), " ", 'Eff Conc.'!$D34*'Eff Conc.'!G34*3.78)</f>
        <v xml:space="preserve"> </v>
      </c>
      <c r="H34" s="264" t="str">
        <f ca="1">IF('Eff Conc.'!H34="", " ", 'Eff Conc.'!$D34*'Eff Conc.'!H34*3.78)</f>
        <v xml:space="preserve"> </v>
      </c>
      <c r="I34" s="264" t="str">
        <f ca="1">IF('Eff Conc.'!I34="", " ", 'Eff Conc.'!$D34*'Eff Conc.'!I34*3.78)</f>
        <v xml:space="preserve"> </v>
      </c>
      <c r="J34" s="264" t="str">
        <f ca="1">IF('Eff Conc.'!J34="", " ", 'Eff Conc.'!$D34*'Eff Conc.'!J34*3.78)</f>
        <v xml:space="preserve"> </v>
      </c>
      <c r="K34" s="264" t="str">
        <f ca="1">IF('Eff Conc.'!K34="", " ", 'Eff Conc.'!$D34*'Eff Conc.'!K34*3.78)</f>
        <v xml:space="preserve"> </v>
      </c>
      <c r="L34" s="264" t="str">
        <f ca="1">IF('Eff Conc.'!L34="", " ", 'Eff Conc.'!$D34*'Eff Conc.'!L34*3.78)</f>
        <v xml:space="preserve"> </v>
      </c>
      <c r="M34" s="264" t="str">
        <f ca="1">IF('Eff Conc.'!M34="", " ", 'Eff Conc.'!$D34*'Eff Conc.'!M34*3.78)</f>
        <v xml:space="preserve"> </v>
      </c>
      <c r="N34" s="264" t="str">
        <f ca="1">IF('Eff Conc.'!N34="", " ", 'Eff Conc.'!$D34*'Eff Conc.'!N34*3.78)</f>
        <v xml:space="preserve"> </v>
      </c>
      <c r="O34" s="264" t="str">
        <f ca="1">IF('Eff Conc.'!O34="", " ", 'Eff Conc.'!$D34*'Eff Conc.'!O34*3.78)</f>
        <v xml:space="preserve"> </v>
      </c>
      <c r="P34" s="264" t="str">
        <f ca="1">IF('Eff Conc.'!P34="", " ", 'Eff Conc.'!$E34*'Eff Conc.'!P34*3.78)</f>
        <v xml:space="preserve"> </v>
      </c>
      <c r="Q34" s="281" t="str">
        <f ca="1">IF('Eff Conc.'!U34="", " ", 'Eff Conc.'!$D34*'Eff Conc.'!U34*3.78)</f>
        <v xml:space="preserve"> </v>
      </c>
    </row>
    <row r="35" spans="1:17" ht="15" customHeight="1">
      <c r="A35" s="280">
        <f ca="1">'Eff Conc.'!A35</f>
        <v>0</v>
      </c>
      <c r="B35" s="84">
        <f ca="1">'Eff Conc.'!B35</f>
        <v>0</v>
      </c>
      <c r="C35" s="119">
        <f ca="1">'Eff Conc.'!C35</f>
        <v>0</v>
      </c>
      <c r="D35" s="229">
        <f ca="1">'Eff Conc.'!D35</f>
        <v>0</v>
      </c>
      <c r="E35" s="229">
        <f ca="1">'Eff Conc.'!E35</f>
        <v>0</v>
      </c>
      <c r="F35" s="264" t="str">
        <f ca="1">IF(OR('Eff Conc.'!F35=0,'Eff Conc.'!F35=""), " ", 'Eff Conc.'!$D35*'Eff Conc.'!F35*3.78)</f>
        <v xml:space="preserve"> </v>
      </c>
      <c r="G35" s="264" t="str">
        <f ca="1">IF(OR('Eff Conc.'!G35=0,'Eff Conc.'!G35=""), " ", 'Eff Conc.'!$D35*'Eff Conc.'!G35*3.78)</f>
        <v xml:space="preserve"> </v>
      </c>
      <c r="H35" s="264" t="str">
        <f ca="1">IF('Eff Conc.'!H35="", " ", 'Eff Conc.'!$D35*'Eff Conc.'!H35*3.78)</f>
        <v xml:space="preserve"> </v>
      </c>
      <c r="I35" s="264" t="str">
        <f ca="1">IF('Eff Conc.'!I35="", " ", 'Eff Conc.'!$D35*'Eff Conc.'!I35*3.78)</f>
        <v xml:space="preserve"> </v>
      </c>
      <c r="J35" s="264" t="str">
        <f ca="1">IF('Eff Conc.'!J35="", " ", 'Eff Conc.'!$D35*'Eff Conc.'!J35*3.78)</f>
        <v xml:space="preserve"> </v>
      </c>
      <c r="K35" s="264" t="str">
        <f ca="1">IF('Eff Conc.'!K35="", " ", 'Eff Conc.'!$D35*'Eff Conc.'!K35*3.78)</f>
        <v xml:space="preserve"> </v>
      </c>
      <c r="L35" s="264" t="str">
        <f ca="1">IF('Eff Conc.'!L35="", " ", 'Eff Conc.'!$D35*'Eff Conc.'!L35*3.78)</f>
        <v xml:space="preserve"> </v>
      </c>
      <c r="M35" s="264" t="str">
        <f ca="1">IF('Eff Conc.'!M35="", " ", 'Eff Conc.'!$D35*'Eff Conc.'!M35*3.78)</f>
        <v xml:space="preserve"> </v>
      </c>
      <c r="N35" s="264" t="str">
        <f ca="1">IF('Eff Conc.'!N35="", " ", 'Eff Conc.'!$D35*'Eff Conc.'!N35*3.78)</f>
        <v xml:space="preserve"> </v>
      </c>
      <c r="O35" s="264" t="str">
        <f ca="1">IF('Eff Conc.'!O35="", " ", 'Eff Conc.'!$D35*'Eff Conc.'!O35*3.78)</f>
        <v xml:space="preserve"> </v>
      </c>
      <c r="P35" s="264" t="str">
        <f ca="1">IF('Eff Conc.'!P35="", " ", 'Eff Conc.'!$E35*'Eff Conc.'!P35*3.78)</f>
        <v xml:space="preserve"> </v>
      </c>
      <c r="Q35" s="281" t="str">
        <f ca="1">IF('Eff Conc.'!U35="", " ", 'Eff Conc.'!$D35*'Eff Conc.'!U35*3.78)</f>
        <v xml:space="preserve"> </v>
      </c>
    </row>
    <row r="36" spans="1:17" ht="15" customHeight="1">
      <c r="A36" s="280">
        <f ca="1">'Eff Conc.'!A36</f>
        <v>0</v>
      </c>
      <c r="B36" s="84">
        <f ca="1">'Eff Conc.'!B36</f>
        <v>0</v>
      </c>
      <c r="C36" s="119">
        <f ca="1">'Eff Conc.'!C36</f>
        <v>0</v>
      </c>
      <c r="D36" s="229">
        <f ca="1">'Eff Conc.'!D36</f>
        <v>0</v>
      </c>
      <c r="E36" s="229">
        <f ca="1">'Eff Conc.'!E36</f>
        <v>0</v>
      </c>
      <c r="F36" s="264" t="str">
        <f ca="1">IF(OR('Eff Conc.'!F36=0,'Eff Conc.'!F36=""), " ", 'Eff Conc.'!$D36*'Eff Conc.'!F36*3.78)</f>
        <v xml:space="preserve"> </v>
      </c>
      <c r="G36" s="264" t="str">
        <f ca="1">IF(OR('Eff Conc.'!G36=0,'Eff Conc.'!G36=""), " ", 'Eff Conc.'!$D36*'Eff Conc.'!G36*3.78)</f>
        <v xml:space="preserve"> </v>
      </c>
      <c r="H36" s="264" t="str">
        <f ca="1">IF('Eff Conc.'!H36="", " ", 'Eff Conc.'!$D36*'Eff Conc.'!H36*3.78)</f>
        <v xml:space="preserve"> </v>
      </c>
      <c r="I36" s="264" t="str">
        <f ca="1">IF('Eff Conc.'!I36="", " ", 'Eff Conc.'!$D36*'Eff Conc.'!I36*3.78)</f>
        <v xml:space="preserve"> </v>
      </c>
      <c r="J36" s="264" t="str">
        <f ca="1">IF('Eff Conc.'!J36="", " ", 'Eff Conc.'!$D36*'Eff Conc.'!J36*3.78)</f>
        <v xml:space="preserve"> </v>
      </c>
      <c r="K36" s="264" t="str">
        <f ca="1">IF('Eff Conc.'!K36="", " ", 'Eff Conc.'!$D36*'Eff Conc.'!K36*3.78)</f>
        <v xml:space="preserve"> </v>
      </c>
      <c r="L36" s="264" t="str">
        <f ca="1">IF('Eff Conc.'!L36="", " ", 'Eff Conc.'!$D36*'Eff Conc.'!L36*3.78)</f>
        <v xml:space="preserve"> </v>
      </c>
      <c r="M36" s="264" t="str">
        <f ca="1">IF('Eff Conc.'!M36="", " ", 'Eff Conc.'!$D36*'Eff Conc.'!M36*3.78)</f>
        <v xml:space="preserve"> </v>
      </c>
      <c r="N36" s="264" t="str">
        <f ca="1">IF('Eff Conc.'!N36="", " ", 'Eff Conc.'!$D36*'Eff Conc.'!N36*3.78)</f>
        <v xml:space="preserve"> </v>
      </c>
      <c r="O36" s="264" t="str">
        <f ca="1">IF('Eff Conc.'!O36="", " ", 'Eff Conc.'!$D36*'Eff Conc.'!O36*3.78)</f>
        <v xml:space="preserve"> </v>
      </c>
      <c r="P36" s="264" t="str">
        <f ca="1">IF('Eff Conc.'!P36="", " ", 'Eff Conc.'!$E36*'Eff Conc.'!P36*3.78)</f>
        <v xml:space="preserve"> </v>
      </c>
      <c r="Q36" s="281" t="str">
        <f ca="1">IF('Eff Conc.'!U36="", " ", 'Eff Conc.'!$D36*'Eff Conc.'!U36*3.78)</f>
        <v xml:space="preserve"> </v>
      </c>
    </row>
    <row r="37" spans="1:17" ht="15" customHeight="1">
      <c r="A37" s="280">
        <f ca="1">'Eff Conc.'!A37</f>
        <v>0</v>
      </c>
      <c r="B37" s="84">
        <f ca="1">'Eff Conc.'!B37</f>
        <v>0</v>
      </c>
      <c r="C37" s="119">
        <f ca="1">'Eff Conc.'!C37</f>
        <v>0</v>
      </c>
      <c r="D37" s="229">
        <f ca="1">'Eff Conc.'!D37</f>
        <v>0</v>
      </c>
      <c r="E37" s="229">
        <f ca="1">'Eff Conc.'!E37</f>
        <v>0</v>
      </c>
      <c r="F37" s="264" t="str">
        <f ca="1">IF(OR('Eff Conc.'!F37=0,'Eff Conc.'!F37=""), " ", 'Eff Conc.'!$D37*'Eff Conc.'!F37*3.78)</f>
        <v xml:space="preserve"> </v>
      </c>
      <c r="G37" s="264" t="str">
        <f ca="1">IF(OR('Eff Conc.'!G37=0,'Eff Conc.'!G37=""), " ", 'Eff Conc.'!$D37*'Eff Conc.'!G37*3.78)</f>
        <v xml:space="preserve"> </v>
      </c>
      <c r="H37" s="264" t="str">
        <f ca="1">IF('Eff Conc.'!H37="", " ", 'Eff Conc.'!$D37*'Eff Conc.'!H37*3.78)</f>
        <v xml:space="preserve"> </v>
      </c>
      <c r="I37" s="264" t="str">
        <f ca="1">IF('Eff Conc.'!I37="", " ", 'Eff Conc.'!$D37*'Eff Conc.'!I37*3.78)</f>
        <v xml:space="preserve"> </v>
      </c>
      <c r="J37" s="264" t="str">
        <f ca="1">IF('Eff Conc.'!J37="", " ", 'Eff Conc.'!$D37*'Eff Conc.'!J37*3.78)</f>
        <v xml:space="preserve"> </v>
      </c>
      <c r="K37" s="264" t="str">
        <f ca="1">IF('Eff Conc.'!K37="", " ", 'Eff Conc.'!$D37*'Eff Conc.'!K37*3.78)</f>
        <v xml:space="preserve"> </v>
      </c>
      <c r="L37" s="264" t="str">
        <f ca="1">IF('Eff Conc.'!L37="", " ", 'Eff Conc.'!$D37*'Eff Conc.'!L37*3.78)</f>
        <v xml:space="preserve"> </v>
      </c>
      <c r="M37" s="264" t="str">
        <f ca="1">IF('Eff Conc.'!M37="", " ", 'Eff Conc.'!$D37*'Eff Conc.'!M37*3.78)</f>
        <v xml:space="preserve"> </v>
      </c>
      <c r="N37" s="264" t="str">
        <f ca="1">IF('Eff Conc.'!N37="", " ", 'Eff Conc.'!$D37*'Eff Conc.'!N37*3.78)</f>
        <v xml:space="preserve"> </v>
      </c>
      <c r="O37" s="264" t="str">
        <f ca="1">IF('Eff Conc.'!O37="", " ", 'Eff Conc.'!$D37*'Eff Conc.'!O37*3.78)</f>
        <v xml:space="preserve"> </v>
      </c>
      <c r="P37" s="264" t="str">
        <f ca="1">IF('Eff Conc.'!P37="", " ", 'Eff Conc.'!$E37*'Eff Conc.'!P37*3.78)</f>
        <v xml:space="preserve"> </v>
      </c>
      <c r="Q37" s="281" t="str">
        <f ca="1">IF('Eff Conc.'!U37="", " ", 'Eff Conc.'!$D37*'Eff Conc.'!U37*3.78)</f>
        <v xml:space="preserve"> </v>
      </c>
    </row>
    <row r="38" spans="1:17" ht="15" customHeight="1">
      <c r="A38" s="280">
        <f ca="1">'Eff Conc.'!A38</f>
        <v>0</v>
      </c>
      <c r="B38" s="84">
        <f ca="1">'Eff Conc.'!B38</f>
        <v>0</v>
      </c>
      <c r="C38" s="119">
        <f ca="1">'Eff Conc.'!C38</f>
        <v>0</v>
      </c>
      <c r="D38" s="229">
        <f ca="1">'Eff Conc.'!D38</f>
        <v>0</v>
      </c>
      <c r="E38" s="229">
        <f ca="1">'Eff Conc.'!E38</f>
        <v>0</v>
      </c>
      <c r="F38" s="264" t="str">
        <f ca="1">IF(OR('Eff Conc.'!F38=0,'Eff Conc.'!F38=""), " ", 'Eff Conc.'!$D38*'Eff Conc.'!F38*3.78)</f>
        <v xml:space="preserve"> </v>
      </c>
      <c r="G38" s="264" t="str">
        <f ca="1">IF(OR('Eff Conc.'!G38=0,'Eff Conc.'!G38=""), " ", 'Eff Conc.'!$D38*'Eff Conc.'!G38*3.78)</f>
        <v xml:space="preserve"> </v>
      </c>
      <c r="H38" s="264" t="str">
        <f ca="1">IF('Eff Conc.'!H38="", " ", 'Eff Conc.'!$D38*'Eff Conc.'!H38*3.78)</f>
        <v xml:space="preserve"> </v>
      </c>
      <c r="I38" s="264" t="str">
        <f ca="1">IF('Eff Conc.'!I38="", " ", 'Eff Conc.'!$D38*'Eff Conc.'!I38*3.78)</f>
        <v xml:space="preserve"> </v>
      </c>
      <c r="J38" s="264" t="str">
        <f ca="1">IF('Eff Conc.'!J38="", " ", 'Eff Conc.'!$D38*'Eff Conc.'!J38*3.78)</f>
        <v xml:space="preserve"> </v>
      </c>
      <c r="K38" s="264" t="str">
        <f ca="1">IF('Eff Conc.'!K38="", " ", 'Eff Conc.'!$D38*'Eff Conc.'!K38*3.78)</f>
        <v xml:space="preserve"> </v>
      </c>
      <c r="L38" s="264" t="str">
        <f ca="1">IF('Eff Conc.'!L38="", " ", 'Eff Conc.'!$D38*'Eff Conc.'!L38*3.78)</f>
        <v xml:space="preserve"> </v>
      </c>
      <c r="M38" s="264" t="str">
        <f ca="1">IF('Eff Conc.'!M38="", " ", 'Eff Conc.'!$D38*'Eff Conc.'!M38*3.78)</f>
        <v xml:space="preserve"> </v>
      </c>
      <c r="N38" s="264" t="str">
        <f ca="1">IF('Eff Conc.'!N38="", " ", 'Eff Conc.'!$D38*'Eff Conc.'!N38*3.78)</f>
        <v xml:space="preserve"> </v>
      </c>
      <c r="O38" s="264" t="str">
        <f ca="1">IF('Eff Conc.'!O38="", " ", 'Eff Conc.'!$D38*'Eff Conc.'!O38*3.78)</f>
        <v xml:space="preserve"> </v>
      </c>
      <c r="P38" s="264" t="str">
        <f ca="1">IF('Eff Conc.'!P38="", " ", 'Eff Conc.'!$E38*'Eff Conc.'!P38*3.78)</f>
        <v xml:space="preserve"> </v>
      </c>
      <c r="Q38" s="281" t="str">
        <f ca="1">IF('Eff Conc.'!U38="", " ", 'Eff Conc.'!$D38*'Eff Conc.'!U38*3.78)</f>
        <v xml:space="preserve"> </v>
      </c>
    </row>
    <row r="39" spans="1:17" ht="15" customHeight="1">
      <c r="A39" s="280">
        <f ca="1">'Eff Conc.'!A39</f>
        <v>0</v>
      </c>
      <c r="B39" s="84">
        <f ca="1">'Eff Conc.'!B39</f>
        <v>0</v>
      </c>
      <c r="C39" s="119">
        <f ca="1">'Eff Conc.'!C39</f>
        <v>0</v>
      </c>
      <c r="D39" s="229">
        <f ca="1">'Eff Conc.'!D39</f>
        <v>0</v>
      </c>
      <c r="E39" s="229">
        <f ca="1">'Eff Conc.'!E39</f>
        <v>0</v>
      </c>
      <c r="F39" s="264" t="str">
        <f ca="1">IF(OR('Eff Conc.'!F39=0,'Eff Conc.'!F39=""), " ", 'Eff Conc.'!$D39*'Eff Conc.'!F39*3.78)</f>
        <v xml:space="preserve"> </v>
      </c>
      <c r="G39" s="264" t="str">
        <f ca="1">IF(OR('Eff Conc.'!G39=0,'Eff Conc.'!G39=""), " ", 'Eff Conc.'!$D39*'Eff Conc.'!G39*3.78)</f>
        <v xml:space="preserve"> </v>
      </c>
      <c r="H39" s="264" t="str">
        <f ca="1">IF('Eff Conc.'!H39="", " ", 'Eff Conc.'!$D39*'Eff Conc.'!H39*3.78)</f>
        <v xml:space="preserve"> </v>
      </c>
      <c r="I39" s="264" t="str">
        <f ca="1">IF('Eff Conc.'!I39="", " ", 'Eff Conc.'!$D39*'Eff Conc.'!I39*3.78)</f>
        <v xml:space="preserve"> </v>
      </c>
      <c r="J39" s="264" t="str">
        <f ca="1">IF('Eff Conc.'!J39="", " ", 'Eff Conc.'!$D39*'Eff Conc.'!J39*3.78)</f>
        <v xml:space="preserve"> </v>
      </c>
      <c r="K39" s="264" t="str">
        <f ca="1">IF('Eff Conc.'!K39="", " ", 'Eff Conc.'!$D39*'Eff Conc.'!K39*3.78)</f>
        <v xml:space="preserve"> </v>
      </c>
      <c r="L39" s="264" t="str">
        <f ca="1">IF('Eff Conc.'!L39="", " ", 'Eff Conc.'!$D39*'Eff Conc.'!L39*3.78)</f>
        <v xml:space="preserve"> </v>
      </c>
      <c r="M39" s="264" t="str">
        <f ca="1">IF('Eff Conc.'!M39="", " ", 'Eff Conc.'!$D39*'Eff Conc.'!M39*3.78)</f>
        <v xml:space="preserve"> </v>
      </c>
      <c r="N39" s="264" t="str">
        <f ca="1">IF('Eff Conc.'!N39="", " ", 'Eff Conc.'!$D39*'Eff Conc.'!N39*3.78)</f>
        <v xml:space="preserve"> </v>
      </c>
      <c r="O39" s="264" t="str">
        <f ca="1">IF('Eff Conc.'!O39="", " ", 'Eff Conc.'!$D39*'Eff Conc.'!O39*3.78)</f>
        <v xml:space="preserve"> </v>
      </c>
      <c r="P39" s="264" t="str">
        <f ca="1">IF('Eff Conc.'!P39="", " ", 'Eff Conc.'!$E39*'Eff Conc.'!P39*3.78)</f>
        <v xml:space="preserve"> </v>
      </c>
      <c r="Q39" s="281" t="str">
        <f ca="1">IF('Eff Conc.'!U39="", " ", 'Eff Conc.'!$D39*'Eff Conc.'!U39*3.78)</f>
        <v xml:space="preserve"> </v>
      </c>
    </row>
    <row r="40" spans="1:17" ht="15" customHeight="1">
      <c r="A40" s="280">
        <f ca="1">'Eff Conc.'!A40</f>
        <v>0</v>
      </c>
      <c r="B40" s="84">
        <f ca="1">'Eff Conc.'!B40</f>
        <v>0</v>
      </c>
      <c r="C40" s="119">
        <f ca="1">'Eff Conc.'!C40</f>
        <v>0</v>
      </c>
      <c r="D40" s="229">
        <f ca="1">'Eff Conc.'!D40</f>
        <v>0</v>
      </c>
      <c r="E40" s="229">
        <f ca="1">'Eff Conc.'!E40</f>
        <v>0</v>
      </c>
      <c r="F40" s="264" t="str">
        <f ca="1">IF(OR('Eff Conc.'!F40=0,'Eff Conc.'!F40=""), " ", 'Eff Conc.'!$D40*'Eff Conc.'!F40*3.78)</f>
        <v xml:space="preserve"> </v>
      </c>
      <c r="G40" s="264" t="str">
        <f ca="1">IF(OR('Eff Conc.'!G40=0,'Eff Conc.'!G40=""), " ", 'Eff Conc.'!$D40*'Eff Conc.'!G40*3.78)</f>
        <v xml:space="preserve"> </v>
      </c>
      <c r="H40" s="264" t="str">
        <f ca="1">IF('Eff Conc.'!H40="", " ", 'Eff Conc.'!$D40*'Eff Conc.'!H40*3.78)</f>
        <v xml:space="preserve"> </v>
      </c>
      <c r="I40" s="264" t="str">
        <f ca="1">IF('Eff Conc.'!I40="", " ", 'Eff Conc.'!$D40*'Eff Conc.'!I40*3.78)</f>
        <v xml:space="preserve"> </v>
      </c>
      <c r="J40" s="264" t="str">
        <f ca="1">IF('Eff Conc.'!J40="", " ", 'Eff Conc.'!$D40*'Eff Conc.'!J40*3.78)</f>
        <v xml:space="preserve"> </v>
      </c>
      <c r="K40" s="264" t="str">
        <f ca="1">IF('Eff Conc.'!K40="", " ", 'Eff Conc.'!$D40*'Eff Conc.'!K40*3.78)</f>
        <v xml:space="preserve"> </v>
      </c>
      <c r="L40" s="264" t="str">
        <f ca="1">IF('Eff Conc.'!L40="", " ", 'Eff Conc.'!$D40*'Eff Conc.'!L40*3.78)</f>
        <v xml:space="preserve"> </v>
      </c>
      <c r="M40" s="264" t="str">
        <f ca="1">IF('Eff Conc.'!M40="", " ", 'Eff Conc.'!$D40*'Eff Conc.'!M40*3.78)</f>
        <v xml:space="preserve"> </v>
      </c>
      <c r="N40" s="264" t="str">
        <f ca="1">IF('Eff Conc.'!N40="", " ", 'Eff Conc.'!$D40*'Eff Conc.'!N40*3.78)</f>
        <v xml:space="preserve"> </v>
      </c>
      <c r="O40" s="264" t="str">
        <f ca="1">IF('Eff Conc.'!O40="", " ", 'Eff Conc.'!$D40*'Eff Conc.'!O40*3.78)</f>
        <v xml:space="preserve"> </v>
      </c>
      <c r="P40" s="264" t="str">
        <f ca="1">IF('Eff Conc.'!P40="", " ", 'Eff Conc.'!$E40*'Eff Conc.'!P40*3.78)</f>
        <v xml:space="preserve"> </v>
      </c>
      <c r="Q40" s="281" t="str">
        <f ca="1">IF('Eff Conc.'!U40="", " ", 'Eff Conc.'!$D40*'Eff Conc.'!U40*3.78)</f>
        <v xml:space="preserve"> </v>
      </c>
    </row>
    <row r="41" spans="1:17" ht="15" customHeight="1">
      <c r="A41" s="280">
        <f ca="1">'Eff Conc.'!A41</f>
        <v>0</v>
      </c>
      <c r="B41" s="84">
        <f ca="1">'Eff Conc.'!B41</f>
        <v>0</v>
      </c>
      <c r="C41" s="119">
        <f ca="1">'Eff Conc.'!C41</f>
        <v>0</v>
      </c>
      <c r="D41" s="229">
        <f ca="1">'Eff Conc.'!D41</f>
        <v>0</v>
      </c>
      <c r="E41" s="229">
        <f ca="1">'Eff Conc.'!E41</f>
        <v>0</v>
      </c>
      <c r="F41" s="264" t="str">
        <f ca="1">IF(OR('Eff Conc.'!F41=0,'Eff Conc.'!F41=""), " ", 'Eff Conc.'!$D41*'Eff Conc.'!F41*3.78)</f>
        <v xml:space="preserve"> </v>
      </c>
      <c r="G41" s="264" t="str">
        <f ca="1">IF(OR('Eff Conc.'!G41=0,'Eff Conc.'!G41=""), " ", 'Eff Conc.'!$D41*'Eff Conc.'!G41*3.78)</f>
        <v xml:space="preserve"> </v>
      </c>
      <c r="H41" s="264" t="str">
        <f ca="1">IF('Eff Conc.'!H41="", " ", 'Eff Conc.'!$D41*'Eff Conc.'!H41*3.78)</f>
        <v xml:space="preserve"> </v>
      </c>
      <c r="I41" s="264" t="str">
        <f ca="1">IF('Eff Conc.'!I41="", " ", 'Eff Conc.'!$D41*'Eff Conc.'!I41*3.78)</f>
        <v xml:space="preserve"> </v>
      </c>
      <c r="J41" s="264" t="str">
        <f ca="1">IF('Eff Conc.'!J41="", " ", 'Eff Conc.'!$D41*'Eff Conc.'!J41*3.78)</f>
        <v xml:space="preserve"> </v>
      </c>
      <c r="K41" s="264" t="str">
        <f ca="1">IF('Eff Conc.'!K41="", " ", 'Eff Conc.'!$D41*'Eff Conc.'!K41*3.78)</f>
        <v xml:space="preserve"> </v>
      </c>
      <c r="L41" s="264" t="str">
        <f ca="1">IF('Eff Conc.'!L41="", " ", 'Eff Conc.'!$D41*'Eff Conc.'!L41*3.78)</f>
        <v xml:space="preserve"> </v>
      </c>
      <c r="M41" s="264" t="str">
        <f ca="1">IF('Eff Conc.'!M41="", " ", 'Eff Conc.'!$D41*'Eff Conc.'!M41*3.78)</f>
        <v xml:space="preserve"> </v>
      </c>
      <c r="N41" s="264" t="str">
        <f ca="1">IF('Eff Conc.'!N41="", " ", 'Eff Conc.'!$D41*'Eff Conc.'!N41*3.78)</f>
        <v xml:space="preserve"> </v>
      </c>
      <c r="O41" s="264" t="str">
        <f ca="1">IF('Eff Conc.'!O41="", " ", 'Eff Conc.'!$D41*'Eff Conc.'!O41*3.78)</f>
        <v xml:space="preserve"> </v>
      </c>
      <c r="P41" s="264" t="str">
        <f ca="1">IF('Eff Conc.'!P41="", " ", 'Eff Conc.'!$E41*'Eff Conc.'!P41*3.78)</f>
        <v xml:space="preserve"> </v>
      </c>
      <c r="Q41" s="281" t="str">
        <f ca="1">IF('Eff Conc.'!U41="", " ", 'Eff Conc.'!$D41*'Eff Conc.'!U41*3.78)</f>
        <v xml:space="preserve"> </v>
      </c>
    </row>
    <row r="42" spans="1:17" ht="15" customHeight="1">
      <c r="A42" s="280">
        <f ca="1">'Eff Conc.'!A42</f>
        <v>0</v>
      </c>
      <c r="B42" s="84">
        <f ca="1">'Eff Conc.'!B42</f>
        <v>0</v>
      </c>
      <c r="C42" s="119">
        <f ca="1">'Eff Conc.'!C42</f>
        <v>0</v>
      </c>
      <c r="D42" s="229">
        <f ca="1">'Eff Conc.'!D42</f>
        <v>0</v>
      </c>
      <c r="E42" s="229">
        <f ca="1">'Eff Conc.'!E42</f>
        <v>0</v>
      </c>
      <c r="F42" s="264" t="str">
        <f ca="1">IF(OR('Eff Conc.'!F42=0,'Eff Conc.'!F42=""), " ", 'Eff Conc.'!$D42*'Eff Conc.'!F42*3.78)</f>
        <v xml:space="preserve"> </v>
      </c>
      <c r="G42" s="264" t="str">
        <f ca="1">IF(OR('Eff Conc.'!G42=0,'Eff Conc.'!G42=""), " ", 'Eff Conc.'!$D42*'Eff Conc.'!G42*3.78)</f>
        <v xml:space="preserve"> </v>
      </c>
      <c r="H42" s="264" t="str">
        <f ca="1">IF('Eff Conc.'!H42="", " ", 'Eff Conc.'!$D42*'Eff Conc.'!H42*3.78)</f>
        <v xml:space="preserve"> </v>
      </c>
      <c r="I42" s="264" t="str">
        <f ca="1">IF('Eff Conc.'!I42="", " ", 'Eff Conc.'!$D42*'Eff Conc.'!I42*3.78)</f>
        <v xml:space="preserve"> </v>
      </c>
      <c r="J42" s="264" t="str">
        <f ca="1">IF('Eff Conc.'!J42="", " ", 'Eff Conc.'!$D42*'Eff Conc.'!J42*3.78)</f>
        <v xml:space="preserve"> </v>
      </c>
      <c r="K42" s="264" t="str">
        <f ca="1">IF('Eff Conc.'!K42="", " ", 'Eff Conc.'!$D42*'Eff Conc.'!K42*3.78)</f>
        <v xml:space="preserve"> </v>
      </c>
      <c r="L42" s="264" t="str">
        <f ca="1">IF('Eff Conc.'!L42="", " ", 'Eff Conc.'!$D42*'Eff Conc.'!L42*3.78)</f>
        <v xml:space="preserve"> </v>
      </c>
      <c r="M42" s="264" t="str">
        <f ca="1">IF('Eff Conc.'!M42="", " ", 'Eff Conc.'!$D42*'Eff Conc.'!M42*3.78)</f>
        <v xml:space="preserve"> </v>
      </c>
      <c r="N42" s="264" t="str">
        <f ca="1">IF('Eff Conc.'!N42="", " ", 'Eff Conc.'!$D42*'Eff Conc.'!N42*3.78)</f>
        <v xml:space="preserve"> </v>
      </c>
      <c r="O42" s="264" t="str">
        <f ca="1">IF('Eff Conc.'!O42="", " ", 'Eff Conc.'!$D42*'Eff Conc.'!O42*3.78)</f>
        <v xml:space="preserve"> </v>
      </c>
      <c r="P42" s="264" t="str">
        <f ca="1">IF('Eff Conc.'!P42="", " ", 'Eff Conc.'!$E42*'Eff Conc.'!P42*3.78)</f>
        <v xml:space="preserve"> </v>
      </c>
      <c r="Q42" s="281" t="str">
        <f ca="1">IF('Eff Conc.'!U42="", " ", 'Eff Conc.'!$D42*'Eff Conc.'!U42*3.78)</f>
        <v xml:space="preserve"> </v>
      </c>
    </row>
    <row r="43" spans="1:17" ht="15" customHeight="1">
      <c r="A43" s="280">
        <f ca="1">'Eff Conc.'!A43</f>
        <v>0</v>
      </c>
      <c r="B43" s="84">
        <f ca="1">'Eff Conc.'!B43</f>
        <v>0</v>
      </c>
      <c r="C43" s="119">
        <f ca="1">'Eff Conc.'!C43</f>
        <v>0</v>
      </c>
      <c r="D43" s="229">
        <f ca="1">'Eff Conc.'!D43</f>
        <v>0</v>
      </c>
      <c r="E43" s="229">
        <f ca="1">'Eff Conc.'!E43</f>
        <v>0</v>
      </c>
      <c r="F43" s="264" t="str">
        <f ca="1">IF(OR('Eff Conc.'!F43=0,'Eff Conc.'!F43=""), " ", 'Eff Conc.'!$D43*'Eff Conc.'!F43*3.78)</f>
        <v xml:space="preserve"> </v>
      </c>
      <c r="G43" s="264" t="str">
        <f ca="1">IF(OR('Eff Conc.'!G43=0,'Eff Conc.'!G43=""), " ", 'Eff Conc.'!$D43*'Eff Conc.'!G43*3.78)</f>
        <v xml:space="preserve"> </v>
      </c>
      <c r="H43" s="264" t="str">
        <f ca="1">IF('Eff Conc.'!H43="", " ", 'Eff Conc.'!$D43*'Eff Conc.'!H43*3.78)</f>
        <v xml:space="preserve"> </v>
      </c>
      <c r="I43" s="264" t="str">
        <f ca="1">IF('Eff Conc.'!I43="", " ", 'Eff Conc.'!$D43*'Eff Conc.'!I43*3.78)</f>
        <v xml:space="preserve"> </v>
      </c>
      <c r="J43" s="264" t="str">
        <f ca="1">IF('Eff Conc.'!J43="", " ", 'Eff Conc.'!$D43*'Eff Conc.'!J43*3.78)</f>
        <v xml:space="preserve"> </v>
      </c>
      <c r="K43" s="264" t="str">
        <f ca="1">IF('Eff Conc.'!K43="", " ", 'Eff Conc.'!$D43*'Eff Conc.'!K43*3.78)</f>
        <v xml:space="preserve"> </v>
      </c>
      <c r="L43" s="264" t="str">
        <f ca="1">IF('Eff Conc.'!L43="", " ", 'Eff Conc.'!$D43*'Eff Conc.'!L43*3.78)</f>
        <v xml:space="preserve"> </v>
      </c>
      <c r="M43" s="264" t="str">
        <f ca="1">IF('Eff Conc.'!M43="", " ", 'Eff Conc.'!$D43*'Eff Conc.'!M43*3.78)</f>
        <v xml:space="preserve"> </v>
      </c>
      <c r="N43" s="264" t="str">
        <f ca="1">IF('Eff Conc.'!N43="", " ", 'Eff Conc.'!$D43*'Eff Conc.'!N43*3.78)</f>
        <v xml:space="preserve"> </v>
      </c>
      <c r="O43" s="264" t="str">
        <f ca="1">IF('Eff Conc.'!O43="", " ", 'Eff Conc.'!$D43*'Eff Conc.'!O43*3.78)</f>
        <v xml:space="preserve"> </v>
      </c>
      <c r="P43" s="264" t="str">
        <f ca="1">IF('Eff Conc.'!P43="", " ", 'Eff Conc.'!$E43*'Eff Conc.'!P43*3.78)</f>
        <v xml:space="preserve"> </v>
      </c>
      <c r="Q43" s="281" t="str">
        <f ca="1">IF('Eff Conc.'!U43="", " ", 'Eff Conc.'!$D43*'Eff Conc.'!U43*3.78)</f>
        <v xml:space="preserve"> </v>
      </c>
    </row>
    <row r="44" spans="1:17">
      <c r="A44" s="280">
        <f ca="1">'Eff Conc.'!A44</f>
        <v>0</v>
      </c>
      <c r="B44" s="84">
        <f ca="1">'Eff Conc.'!B44</f>
        <v>0</v>
      </c>
      <c r="C44" s="119">
        <f ca="1">'Eff Conc.'!C44</f>
        <v>0</v>
      </c>
      <c r="D44" s="229">
        <f ca="1">'Eff Conc.'!D44</f>
        <v>0</v>
      </c>
      <c r="E44" s="229">
        <f ca="1">'Eff Conc.'!E44</f>
        <v>0</v>
      </c>
      <c r="F44" s="264" t="str">
        <f ca="1">IF(OR('Eff Conc.'!F44=0,'Eff Conc.'!F44=""), " ", 'Eff Conc.'!$D44*'Eff Conc.'!F44*3.78)</f>
        <v xml:space="preserve"> </v>
      </c>
      <c r="G44" s="264" t="str">
        <f ca="1">IF(OR('Eff Conc.'!G44=0,'Eff Conc.'!G44=""), " ", 'Eff Conc.'!$D44*'Eff Conc.'!G44*3.78)</f>
        <v xml:space="preserve"> </v>
      </c>
      <c r="H44" s="264" t="str">
        <f ca="1">IF('Eff Conc.'!H44="", " ", 'Eff Conc.'!$D44*'Eff Conc.'!H44*3.78)</f>
        <v xml:space="preserve"> </v>
      </c>
      <c r="I44" s="264" t="str">
        <f ca="1">IF('Eff Conc.'!I44="", " ", 'Eff Conc.'!$D44*'Eff Conc.'!I44*3.78)</f>
        <v xml:space="preserve"> </v>
      </c>
      <c r="J44" s="264" t="str">
        <f ca="1">IF('Eff Conc.'!J44="", " ", 'Eff Conc.'!$D44*'Eff Conc.'!J44*3.78)</f>
        <v xml:space="preserve"> </v>
      </c>
      <c r="K44" s="264" t="str">
        <f ca="1">IF('Eff Conc.'!K44="", " ", 'Eff Conc.'!$D44*'Eff Conc.'!K44*3.78)</f>
        <v xml:space="preserve"> </v>
      </c>
      <c r="L44" s="264" t="str">
        <f ca="1">IF('Eff Conc.'!L44="", " ", 'Eff Conc.'!$D44*'Eff Conc.'!L44*3.78)</f>
        <v xml:space="preserve"> </v>
      </c>
      <c r="M44" s="264" t="str">
        <f ca="1">IF('Eff Conc.'!M44="", " ", 'Eff Conc.'!$D44*'Eff Conc.'!M44*3.78)</f>
        <v xml:space="preserve"> </v>
      </c>
      <c r="N44" s="264" t="str">
        <f ca="1">IF('Eff Conc.'!N44="", " ", 'Eff Conc.'!$D44*'Eff Conc.'!N44*3.78)</f>
        <v xml:space="preserve"> </v>
      </c>
      <c r="O44" s="264" t="str">
        <f ca="1">IF('Eff Conc.'!O44="", " ", 'Eff Conc.'!$D44*'Eff Conc.'!O44*3.78)</f>
        <v xml:space="preserve"> </v>
      </c>
      <c r="P44" s="264" t="str">
        <f ca="1">IF('Eff Conc.'!P44="", " ", 'Eff Conc.'!$E44*'Eff Conc.'!P44*3.78)</f>
        <v xml:space="preserve"> </v>
      </c>
      <c r="Q44" s="281" t="str">
        <f ca="1">IF('Eff Conc.'!U44="", " ", 'Eff Conc.'!$D44*'Eff Conc.'!U44*3.78)</f>
        <v xml:space="preserve"> </v>
      </c>
    </row>
    <row r="45" spans="1:17">
      <c r="A45" s="280">
        <f ca="1">'Eff Conc.'!A45</f>
        <v>0</v>
      </c>
      <c r="B45" s="84">
        <f ca="1">'Eff Conc.'!B45</f>
        <v>0</v>
      </c>
      <c r="C45" s="119">
        <f ca="1">'Eff Conc.'!C45</f>
        <v>0</v>
      </c>
      <c r="D45" s="229">
        <f ca="1">'Eff Conc.'!D45</f>
        <v>0</v>
      </c>
      <c r="E45" s="229">
        <f ca="1">'Eff Conc.'!E45</f>
        <v>0</v>
      </c>
      <c r="F45" s="264" t="str">
        <f ca="1">IF(OR('Eff Conc.'!F45=0,'Eff Conc.'!F45=""), " ", 'Eff Conc.'!$D45*'Eff Conc.'!F45*3.78)</f>
        <v xml:space="preserve"> </v>
      </c>
      <c r="G45" s="264" t="str">
        <f ca="1">IF(OR('Eff Conc.'!G45=0,'Eff Conc.'!G45=""), " ", 'Eff Conc.'!$D45*'Eff Conc.'!G45*3.78)</f>
        <v xml:space="preserve"> </v>
      </c>
      <c r="H45" s="264" t="str">
        <f ca="1">IF('Eff Conc.'!H45="", " ", 'Eff Conc.'!$D45*'Eff Conc.'!H45*3.78)</f>
        <v xml:space="preserve"> </v>
      </c>
      <c r="I45" s="264" t="str">
        <f ca="1">IF('Eff Conc.'!I45="", " ", 'Eff Conc.'!$D45*'Eff Conc.'!I45*3.78)</f>
        <v xml:space="preserve"> </v>
      </c>
      <c r="J45" s="264" t="str">
        <f ca="1">IF('Eff Conc.'!J45="", " ", 'Eff Conc.'!$D45*'Eff Conc.'!J45*3.78)</f>
        <v xml:space="preserve"> </v>
      </c>
      <c r="K45" s="264" t="str">
        <f ca="1">IF('Eff Conc.'!K45="", " ", 'Eff Conc.'!$D45*'Eff Conc.'!K45*3.78)</f>
        <v xml:space="preserve"> </v>
      </c>
      <c r="L45" s="264" t="str">
        <f ca="1">IF('Eff Conc.'!L45="", " ", 'Eff Conc.'!$D45*'Eff Conc.'!L45*3.78)</f>
        <v xml:space="preserve"> </v>
      </c>
      <c r="M45" s="264" t="str">
        <f ca="1">IF('Eff Conc.'!M45="", " ", 'Eff Conc.'!$D45*'Eff Conc.'!M45*3.78)</f>
        <v xml:space="preserve"> </v>
      </c>
      <c r="N45" s="264" t="str">
        <f ca="1">IF('Eff Conc.'!N45="", " ", 'Eff Conc.'!$D45*'Eff Conc.'!N45*3.78)</f>
        <v xml:space="preserve"> </v>
      </c>
      <c r="O45" s="264" t="str">
        <f ca="1">IF('Eff Conc.'!O45="", " ", 'Eff Conc.'!$D45*'Eff Conc.'!O45*3.78)</f>
        <v xml:space="preserve"> </v>
      </c>
      <c r="P45" s="264" t="str">
        <f ca="1">IF('Eff Conc.'!P45="", " ", 'Eff Conc.'!$E45*'Eff Conc.'!P45*3.78)</f>
        <v xml:space="preserve"> </v>
      </c>
      <c r="Q45" s="281" t="str">
        <f ca="1">IF('Eff Conc.'!U45="", " ", 'Eff Conc.'!$D45*'Eff Conc.'!U45*3.78)</f>
        <v xml:space="preserve"> </v>
      </c>
    </row>
    <row r="46" spans="1:17">
      <c r="A46" s="280">
        <f ca="1">'Eff Conc.'!A46</f>
        <v>0</v>
      </c>
      <c r="B46" s="84">
        <f ca="1">'Eff Conc.'!B46</f>
        <v>0</v>
      </c>
      <c r="C46" s="119">
        <f ca="1">'Eff Conc.'!C46</f>
        <v>0</v>
      </c>
      <c r="D46" s="229">
        <f ca="1">'Eff Conc.'!D46</f>
        <v>0</v>
      </c>
      <c r="E46" s="229">
        <f ca="1">'Eff Conc.'!E46</f>
        <v>0</v>
      </c>
      <c r="F46" s="264" t="str">
        <f ca="1">IF(OR('Eff Conc.'!F46=0,'Eff Conc.'!F46=""), " ", 'Eff Conc.'!$D46*'Eff Conc.'!F46*3.78)</f>
        <v xml:space="preserve"> </v>
      </c>
      <c r="G46" s="264" t="str">
        <f ca="1">IF(OR('Eff Conc.'!G46=0,'Eff Conc.'!G46=""), " ", 'Eff Conc.'!$D46*'Eff Conc.'!G46*3.78)</f>
        <v xml:space="preserve"> </v>
      </c>
      <c r="H46" s="264" t="str">
        <f ca="1">IF('Eff Conc.'!H46="", " ", 'Eff Conc.'!$D46*'Eff Conc.'!H46*3.78)</f>
        <v xml:space="preserve"> </v>
      </c>
      <c r="I46" s="264" t="str">
        <f ca="1">IF('Eff Conc.'!I46="", " ", 'Eff Conc.'!$D46*'Eff Conc.'!I46*3.78)</f>
        <v xml:space="preserve"> </v>
      </c>
      <c r="J46" s="264" t="str">
        <f ca="1">IF('Eff Conc.'!J46="", " ", 'Eff Conc.'!$D46*'Eff Conc.'!J46*3.78)</f>
        <v xml:space="preserve"> </v>
      </c>
      <c r="K46" s="264" t="str">
        <f ca="1">IF('Eff Conc.'!K46="", " ", 'Eff Conc.'!$D46*'Eff Conc.'!K46*3.78)</f>
        <v xml:space="preserve"> </v>
      </c>
      <c r="L46" s="264" t="str">
        <f ca="1">IF('Eff Conc.'!L46="", " ", 'Eff Conc.'!$D46*'Eff Conc.'!L46*3.78)</f>
        <v xml:space="preserve"> </v>
      </c>
      <c r="M46" s="264" t="str">
        <f ca="1">IF('Eff Conc.'!M46="", " ", 'Eff Conc.'!$D46*'Eff Conc.'!M46*3.78)</f>
        <v xml:space="preserve"> </v>
      </c>
      <c r="N46" s="264" t="str">
        <f ca="1">IF('Eff Conc.'!N46="", " ", 'Eff Conc.'!$D46*'Eff Conc.'!N46*3.78)</f>
        <v xml:space="preserve"> </v>
      </c>
      <c r="O46" s="264" t="str">
        <f ca="1">IF('Eff Conc.'!O46="", " ", 'Eff Conc.'!$D46*'Eff Conc.'!O46*3.78)</f>
        <v xml:space="preserve"> </v>
      </c>
      <c r="P46" s="264" t="str">
        <f ca="1">IF('Eff Conc.'!P46="", " ", 'Eff Conc.'!$E46*'Eff Conc.'!P46*3.78)</f>
        <v xml:space="preserve"> </v>
      </c>
      <c r="Q46" s="281" t="str">
        <f ca="1">IF('Eff Conc.'!U46="", " ", 'Eff Conc.'!$D46*'Eff Conc.'!U46*3.78)</f>
        <v xml:space="preserve"> </v>
      </c>
    </row>
    <row r="47" spans="1:17">
      <c r="A47" s="280">
        <f ca="1">'Eff Conc.'!A47</f>
        <v>0</v>
      </c>
      <c r="B47" s="84">
        <f ca="1">'Eff Conc.'!B47</f>
        <v>0</v>
      </c>
      <c r="C47" s="119">
        <f ca="1">'Eff Conc.'!C47</f>
        <v>0</v>
      </c>
      <c r="D47" s="229">
        <f ca="1">'Eff Conc.'!D47</f>
        <v>0</v>
      </c>
      <c r="E47" s="229">
        <f ca="1">'Eff Conc.'!E47</f>
        <v>0</v>
      </c>
      <c r="F47" s="264" t="str">
        <f ca="1">IF(OR('Eff Conc.'!F47=0,'Eff Conc.'!F47=""), " ", 'Eff Conc.'!$D47*'Eff Conc.'!F47*3.78)</f>
        <v xml:space="preserve"> </v>
      </c>
      <c r="G47" s="264" t="str">
        <f ca="1">IF(OR('Eff Conc.'!G47=0,'Eff Conc.'!G47=""), " ", 'Eff Conc.'!$D47*'Eff Conc.'!G47*3.78)</f>
        <v xml:space="preserve"> </v>
      </c>
      <c r="H47" s="264" t="str">
        <f ca="1">IF('Eff Conc.'!H47="", " ", 'Eff Conc.'!$D47*'Eff Conc.'!H47*3.78)</f>
        <v xml:space="preserve"> </v>
      </c>
      <c r="I47" s="264" t="str">
        <f ca="1">IF('Eff Conc.'!I47="", " ", 'Eff Conc.'!$D47*'Eff Conc.'!I47*3.78)</f>
        <v xml:space="preserve"> </v>
      </c>
      <c r="J47" s="264" t="str">
        <f ca="1">IF('Eff Conc.'!J47="", " ", 'Eff Conc.'!$D47*'Eff Conc.'!J47*3.78)</f>
        <v xml:space="preserve"> </v>
      </c>
      <c r="K47" s="264" t="str">
        <f ca="1">IF('Eff Conc.'!K47="", " ", 'Eff Conc.'!$D47*'Eff Conc.'!K47*3.78)</f>
        <v xml:space="preserve"> </v>
      </c>
      <c r="L47" s="264" t="str">
        <f ca="1">IF('Eff Conc.'!L47="", " ", 'Eff Conc.'!$D47*'Eff Conc.'!L47*3.78)</f>
        <v xml:space="preserve"> </v>
      </c>
      <c r="M47" s="264" t="str">
        <f ca="1">IF('Eff Conc.'!M47="", " ", 'Eff Conc.'!$D47*'Eff Conc.'!M47*3.78)</f>
        <v xml:space="preserve"> </v>
      </c>
      <c r="N47" s="264" t="str">
        <f ca="1">IF('Eff Conc.'!N47="", " ", 'Eff Conc.'!$D47*'Eff Conc.'!N47*3.78)</f>
        <v xml:space="preserve"> </v>
      </c>
      <c r="O47" s="264" t="str">
        <f ca="1">IF('Eff Conc.'!O47="", " ", 'Eff Conc.'!$D47*'Eff Conc.'!O47*3.78)</f>
        <v xml:space="preserve"> </v>
      </c>
      <c r="P47" s="264" t="str">
        <f ca="1">IF('Eff Conc.'!P47="", " ", 'Eff Conc.'!$E47*'Eff Conc.'!P47*3.78)</f>
        <v xml:space="preserve"> </v>
      </c>
      <c r="Q47" s="281" t="str">
        <f ca="1">IF('Eff Conc.'!U47="", " ", 'Eff Conc.'!$D47*'Eff Conc.'!U47*3.78)</f>
        <v xml:space="preserve"> </v>
      </c>
    </row>
    <row r="48" spans="1:17">
      <c r="A48" s="280">
        <f ca="1">'Eff Conc.'!A48</f>
        <v>0</v>
      </c>
      <c r="B48" s="84">
        <f ca="1">'Eff Conc.'!B48</f>
        <v>0</v>
      </c>
      <c r="C48" s="119">
        <f ca="1">'Eff Conc.'!C48</f>
        <v>0</v>
      </c>
      <c r="D48" s="229">
        <f ca="1">'Eff Conc.'!D48</f>
        <v>0</v>
      </c>
      <c r="E48" s="229">
        <f ca="1">'Eff Conc.'!E48</f>
        <v>0</v>
      </c>
      <c r="F48" s="264" t="str">
        <f ca="1">IF(OR('Eff Conc.'!F48=0,'Eff Conc.'!F48=""), " ", 'Eff Conc.'!$D48*'Eff Conc.'!F48*3.78)</f>
        <v xml:space="preserve"> </v>
      </c>
      <c r="G48" s="264" t="str">
        <f ca="1">IF(OR('Eff Conc.'!G48=0,'Eff Conc.'!G48=""), " ", 'Eff Conc.'!$D48*'Eff Conc.'!G48*3.78)</f>
        <v xml:space="preserve"> </v>
      </c>
      <c r="H48" s="264" t="str">
        <f ca="1">IF('Eff Conc.'!H48="", " ", 'Eff Conc.'!$D48*'Eff Conc.'!H48*3.78)</f>
        <v xml:space="preserve"> </v>
      </c>
      <c r="I48" s="264" t="str">
        <f ca="1">IF('Eff Conc.'!I48="", " ", 'Eff Conc.'!$D48*'Eff Conc.'!I48*3.78)</f>
        <v xml:space="preserve"> </v>
      </c>
      <c r="J48" s="264" t="str">
        <f ca="1">IF('Eff Conc.'!J48="", " ", 'Eff Conc.'!$D48*'Eff Conc.'!J48*3.78)</f>
        <v xml:space="preserve"> </v>
      </c>
      <c r="K48" s="264" t="str">
        <f ca="1">IF('Eff Conc.'!K48="", " ", 'Eff Conc.'!$D48*'Eff Conc.'!K48*3.78)</f>
        <v xml:space="preserve"> </v>
      </c>
      <c r="L48" s="264" t="str">
        <f ca="1">IF('Eff Conc.'!L48="", " ", 'Eff Conc.'!$D48*'Eff Conc.'!L48*3.78)</f>
        <v xml:space="preserve"> </v>
      </c>
      <c r="M48" s="264" t="str">
        <f ca="1">IF('Eff Conc.'!M48="", " ", 'Eff Conc.'!$D48*'Eff Conc.'!M48*3.78)</f>
        <v xml:space="preserve"> </v>
      </c>
      <c r="N48" s="264" t="str">
        <f ca="1">IF('Eff Conc.'!N48="", " ", 'Eff Conc.'!$D48*'Eff Conc.'!N48*3.78)</f>
        <v xml:space="preserve"> </v>
      </c>
      <c r="O48" s="264" t="str">
        <f ca="1">IF('Eff Conc.'!O48="", " ", 'Eff Conc.'!$D48*'Eff Conc.'!O48*3.78)</f>
        <v xml:space="preserve"> </v>
      </c>
      <c r="P48" s="264" t="str">
        <f ca="1">IF('Eff Conc.'!P48="", " ", 'Eff Conc.'!$E48*'Eff Conc.'!P48*3.78)</f>
        <v xml:space="preserve"> </v>
      </c>
      <c r="Q48" s="281" t="str">
        <f ca="1">IF('Eff Conc.'!U48="", " ", 'Eff Conc.'!$D48*'Eff Conc.'!U48*3.78)</f>
        <v xml:space="preserve"> </v>
      </c>
    </row>
    <row r="49" spans="1:17">
      <c r="A49" s="280">
        <f ca="1">'Eff Conc.'!A49</f>
        <v>0</v>
      </c>
      <c r="B49" s="84">
        <f ca="1">'Eff Conc.'!B49</f>
        <v>0</v>
      </c>
      <c r="C49" s="119">
        <f ca="1">'Eff Conc.'!C49</f>
        <v>0</v>
      </c>
      <c r="D49" s="229">
        <f ca="1">'Eff Conc.'!D49</f>
        <v>0</v>
      </c>
      <c r="E49" s="229">
        <f ca="1">'Eff Conc.'!E49</f>
        <v>0</v>
      </c>
      <c r="F49" s="264" t="str">
        <f ca="1">IF(OR('Eff Conc.'!F49=0,'Eff Conc.'!F49=""), " ", 'Eff Conc.'!$D49*'Eff Conc.'!F49*3.78)</f>
        <v xml:space="preserve"> </v>
      </c>
      <c r="G49" s="264" t="str">
        <f ca="1">IF(OR('Eff Conc.'!G49=0,'Eff Conc.'!G49=""), " ", 'Eff Conc.'!$D49*'Eff Conc.'!G49*3.78)</f>
        <v xml:space="preserve"> </v>
      </c>
      <c r="H49" s="264" t="str">
        <f ca="1">IF('Eff Conc.'!H49="", " ", 'Eff Conc.'!$D49*'Eff Conc.'!H49*3.78)</f>
        <v xml:space="preserve"> </v>
      </c>
      <c r="I49" s="264" t="str">
        <f ca="1">IF('Eff Conc.'!I49="", " ", 'Eff Conc.'!$D49*'Eff Conc.'!I49*3.78)</f>
        <v xml:space="preserve"> </v>
      </c>
      <c r="J49" s="264" t="str">
        <f ca="1">IF('Eff Conc.'!J49="", " ", 'Eff Conc.'!$D49*'Eff Conc.'!J49*3.78)</f>
        <v xml:space="preserve"> </v>
      </c>
      <c r="K49" s="264" t="str">
        <f ca="1">IF('Eff Conc.'!K49="", " ", 'Eff Conc.'!$D49*'Eff Conc.'!K49*3.78)</f>
        <v xml:space="preserve"> </v>
      </c>
      <c r="L49" s="264" t="str">
        <f ca="1">IF('Eff Conc.'!L49="", " ", 'Eff Conc.'!$D49*'Eff Conc.'!L49*3.78)</f>
        <v xml:space="preserve"> </v>
      </c>
      <c r="M49" s="264" t="str">
        <f ca="1">IF('Eff Conc.'!M49="", " ", 'Eff Conc.'!$D49*'Eff Conc.'!M49*3.78)</f>
        <v xml:space="preserve"> </v>
      </c>
      <c r="N49" s="264" t="str">
        <f ca="1">IF('Eff Conc.'!N49="", " ", 'Eff Conc.'!$D49*'Eff Conc.'!N49*3.78)</f>
        <v xml:space="preserve"> </v>
      </c>
      <c r="O49" s="264" t="str">
        <f ca="1">IF('Eff Conc.'!O49="", " ", 'Eff Conc.'!$D49*'Eff Conc.'!O49*3.78)</f>
        <v xml:space="preserve"> </v>
      </c>
      <c r="P49" s="264" t="str">
        <f ca="1">IF('Eff Conc.'!P49="", " ", 'Eff Conc.'!$E49*'Eff Conc.'!P49*3.78)</f>
        <v xml:space="preserve"> </v>
      </c>
      <c r="Q49" s="281" t="str">
        <f ca="1">IF('Eff Conc.'!U49="", " ", 'Eff Conc.'!$D49*'Eff Conc.'!U49*3.78)</f>
        <v xml:space="preserve"> </v>
      </c>
    </row>
    <row r="50" spans="1:17">
      <c r="A50" s="280">
        <f ca="1">'Eff Conc.'!A50</f>
        <v>0</v>
      </c>
      <c r="B50" s="84">
        <f ca="1">'Eff Conc.'!B50</f>
        <v>0</v>
      </c>
      <c r="C50" s="119">
        <f ca="1">'Eff Conc.'!C50</f>
        <v>0</v>
      </c>
      <c r="D50" s="229">
        <f ca="1">'Eff Conc.'!D50</f>
        <v>0</v>
      </c>
      <c r="E50" s="229">
        <f ca="1">'Eff Conc.'!E50</f>
        <v>0</v>
      </c>
      <c r="F50" s="264" t="str">
        <f ca="1">IF(OR('Eff Conc.'!F50=0,'Eff Conc.'!F50=""), " ", 'Eff Conc.'!$D50*'Eff Conc.'!F50*3.78)</f>
        <v xml:space="preserve"> </v>
      </c>
      <c r="G50" s="264" t="str">
        <f ca="1">IF(OR('Eff Conc.'!G50=0,'Eff Conc.'!G50=""), " ", 'Eff Conc.'!$D50*'Eff Conc.'!G50*3.78)</f>
        <v xml:space="preserve"> </v>
      </c>
      <c r="H50" s="264" t="str">
        <f ca="1">IF('Eff Conc.'!H50="", " ", 'Eff Conc.'!$D50*'Eff Conc.'!H50*3.78)</f>
        <v xml:space="preserve"> </v>
      </c>
      <c r="I50" s="264" t="str">
        <f ca="1">IF('Eff Conc.'!I50="", " ", 'Eff Conc.'!$D50*'Eff Conc.'!I50*3.78)</f>
        <v xml:space="preserve"> </v>
      </c>
      <c r="J50" s="264" t="str">
        <f ca="1">IF('Eff Conc.'!J50="", " ", 'Eff Conc.'!$D50*'Eff Conc.'!J50*3.78)</f>
        <v xml:space="preserve"> </v>
      </c>
      <c r="K50" s="264" t="str">
        <f ca="1">IF('Eff Conc.'!K50="", " ", 'Eff Conc.'!$D50*'Eff Conc.'!K50*3.78)</f>
        <v xml:space="preserve"> </v>
      </c>
      <c r="L50" s="264" t="str">
        <f ca="1">IF('Eff Conc.'!L50="", " ", 'Eff Conc.'!$D50*'Eff Conc.'!L50*3.78)</f>
        <v xml:space="preserve"> </v>
      </c>
      <c r="M50" s="264" t="str">
        <f ca="1">IF('Eff Conc.'!M50="", " ", 'Eff Conc.'!$D50*'Eff Conc.'!M50*3.78)</f>
        <v xml:space="preserve"> </v>
      </c>
      <c r="N50" s="264" t="str">
        <f ca="1">IF('Eff Conc.'!N50="", " ", 'Eff Conc.'!$D50*'Eff Conc.'!N50*3.78)</f>
        <v xml:space="preserve"> </v>
      </c>
      <c r="O50" s="264" t="str">
        <f ca="1">IF('Eff Conc.'!O50="", " ", 'Eff Conc.'!$D50*'Eff Conc.'!O50*3.78)</f>
        <v xml:space="preserve"> </v>
      </c>
      <c r="P50" s="264" t="str">
        <f ca="1">IF('Eff Conc.'!P50="", " ", 'Eff Conc.'!$E50*'Eff Conc.'!P50*3.78)</f>
        <v xml:space="preserve"> </v>
      </c>
      <c r="Q50" s="281" t="str">
        <f ca="1">IF('Eff Conc.'!U50="", " ", 'Eff Conc.'!$D50*'Eff Conc.'!U50*3.78)</f>
        <v xml:space="preserve"> </v>
      </c>
    </row>
    <row r="51" spans="1:17">
      <c r="A51" s="280">
        <f ca="1">'Eff Conc.'!A51</f>
        <v>0</v>
      </c>
      <c r="B51" s="84">
        <f ca="1">'Eff Conc.'!B51</f>
        <v>0</v>
      </c>
      <c r="C51" s="119">
        <f ca="1">'Eff Conc.'!C51</f>
        <v>0</v>
      </c>
      <c r="D51" s="229">
        <f ca="1">'Eff Conc.'!D51</f>
        <v>0</v>
      </c>
      <c r="E51" s="229">
        <f ca="1">'Eff Conc.'!E51</f>
        <v>0</v>
      </c>
      <c r="F51" s="264" t="str">
        <f ca="1">IF(OR('Eff Conc.'!F51=0,'Eff Conc.'!F51=""), " ", 'Eff Conc.'!$D51*'Eff Conc.'!F51*3.78)</f>
        <v xml:space="preserve"> </v>
      </c>
      <c r="G51" s="264" t="str">
        <f ca="1">IF(OR('Eff Conc.'!G51=0,'Eff Conc.'!G51=""), " ", 'Eff Conc.'!$D51*'Eff Conc.'!G51*3.78)</f>
        <v xml:space="preserve"> </v>
      </c>
      <c r="H51" s="264" t="str">
        <f ca="1">IF('Eff Conc.'!H51="", " ", 'Eff Conc.'!$D51*'Eff Conc.'!H51*3.78)</f>
        <v xml:space="preserve"> </v>
      </c>
      <c r="I51" s="264" t="str">
        <f ca="1">IF('Eff Conc.'!I51="", " ", 'Eff Conc.'!$D51*'Eff Conc.'!I51*3.78)</f>
        <v xml:space="preserve"> </v>
      </c>
      <c r="J51" s="264" t="str">
        <f ca="1">IF('Eff Conc.'!J51="", " ", 'Eff Conc.'!$D51*'Eff Conc.'!J51*3.78)</f>
        <v xml:space="preserve"> </v>
      </c>
      <c r="K51" s="264" t="str">
        <f ca="1">IF('Eff Conc.'!K51="", " ", 'Eff Conc.'!$D51*'Eff Conc.'!K51*3.78)</f>
        <v xml:space="preserve"> </v>
      </c>
      <c r="L51" s="264" t="str">
        <f ca="1">IF('Eff Conc.'!L51="", " ", 'Eff Conc.'!$D51*'Eff Conc.'!L51*3.78)</f>
        <v xml:space="preserve"> </v>
      </c>
      <c r="M51" s="264" t="str">
        <f ca="1">IF('Eff Conc.'!M51="", " ", 'Eff Conc.'!$D51*'Eff Conc.'!M51*3.78)</f>
        <v xml:space="preserve"> </v>
      </c>
      <c r="N51" s="264" t="str">
        <f ca="1">IF('Eff Conc.'!N51="", " ", 'Eff Conc.'!$D51*'Eff Conc.'!N51*3.78)</f>
        <v xml:space="preserve"> </v>
      </c>
      <c r="O51" s="264" t="str">
        <f ca="1">IF('Eff Conc.'!O51="", " ", 'Eff Conc.'!$D51*'Eff Conc.'!O51*3.78)</f>
        <v xml:space="preserve"> </v>
      </c>
      <c r="P51" s="264" t="str">
        <f ca="1">IF('Eff Conc.'!P51="", " ", 'Eff Conc.'!$E51*'Eff Conc.'!P51*3.78)</f>
        <v xml:space="preserve"> </v>
      </c>
      <c r="Q51" s="281" t="str">
        <f ca="1">IF('Eff Conc.'!U51="", " ", 'Eff Conc.'!$D51*'Eff Conc.'!U51*3.78)</f>
        <v xml:space="preserve"> </v>
      </c>
    </row>
    <row r="52" spans="1:17">
      <c r="A52" s="280">
        <f ca="1">'Eff Conc.'!A52</f>
        <v>0</v>
      </c>
      <c r="B52" s="84">
        <f ca="1">'Eff Conc.'!B52</f>
        <v>0</v>
      </c>
      <c r="C52" s="119">
        <f ca="1">'Eff Conc.'!C52</f>
        <v>0</v>
      </c>
      <c r="D52" s="229">
        <f ca="1">'Eff Conc.'!D52</f>
        <v>0</v>
      </c>
      <c r="E52" s="229">
        <f ca="1">'Eff Conc.'!E52</f>
        <v>0</v>
      </c>
      <c r="F52" s="264" t="str">
        <f ca="1">IF(OR('Eff Conc.'!F52=0,'Eff Conc.'!F52=""), " ", 'Eff Conc.'!$D52*'Eff Conc.'!F52*3.78)</f>
        <v xml:space="preserve"> </v>
      </c>
      <c r="G52" s="264" t="str">
        <f ca="1">IF(OR('Eff Conc.'!G52=0,'Eff Conc.'!G52=""), " ", 'Eff Conc.'!$D52*'Eff Conc.'!G52*3.78)</f>
        <v xml:space="preserve"> </v>
      </c>
      <c r="H52" s="264" t="str">
        <f ca="1">IF('Eff Conc.'!H52="", " ", 'Eff Conc.'!$D52*'Eff Conc.'!H52*3.78)</f>
        <v xml:space="preserve"> </v>
      </c>
      <c r="I52" s="264" t="str">
        <f ca="1">IF('Eff Conc.'!I52="", " ", 'Eff Conc.'!$D52*'Eff Conc.'!I52*3.78)</f>
        <v xml:space="preserve"> </v>
      </c>
      <c r="J52" s="264" t="str">
        <f ca="1">IF('Eff Conc.'!J52="", " ", 'Eff Conc.'!$D52*'Eff Conc.'!J52*3.78)</f>
        <v xml:space="preserve"> </v>
      </c>
      <c r="K52" s="264" t="str">
        <f ca="1">IF('Eff Conc.'!K52="", " ", 'Eff Conc.'!$D52*'Eff Conc.'!K52*3.78)</f>
        <v xml:space="preserve"> </v>
      </c>
      <c r="L52" s="264" t="str">
        <f ca="1">IF('Eff Conc.'!L52="", " ", 'Eff Conc.'!$D52*'Eff Conc.'!L52*3.78)</f>
        <v xml:space="preserve"> </v>
      </c>
      <c r="M52" s="264" t="str">
        <f ca="1">IF('Eff Conc.'!M52="", " ", 'Eff Conc.'!$D52*'Eff Conc.'!M52*3.78)</f>
        <v xml:space="preserve"> </v>
      </c>
      <c r="N52" s="264" t="str">
        <f ca="1">IF('Eff Conc.'!N52="", " ", 'Eff Conc.'!$D52*'Eff Conc.'!N52*3.78)</f>
        <v xml:space="preserve"> </v>
      </c>
      <c r="O52" s="264" t="str">
        <f ca="1">IF('Eff Conc.'!O52="", " ", 'Eff Conc.'!$D52*'Eff Conc.'!O52*3.78)</f>
        <v xml:space="preserve"> </v>
      </c>
      <c r="P52" s="264" t="str">
        <f ca="1">IF('Eff Conc.'!P52="", " ", 'Eff Conc.'!$E52*'Eff Conc.'!P52*3.78)</f>
        <v xml:space="preserve"> </v>
      </c>
      <c r="Q52" s="281" t="str">
        <f ca="1">IF('Eff Conc.'!U52="", " ", 'Eff Conc.'!$D52*'Eff Conc.'!U52*3.78)</f>
        <v xml:space="preserve"> </v>
      </c>
    </row>
    <row r="53" spans="1:17">
      <c r="A53" s="280">
        <f ca="1">'Eff Conc.'!A53</f>
        <v>0</v>
      </c>
      <c r="B53" s="84">
        <f ca="1">'Eff Conc.'!B53</f>
        <v>0</v>
      </c>
      <c r="C53" s="119">
        <f ca="1">'Eff Conc.'!C53</f>
        <v>0</v>
      </c>
      <c r="D53" s="229">
        <f ca="1">'Eff Conc.'!D53</f>
        <v>0</v>
      </c>
      <c r="E53" s="229">
        <f ca="1">'Eff Conc.'!E53</f>
        <v>0</v>
      </c>
      <c r="F53" s="264" t="str">
        <f ca="1">IF(OR('Eff Conc.'!F53=0,'Eff Conc.'!F53=""), " ", 'Eff Conc.'!$D53*'Eff Conc.'!F53*3.78)</f>
        <v xml:space="preserve"> </v>
      </c>
      <c r="G53" s="264" t="str">
        <f ca="1">IF(OR('Eff Conc.'!G53=0,'Eff Conc.'!G53=""), " ", 'Eff Conc.'!$D53*'Eff Conc.'!G53*3.78)</f>
        <v xml:space="preserve"> </v>
      </c>
      <c r="H53" s="264" t="str">
        <f ca="1">IF('Eff Conc.'!H53="", " ", 'Eff Conc.'!$D53*'Eff Conc.'!H53*3.78)</f>
        <v xml:space="preserve"> </v>
      </c>
      <c r="I53" s="264" t="str">
        <f ca="1">IF('Eff Conc.'!I53="", " ", 'Eff Conc.'!$D53*'Eff Conc.'!I53*3.78)</f>
        <v xml:space="preserve"> </v>
      </c>
      <c r="J53" s="264" t="str">
        <f ca="1">IF('Eff Conc.'!J53="", " ", 'Eff Conc.'!$D53*'Eff Conc.'!J53*3.78)</f>
        <v xml:space="preserve"> </v>
      </c>
      <c r="K53" s="264" t="str">
        <f ca="1">IF('Eff Conc.'!K53="", " ", 'Eff Conc.'!$D53*'Eff Conc.'!K53*3.78)</f>
        <v xml:space="preserve"> </v>
      </c>
      <c r="L53" s="264" t="str">
        <f ca="1">IF('Eff Conc.'!L53="", " ", 'Eff Conc.'!$D53*'Eff Conc.'!L53*3.78)</f>
        <v xml:space="preserve"> </v>
      </c>
      <c r="M53" s="264" t="str">
        <f ca="1">IF('Eff Conc.'!M53="", " ", 'Eff Conc.'!$D53*'Eff Conc.'!M53*3.78)</f>
        <v xml:space="preserve"> </v>
      </c>
      <c r="N53" s="264" t="str">
        <f ca="1">IF('Eff Conc.'!N53="", " ", 'Eff Conc.'!$D53*'Eff Conc.'!N53*3.78)</f>
        <v xml:space="preserve"> </v>
      </c>
      <c r="O53" s="264" t="str">
        <f ca="1">IF('Eff Conc.'!O53="", " ", 'Eff Conc.'!$D53*'Eff Conc.'!O53*3.78)</f>
        <v xml:space="preserve"> </v>
      </c>
      <c r="P53" s="264" t="str">
        <f ca="1">IF('Eff Conc.'!P53="", " ", 'Eff Conc.'!$E53*'Eff Conc.'!P53*3.78)</f>
        <v xml:space="preserve"> </v>
      </c>
      <c r="Q53" s="281" t="str">
        <f ca="1">IF('Eff Conc.'!U53="", " ", 'Eff Conc.'!$D53*'Eff Conc.'!U53*3.78)</f>
        <v xml:space="preserve"> </v>
      </c>
    </row>
    <row r="54" spans="1:17">
      <c r="A54" s="280">
        <f ca="1">'Eff Conc.'!A54</f>
        <v>0</v>
      </c>
      <c r="B54" s="84">
        <f ca="1">'Eff Conc.'!B54</f>
        <v>0</v>
      </c>
      <c r="C54" s="119">
        <f ca="1">'Eff Conc.'!C54</f>
        <v>0</v>
      </c>
      <c r="D54" s="229">
        <f ca="1">'Eff Conc.'!D54</f>
        <v>0</v>
      </c>
      <c r="E54" s="229">
        <f ca="1">'Eff Conc.'!E54</f>
        <v>0</v>
      </c>
      <c r="F54" s="264" t="str">
        <f ca="1">IF(OR('Eff Conc.'!F54=0,'Eff Conc.'!F54=""), " ", 'Eff Conc.'!$D54*'Eff Conc.'!F54*3.78)</f>
        <v xml:space="preserve"> </v>
      </c>
      <c r="G54" s="264" t="str">
        <f ca="1">IF(OR('Eff Conc.'!G54=0,'Eff Conc.'!G54=""), " ", 'Eff Conc.'!$D54*'Eff Conc.'!G54*3.78)</f>
        <v xml:space="preserve"> </v>
      </c>
      <c r="H54" s="264" t="str">
        <f ca="1">IF('Eff Conc.'!H54="", " ", 'Eff Conc.'!$D54*'Eff Conc.'!H54*3.78)</f>
        <v xml:space="preserve"> </v>
      </c>
      <c r="I54" s="264" t="str">
        <f ca="1">IF('Eff Conc.'!I54="", " ", 'Eff Conc.'!$D54*'Eff Conc.'!I54*3.78)</f>
        <v xml:space="preserve"> </v>
      </c>
      <c r="J54" s="264" t="str">
        <f ca="1">IF('Eff Conc.'!J54="", " ", 'Eff Conc.'!$D54*'Eff Conc.'!J54*3.78)</f>
        <v xml:space="preserve"> </v>
      </c>
      <c r="K54" s="264" t="str">
        <f ca="1">IF('Eff Conc.'!K54="", " ", 'Eff Conc.'!$D54*'Eff Conc.'!K54*3.78)</f>
        <v xml:space="preserve"> </v>
      </c>
      <c r="L54" s="264" t="str">
        <f ca="1">IF('Eff Conc.'!L54="", " ", 'Eff Conc.'!$D54*'Eff Conc.'!L54*3.78)</f>
        <v xml:space="preserve"> </v>
      </c>
      <c r="M54" s="264" t="str">
        <f ca="1">IF('Eff Conc.'!M54="", " ", 'Eff Conc.'!$D54*'Eff Conc.'!M54*3.78)</f>
        <v xml:space="preserve"> </v>
      </c>
      <c r="N54" s="264" t="str">
        <f ca="1">IF('Eff Conc.'!N54="", " ", 'Eff Conc.'!$D54*'Eff Conc.'!N54*3.78)</f>
        <v xml:space="preserve"> </v>
      </c>
      <c r="O54" s="264" t="str">
        <f ca="1">IF('Eff Conc.'!O54="", " ", 'Eff Conc.'!$D54*'Eff Conc.'!O54*3.78)</f>
        <v xml:space="preserve"> </v>
      </c>
      <c r="P54" s="264" t="str">
        <f ca="1">IF('Eff Conc.'!P54="", " ", 'Eff Conc.'!$E54*'Eff Conc.'!P54*3.78)</f>
        <v xml:space="preserve"> </v>
      </c>
      <c r="Q54" s="281" t="str">
        <f ca="1">IF('Eff Conc.'!U54="", " ", 'Eff Conc.'!$D54*'Eff Conc.'!U54*3.78)</f>
        <v xml:space="preserve"> </v>
      </c>
    </row>
    <row r="55" spans="1:17">
      <c r="A55" s="280">
        <f ca="1">'Eff Conc.'!A55</f>
        <v>0</v>
      </c>
      <c r="B55" s="84">
        <f ca="1">'Eff Conc.'!B55</f>
        <v>0</v>
      </c>
      <c r="C55" s="119">
        <f ca="1">'Eff Conc.'!C55</f>
        <v>0</v>
      </c>
      <c r="D55" s="229">
        <f ca="1">'Eff Conc.'!D55</f>
        <v>0</v>
      </c>
      <c r="E55" s="229">
        <f ca="1">'Eff Conc.'!E55</f>
        <v>0</v>
      </c>
      <c r="F55" s="264" t="str">
        <f ca="1">IF(OR('Eff Conc.'!F55=0,'Eff Conc.'!F55=""), " ", 'Eff Conc.'!$D55*'Eff Conc.'!F55*3.78)</f>
        <v xml:space="preserve"> </v>
      </c>
      <c r="G55" s="264" t="str">
        <f ca="1">IF(OR('Eff Conc.'!G55=0,'Eff Conc.'!G55=""), " ", 'Eff Conc.'!$D55*'Eff Conc.'!G55*3.78)</f>
        <v xml:space="preserve"> </v>
      </c>
      <c r="H55" s="264" t="str">
        <f ca="1">IF('Eff Conc.'!H55="", " ", 'Eff Conc.'!$D55*'Eff Conc.'!H55*3.78)</f>
        <v xml:space="preserve"> </v>
      </c>
      <c r="I55" s="264" t="str">
        <f ca="1">IF('Eff Conc.'!I55="", " ", 'Eff Conc.'!$D55*'Eff Conc.'!I55*3.78)</f>
        <v xml:space="preserve"> </v>
      </c>
      <c r="J55" s="264" t="str">
        <f ca="1">IF('Eff Conc.'!J55="", " ", 'Eff Conc.'!$D55*'Eff Conc.'!J55*3.78)</f>
        <v xml:space="preserve"> </v>
      </c>
      <c r="K55" s="264" t="str">
        <f ca="1">IF('Eff Conc.'!K55="", " ", 'Eff Conc.'!$D55*'Eff Conc.'!K55*3.78)</f>
        <v xml:space="preserve"> </v>
      </c>
      <c r="L55" s="264" t="str">
        <f ca="1">IF('Eff Conc.'!L55="", " ", 'Eff Conc.'!$D55*'Eff Conc.'!L55*3.78)</f>
        <v xml:space="preserve"> </v>
      </c>
      <c r="M55" s="264" t="str">
        <f ca="1">IF('Eff Conc.'!M55="", " ", 'Eff Conc.'!$D55*'Eff Conc.'!M55*3.78)</f>
        <v xml:space="preserve"> </v>
      </c>
      <c r="N55" s="264" t="str">
        <f ca="1">IF('Eff Conc.'!N55="", " ", 'Eff Conc.'!$D55*'Eff Conc.'!N55*3.78)</f>
        <v xml:space="preserve"> </v>
      </c>
      <c r="O55" s="264" t="str">
        <f ca="1">IF('Eff Conc.'!O55="", " ", 'Eff Conc.'!$D55*'Eff Conc.'!O55*3.78)</f>
        <v xml:space="preserve"> </v>
      </c>
      <c r="P55" s="264" t="str">
        <f ca="1">IF('Eff Conc.'!P55="", " ", 'Eff Conc.'!$E55*'Eff Conc.'!P55*3.78)</f>
        <v xml:space="preserve"> </v>
      </c>
      <c r="Q55" s="281" t="str">
        <f ca="1">IF('Eff Conc.'!U55="", " ", 'Eff Conc.'!$D55*'Eff Conc.'!U55*3.78)</f>
        <v xml:space="preserve"> </v>
      </c>
    </row>
    <row r="56" spans="1:17">
      <c r="A56" s="280">
        <f ca="1">'Eff Conc.'!A56</f>
        <v>0</v>
      </c>
      <c r="B56" s="84">
        <f ca="1">'Eff Conc.'!B56</f>
        <v>0</v>
      </c>
      <c r="C56" s="119">
        <f ca="1">'Eff Conc.'!C56</f>
        <v>0</v>
      </c>
      <c r="D56" s="229">
        <f ca="1">'Eff Conc.'!D56</f>
        <v>0</v>
      </c>
      <c r="E56" s="229">
        <f ca="1">'Eff Conc.'!E56</f>
        <v>0</v>
      </c>
      <c r="F56" s="264" t="str">
        <f ca="1">IF(OR('Eff Conc.'!F56=0,'Eff Conc.'!F56=""), " ", 'Eff Conc.'!$D56*'Eff Conc.'!F56*3.78)</f>
        <v xml:space="preserve"> </v>
      </c>
      <c r="G56" s="264" t="str">
        <f ca="1">IF(OR('Eff Conc.'!G56=0,'Eff Conc.'!G56=""), " ", 'Eff Conc.'!$D56*'Eff Conc.'!G56*3.78)</f>
        <v xml:space="preserve"> </v>
      </c>
      <c r="H56" s="264" t="str">
        <f ca="1">IF('Eff Conc.'!H56="", " ", 'Eff Conc.'!$D56*'Eff Conc.'!H56*3.78)</f>
        <v xml:space="preserve"> </v>
      </c>
      <c r="I56" s="264" t="str">
        <f ca="1">IF('Eff Conc.'!I56="", " ", 'Eff Conc.'!$D56*'Eff Conc.'!I56*3.78)</f>
        <v xml:space="preserve"> </v>
      </c>
      <c r="J56" s="264" t="str">
        <f ca="1">IF('Eff Conc.'!J56="", " ", 'Eff Conc.'!$D56*'Eff Conc.'!J56*3.78)</f>
        <v xml:space="preserve"> </v>
      </c>
      <c r="K56" s="264" t="str">
        <f ca="1">IF('Eff Conc.'!K56="", " ", 'Eff Conc.'!$D56*'Eff Conc.'!K56*3.78)</f>
        <v xml:space="preserve"> </v>
      </c>
      <c r="L56" s="264" t="str">
        <f ca="1">IF('Eff Conc.'!L56="", " ", 'Eff Conc.'!$D56*'Eff Conc.'!L56*3.78)</f>
        <v xml:space="preserve"> </v>
      </c>
      <c r="M56" s="264" t="str">
        <f ca="1">IF('Eff Conc.'!M56="", " ", 'Eff Conc.'!$D56*'Eff Conc.'!M56*3.78)</f>
        <v xml:space="preserve"> </v>
      </c>
      <c r="N56" s="264" t="str">
        <f ca="1">IF('Eff Conc.'!N56="", " ", 'Eff Conc.'!$D56*'Eff Conc.'!N56*3.78)</f>
        <v xml:space="preserve"> </v>
      </c>
      <c r="O56" s="264" t="str">
        <f ca="1">IF('Eff Conc.'!O56="", " ", 'Eff Conc.'!$D56*'Eff Conc.'!O56*3.78)</f>
        <v xml:space="preserve"> </v>
      </c>
      <c r="P56" s="264" t="str">
        <f ca="1">IF('Eff Conc.'!P56="", " ", 'Eff Conc.'!$E56*'Eff Conc.'!P56*3.78)</f>
        <v xml:space="preserve"> </v>
      </c>
      <c r="Q56" s="281" t="str">
        <f ca="1">IF('Eff Conc.'!U56="", " ", 'Eff Conc.'!$D56*'Eff Conc.'!U56*3.78)</f>
        <v xml:space="preserve"> </v>
      </c>
    </row>
    <row r="57" spans="1:17">
      <c r="A57" s="280">
        <f ca="1">'Eff Conc.'!A57</f>
        <v>0</v>
      </c>
      <c r="B57" s="84">
        <f ca="1">'Eff Conc.'!B57</f>
        <v>0</v>
      </c>
      <c r="C57" s="119">
        <f ca="1">'Eff Conc.'!C57</f>
        <v>0</v>
      </c>
      <c r="D57" s="229">
        <f ca="1">'Eff Conc.'!D57</f>
        <v>0</v>
      </c>
      <c r="E57" s="229">
        <f ca="1">'Eff Conc.'!E57</f>
        <v>0</v>
      </c>
      <c r="F57" s="264" t="str">
        <f ca="1">IF(OR('Eff Conc.'!F57=0,'Eff Conc.'!F57=""), " ", 'Eff Conc.'!$D57*'Eff Conc.'!F57*3.78)</f>
        <v xml:space="preserve"> </v>
      </c>
      <c r="G57" s="264" t="str">
        <f ca="1">IF(OR('Eff Conc.'!G57=0,'Eff Conc.'!G57=""), " ", 'Eff Conc.'!$D57*'Eff Conc.'!G57*3.78)</f>
        <v xml:space="preserve"> </v>
      </c>
      <c r="H57" s="264" t="str">
        <f ca="1">IF('Eff Conc.'!H57="", " ", 'Eff Conc.'!$D57*'Eff Conc.'!H57*3.78)</f>
        <v xml:space="preserve"> </v>
      </c>
      <c r="I57" s="264" t="str">
        <f ca="1">IF('Eff Conc.'!I57="", " ", 'Eff Conc.'!$D57*'Eff Conc.'!I57*3.78)</f>
        <v xml:space="preserve"> </v>
      </c>
      <c r="J57" s="264" t="str">
        <f ca="1">IF('Eff Conc.'!J57="", " ", 'Eff Conc.'!$D57*'Eff Conc.'!J57*3.78)</f>
        <v xml:space="preserve"> </v>
      </c>
      <c r="K57" s="264" t="str">
        <f ca="1">IF('Eff Conc.'!K57="", " ", 'Eff Conc.'!$D57*'Eff Conc.'!K57*3.78)</f>
        <v xml:space="preserve"> </v>
      </c>
      <c r="L57" s="264" t="str">
        <f ca="1">IF('Eff Conc.'!L57="", " ", 'Eff Conc.'!$D57*'Eff Conc.'!L57*3.78)</f>
        <v xml:space="preserve"> </v>
      </c>
      <c r="M57" s="264" t="str">
        <f ca="1">IF('Eff Conc.'!M57="", " ", 'Eff Conc.'!$D57*'Eff Conc.'!M57*3.78)</f>
        <v xml:space="preserve"> </v>
      </c>
      <c r="N57" s="264" t="str">
        <f ca="1">IF('Eff Conc.'!N57="", " ", 'Eff Conc.'!$D57*'Eff Conc.'!N57*3.78)</f>
        <v xml:space="preserve"> </v>
      </c>
      <c r="O57" s="264" t="str">
        <f ca="1">IF('Eff Conc.'!O57="", " ", 'Eff Conc.'!$D57*'Eff Conc.'!O57*3.78)</f>
        <v xml:space="preserve"> </v>
      </c>
      <c r="P57" s="264" t="str">
        <f ca="1">IF('Eff Conc.'!P57="", " ", 'Eff Conc.'!$E57*'Eff Conc.'!P57*3.78)</f>
        <v xml:space="preserve"> </v>
      </c>
      <c r="Q57" s="281" t="str">
        <f ca="1">IF('Eff Conc.'!U57="", " ", 'Eff Conc.'!$D57*'Eff Conc.'!U57*3.78)</f>
        <v xml:space="preserve"> </v>
      </c>
    </row>
    <row r="58" spans="1:17">
      <c r="A58" s="280">
        <f ca="1">'Eff Conc.'!A58</f>
        <v>0</v>
      </c>
      <c r="B58" s="84">
        <f ca="1">'Eff Conc.'!B58</f>
        <v>0</v>
      </c>
      <c r="C58" s="119">
        <f ca="1">'Eff Conc.'!C58</f>
        <v>0</v>
      </c>
      <c r="D58" s="229">
        <f ca="1">'Eff Conc.'!D58</f>
        <v>0</v>
      </c>
      <c r="E58" s="229">
        <f ca="1">'Eff Conc.'!E58</f>
        <v>0</v>
      </c>
      <c r="F58" s="264" t="str">
        <f ca="1">IF(OR('Eff Conc.'!F58=0,'Eff Conc.'!F58=""), " ", 'Eff Conc.'!$D58*'Eff Conc.'!F58*3.78)</f>
        <v xml:space="preserve"> </v>
      </c>
      <c r="G58" s="264" t="str">
        <f ca="1">IF(OR('Eff Conc.'!G58=0,'Eff Conc.'!G58=""), " ", 'Eff Conc.'!$D58*'Eff Conc.'!G58*3.78)</f>
        <v xml:space="preserve"> </v>
      </c>
      <c r="H58" s="264" t="str">
        <f ca="1">IF('Eff Conc.'!H58="", " ", 'Eff Conc.'!$D58*'Eff Conc.'!H58*3.78)</f>
        <v xml:space="preserve"> </v>
      </c>
      <c r="I58" s="264" t="str">
        <f ca="1">IF('Eff Conc.'!I58="", " ", 'Eff Conc.'!$D58*'Eff Conc.'!I58*3.78)</f>
        <v xml:space="preserve"> </v>
      </c>
      <c r="J58" s="264" t="str">
        <f ca="1">IF('Eff Conc.'!J58="", " ", 'Eff Conc.'!$D58*'Eff Conc.'!J58*3.78)</f>
        <v xml:space="preserve"> </v>
      </c>
      <c r="K58" s="264" t="str">
        <f ca="1">IF('Eff Conc.'!K58="", " ", 'Eff Conc.'!$D58*'Eff Conc.'!K58*3.78)</f>
        <v xml:space="preserve"> </v>
      </c>
      <c r="L58" s="264" t="str">
        <f ca="1">IF('Eff Conc.'!L58="", " ", 'Eff Conc.'!$D58*'Eff Conc.'!L58*3.78)</f>
        <v xml:space="preserve"> </v>
      </c>
      <c r="M58" s="264" t="str">
        <f ca="1">IF('Eff Conc.'!M58="", " ", 'Eff Conc.'!$D58*'Eff Conc.'!M58*3.78)</f>
        <v xml:space="preserve"> </v>
      </c>
      <c r="N58" s="264" t="str">
        <f ca="1">IF('Eff Conc.'!N58="", " ", 'Eff Conc.'!$D58*'Eff Conc.'!N58*3.78)</f>
        <v xml:space="preserve"> </v>
      </c>
      <c r="O58" s="264" t="str">
        <f ca="1">IF('Eff Conc.'!O58="", " ", 'Eff Conc.'!$D58*'Eff Conc.'!O58*3.78)</f>
        <v xml:space="preserve"> </v>
      </c>
      <c r="P58" s="264" t="str">
        <f ca="1">IF('Eff Conc.'!P58="", " ", 'Eff Conc.'!$E58*'Eff Conc.'!P58*3.78)</f>
        <v xml:space="preserve"> </v>
      </c>
      <c r="Q58" s="281" t="str">
        <f ca="1">IF('Eff Conc.'!U58="", " ", 'Eff Conc.'!$D58*'Eff Conc.'!U58*3.78)</f>
        <v xml:space="preserve"> </v>
      </c>
    </row>
    <row r="59" spans="1:17" ht="15" customHeight="1">
      <c r="A59" s="280">
        <f ca="1">'Eff Conc.'!A59</f>
        <v>0</v>
      </c>
      <c r="B59" s="84">
        <f ca="1">'Eff Conc.'!B59</f>
        <v>0</v>
      </c>
      <c r="C59" s="119">
        <f ca="1">'Eff Conc.'!C59</f>
        <v>0</v>
      </c>
      <c r="D59" s="229">
        <f ca="1">'Eff Conc.'!D59</f>
        <v>0</v>
      </c>
      <c r="E59" s="229">
        <f ca="1">'Eff Conc.'!E59</f>
        <v>0</v>
      </c>
      <c r="F59" s="264" t="str">
        <f ca="1">IF(OR('Eff Conc.'!F59=0,'Eff Conc.'!F59=""), " ", 'Eff Conc.'!$D59*'Eff Conc.'!F59*3.78)</f>
        <v xml:space="preserve"> </v>
      </c>
      <c r="G59" s="264" t="str">
        <f ca="1">IF(OR('Eff Conc.'!G59=0,'Eff Conc.'!G59=""), " ", 'Eff Conc.'!$D59*'Eff Conc.'!G59*3.78)</f>
        <v xml:space="preserve"> </v>
      </c>
      <c r="H59" s="264" t="str">
        <f ca="1">IF('Eff Conc.'!H59="", " ", 'Eff Conc.'!$D59*'Eff Conc.'!H59*3.78)</f>
        <v xml:space="preserve"> </v>
      </c>
      <c r="I59" s="264" t="str">
        <f ca="1">IF('Eff Conc.'!I59="", " ", 'Eff Conc.'!$D59*'Eff Conc.'!I59*3.78)</f>
        <v xml:space="preserve"> </v>
      </c>
      <c r="J59" s="264" t="str">
        <f ca="1">IF('Eff Conc.'!J59="", " ", 'Eff Conc.'!$D59*'Eff Conc.'!J59*3.78)</f>
        <v xml:space="preserve"> </v>
      </c>
      <c r="K59" s="264" t="str">
        <f ca="1">IF('Eff Conc.'!K59="", " ", 'Eff Conc.'!$D59*'Eff Conc.'!K59*3.78)</f>
        <v xml:space="preserve"> </v>
      </c>
      <c r="L59" s="264" t="str">
        <f ca="1">IF('Eff Conc.'!L59="", " ", 'Eff Conc.'!$D59*'Eff Conc.'!L59*3.78)</f>
        <v xml:space="preserve"> </v>
      </c>
      <c r="M59" s="264" t="str">
        <f ca="1">IF('Eff Conc.'!M59="", " ", 'Eff Conc.'!$D59*'Eff Conc.'!M59*3.78)</f>
        <v xml:space="preserve"> </v>
      </c>
      <c r="N59" s="264" t="str">
        <f ca="1">IF('Eff Conc.'!N59="", " ", 'Eff Conc.'!$D59*'Eff Conc.'!N59*3.78)</f>
        <v xml:space="preserve"> </v>
      </c>
      <c r="O59" s="264" t="str">
        <f ca="1">IF('Eff Conc.'!O59="", " ", 'Eff Conc.'!$D59*'Eff Conc.'!O59*3.78)</f>
        <v xml:space="preserve"> </v>
      </c>
      <c r="P59" s="264" t="str">
        <f ca="1">IF('Eff Conc.'!P59="", " ", 'Eff Conc.'!$E59*'Eff Conc.'!P59*3.78)</f>
        <v xml:space="preserve"> </v>
      </c>
      <c r="Q59" s="281" t="str">
        <f ca="1">IF('Eff Conc.'!U59="", " ", 'Eff Conc.'!$D59*'Eff Conc.'!U59*3.78)</f>
        <v xml:space="preserve"> </v>
      </c>
    </row>
    <row r="60" spans="1:17">
      <c r="A60" s="280">
        <f ca="1">'Eff Conc.'!A60</f>
        <v>0</v>
      </c>
      <c r="B60" s="84">
        <f ca="1">'Eff Conc.'!B60</f>
        <v>0</v>
      </c>
      <c r="C60" s="119">
        <f ca="1">'Eff Conc.'!C60</f>
        <v>0</v>
      </c>
      <c r="D60" s="229">
        <f ca="1">'Eff Conc.'!D60</f>
        <v>0</v>
      </c>
      <c r="E60" s="229">
        <f ca="1">'Eff Conc.'!E60</f>
        <v>0</v>
      </c>
      <c r="F60" s="264" t="str">
        <f ca="1">IF(OR('Eff Conc.'!F60=0,'Eff Conc.'!F60=""), " ", 'Eff Conc.'!$D60*'Eff Conc.'!F60*3.78)</f>
        <v xml:space="preserve"> </v>
      </c>
      <c r="G60" s="264" t="str">
        <f ca="1">IF(OR('Eff Conc.'!G60=0,'Eff Conc.'!G60=""), " ", 'Eff Conc.'!$D60*'Eff Conc.'!G60*3.78)</f>
        <v xml:space="preserve"> </v>
      </c>
      <c r="H60" s="264" t="str">
        <f ca="1">IF('Eff Conc.'!H60="", " ", 'Eff Conc.'!$D60*'Eff Conc.'!H60*3.78)</f>
        <v xml:space="preserve"> </v>
      </c>
      <c r="I60" s="264" t="str">
        <f ca="1">IF('Eff Conc.'!I60="", " ", 'Eff Conc.'!$D60*'Eff Conc.'!I60*3.78)</f>
        <v xml:space="preserve"> </v>
      </c>
      <c r="J60" s="264" t="str">
        <f ca="1">IF('Eff Conc.'!J60="", " ", 'Eff Conc.'!$D60*'Eff Conc.'!J60*3.78)</f>
        <v xml:space="preserve"> </v>
      </c>
      <c r="K60" s="264" t="str">
        <f ca="1">IF('Eff Conc.'!K60="", " ", 'Eff Conc.'!$D60*'Eff Conc.'!K60*3.78)</f>
        <v xml:space="preserve"> </v>
      </c>
      <c r="L60" s="264" t="str">
        <f ca="1">IF('Eff Conc.'!L60="", " ", 'Eff Conc.'!$D60*'Eff Conc.'!L60*3.78)</f>
        <v xml:space="preserve"> </v>
      </c>
      <c r="M60" s="264" t="str">
        <f ca="1">IF('Eff Conc.'!M60="", " ", 'Eff Conc.'!$D60*'Eff Conc.'!M60*3.78)</f>
        <v xml:space="preserve"> </v>
      </c>
      <c r="N60" s="264" t="str">
        <f ca="1">IF('Eff Conc.'!N60="", " ", 'Eff Conc.'!$D60*'Eff Conc.'!N60*3.78)</f>
        <v xml:space="preserve"> </v>
      </c>
      <c r="O60" s="264" t="str">
        <f ca="1">IF('Eff Conc.'!O60="", " ", 'Eff Conc.'!$D60*'Eff Conc.'!O60*3.78)</f>
        <v xml:space="preserve"> </v>
      </c>
      <c r="P60" s="264" t="str">
        <f ca="1">IF('Eff Conc.'!P60="", " ", 'Eff Conc.'!$E60*'Eff Conc.'!P60*3.78)</f>
        <v xml:space="preserve"> </v>
      </c>
      <c r="Q60" s="281" t="str">
        <f ca="1">IF('Eff Conc.'!U60="", " ", 'Eff Conc.'!$D60*'Eff Conc.'!U60*3.78)</f>
        <v xml:space="preserve"> </v>
      </c>
    </row>
    <row r="61" spans="1:17">
      <c r="A61" s="280">
        <f ca="1">'Eff Conc.'!A61</f>
        <v>0</v>
      </c>
      <c r="B61" s="84">
        <f ca="1">'Eff Conc.'!B61</f>
        <v>0</v>
      </c>
      <c r="C61" s="119">
        <f ca="1">'Eff Conc.'!C61</f>
        <v>0</v>
      </c>
      <c r="D61" s="229">
        <f ca="1">'Eff Conc.'!D61</f>
        <v>0</v>
      </c>
      <c r="E61" s="229">
        <f ca="1">'Eff Conc.'!E61</f>
        <v>0</v>
      </c>
      <c r="F61" s="264" t="str">
        <f ca="1">IF(OR('Eff Conc.'!F61=0,'Eff Conc.'!F61=""), " ", 'Eff Conc.'!$D61*'Eff Conc.'!F61*3.78)</f>
        <v xml:space="preserve"> </v>
      </c>
      <c r="G61" s="264" t="str">
        <f ca="1">IF(OR('Eff Conc.'!G61=0,'Eff Conc.'!G61=""), " ", 'Eff Conc.'!$D61*'Eff Conc.'!G61*3.78)</f>
        <v xml:space="preserve"> </v>
      </c>
      <c r="H61" s="264" t="str">
        <f ca="1">IF('Eff Conc.'!H61="", " ", 'Eff Conc.'!$D61*'Eff Conc.'!H61*3.78)</f>
        <v xml:space="preserve"> </v>
      </c>
      <c r="I61" s="264" t="str">
        <f ca="1">IF('Eff Conc.'!I61="", " ", 'Eff Conc.'!$D61*'Eff Conc.'!I61*3.78)</f>
        <v xml:space="preserve"> </v>
      </c>
      <c r="J61" s="264" t="str">
        <f ca="1">IF('Eff Conc.'!J61="", " ", 'Eff Conc.'!$D61*'Eff Conc.'!J61*3.78)</f>
        <v xml:space="preserve"> </v>
      </c>
      <c r="K61" s="264" t="str">
        <f ca="1">IF('Eff Conc.'!K61="", " ", 'Eff Conc.'!$D61*'Eff Conc.'!K61*3.78)</f>
        <v xml:space="preserve"> </v>
      </c>
      <c r="L61" s="264" t="str">
        <f ca="1">IF('Eff Conc.'!L61="", " ", 'Eff Conc.'!$D61*'Eff Conc.'!L61*3.78)</f>
        <v xml:space="preserve"> </v>
      </c>
      <c r="M61" s="264" t="str">
        <f ca="1">IF('Eff Conc.'!M61="", " ", 'Eff Conc.'!$D61*'Eff Conc.'!M61*3.78)</f>
        <v xml:space="preserve"> </v>
      </c>
      <c r="N61" s="264" t="str">
        <f ca="1">IF('Eff Conc.'!N61="", " ", 'Eff Conc.'!$D61*'Eff Conc.'!N61*3.78)</f>
        <v xml:space="preserve"> </v>
      </c>
      <c r="O61" s="264" t="str">
        <f ca="1">IF('Eff Conc.'!O61="", " ", 'Eff Conc.'!$D61*'Eff Conc.'!O61*3.78)</f>
        <v xml:space="preserve"> </v>
      </c>
      <c r="P61" s="264" t="str">
        <f ca="1">IF('Eff Conc.'!P61="", " ", 'Eff Conc.'!$E61*'Eff Conc.'!P61*3.78)</f>
        <v xml:space="preserve"> </v>
      </c>
      <c r="Q61" s="281" t="str">
        <f ca="1">IF('Eff Conc.'!U61="", " ", 'Eff Conc.'!$D61*'Eff Conc.'!U61*3.78)</f>
        <v xml:space="preserve"> </v>
      </c>
    </row>
    <row r="62" spans="1:17">
      <c r="A62" s="280">
        <f ca="1">'Eff Conc.'!A62</f>
        <v>0</v>
      </c>
      <c r="B62" s="84">
        <f ca="1">'Eff Conc.'!B62</f>
        <v>0</v>
      </c>
      <c r="C62" s="119">
        <f ca="1">'Eff Conc.'!C62</f>
        <v>0</v>
      </c>
      <c r="D62" s="229">
        <f ca="1">'Eff Conc.'!D62</f>
        <v>0</v>
      </c>
      <c r="E62" s="229">
        <f ca="1">'Eff Conc.'!E62</f>
        <v>0</v>
      </c>
      <c r="F62" s="264" t="str">
        <f ca="1">IF(OR('Eff Conc.'!F62=0,'Eff Conc.'!F62=""), " ", 'Eff Conc.'!$D62*'Eff Conc.'!F62*3.78)</f>
        <v xml:space="preserve"> </v>
      </c>
      <c r="G62" s="264" t="str">
        <f ca="1">IF(OR('Eff Conc.'!G62=0,'Eff Conc.'!G62=""), " ", 'Eff Conc.'!$D62*'Eff Conc.'!G62*3.78)</f>
        <v xml:space="preserve"> </v>
      </c>
      <c r="H62" s="264" t="str">
        <f ca="1">IF('Eff Conc.'!H62="", " ", 'Eff Conc.'!$D62*'Eff Conc.'!H62*3.78)</f>
        <v xml:space="preserve"> </v>
      </c>
      <c r="I62" s="264" t="str">
        <f ca="1">IF('Eff Conc.'!I62="", " ", 'Eff Conc.'!$D62*'Eff Conc.'!I62*3.78)</f>
        <v xml:space="preserve"> </v>
      </c>
      <c r="J62" s="264" t="str">
        <f ca="1">IF('Eff Conc.'!J62="", " ", 'Eff Conc.'!$D62*'Eff Conc.'!J62*3.78)</f>
        <v xml:space="preserve"> </v>
      </c>
      <c r="K62" s="264" t="str">
        <f ca="1">IF('Eff Conc.'!K62="", " ", 'Eff Conc.'!$D62*'Eff Conc.'!K62*3.78)</f>
        <v xml:space="preserve"> </v>
      </c>
      <c r="L62" s="264" t="str">
        <f ca="1">IF('Eff Conc.'!L62="", " ", 'Eff Conc.'!$D62*'Eff Conc.'!L62*3.78)</f>
        <v xml:space="preserve"> </v>
      </c>
      <c r="M62" s="264" t="str">
        <f ca="1">IF('Eff Conc.'!M62="", " ", 'Eff Conc.'!$D62*'Eff Conc.'!M62*3.78)</f>
        <v xml:space="preserve"> </v>
      </c>
      <c r="N62" s="264" t="str">
        <f ca="1">IF('Eff Conc.'!N62="", " ", 'Eff Conc.'!$D62*'Eff Conc.'!N62*3.78)</f>
        <v xml:space="preserve"> </v>
      </c>
      <c r="O62" s="264" t="str">
        <f ca="1">IF('Eff Conc.'!O62="", " ", 'Eff Conc.'!$D62*'Eff Conc.'!O62*3.78)</f>
        <v xml:space="preserve"> </v>
      </c>
      <c r="P62" s="264" t="str">
        <f ca="1">IF('Eff Conc.'!P62="", " ", 'Eff Conc.'!$E62*'Eff Conc.'!P62*3.78)</f>
        <v xml:space="preserve"> </v>
      </c>
      <c r="Q62" s="281" t="str">
        <f ca="1">IF('Eff Conc.'!U62="", " ", 'Eff Conc.'!$D62*'Eff Conc.'!U62*3.78)</f>
        <v xml:space="preserve"> </v>
      </c>
    </row>
    <row r="63" spans="1:17">
      <c r="A63" s="280">
        <f ca="1">'Eff Conc.'!A63</f>
        <v>0</v>
      </c>
      <c r="B63" s="84">
        <f ca="1">'Eff Conc.'!B63</f>
        <v>0</v>
      </c>
      <c r="C63" s="119">
        <f ca="1">'Eff Conc.'!C63</f>
        <v>0</v>
      </c>
      <c r="D63" s="229">
        <f ca="1">'Eff Conc.'!D63</f>
        <v>0</v>
      </c>
      <c r="E63" s="229">
        <f ca="1">'Eff Conc.'!E63</f>
        <v>0</v>
      </c>
      <c r="F63" s="264" t="str">
        <f ca="1">IF(OR('Eff Conc.'!F63=0,'Eff Conc.'!F63=""), " ", 'Eff Conc.'!$D63*'Eff Conc.'!F63*3.78)</f>
        <v xml:space="preserve"> </v>
      </c>
      <c r="G63" s="264" t="str">
        <f ca="1">IF(OR('Eff Conc.'!G63=0,'Eff Conc.'!G63=""), " ", 'Eff Conc.'!$D63*'Eff Conc.'!G63*3.78)</f>
        <v xml:space="preserve"> </v>
      </c>
      <c r="H63" s="264" t="str">
        <f ca="1">IF('Eff Conc.'!H63="", " ", 'Eff Conc.'!$D63*'Eff Conc.'!H63*3.78)</f>
        <v xml:space="preserve"> </v>
      </c>
      <c r="I63" s="264" t="str">
        <f ca="1">IF('Eff Conc.'!I63="", " ", 'Eff Conc.'!$D63*'Eff Conc.'!I63*3.78)</f>
        <v xml:space="preserve"> </v>
      </c>
      <c r="J63" s="264" t="str">
        <f ca="1">IF('Eff Conc.'!J63="", " ", 'Eff Conc.'!$D63*'Eff Conc.'!J63*3.78)</f>
        <v xml:space="preserve"> </v>
      </c>
      <c r="K63" s="264" t="str">
        <f ca="1">IF('Eff Conc.'!K63="", " ", 'Eff Conc.'!$D63*'Eff Conc.'!K63*3.78)</f>
        <v xml:space="preserve"> </v>
      </c>
      <c r="L63" s="264" t="str">
        <f ca="1">IF('Eff Conc.'!L63="", " ", 'Eff Conc.'!$D63*'Eff Conc.'!L63*3.78)</f>
        <v xml:space="preserve"> </v>
      </c>
      <c r="M63" s="264" t="str">
        <f ca="1">IF('Eff Conc.'!M63="", " ", 'Eff Conc.'!$D63*'Eff Conc.'!M63*3.78)</f>
        <v xml:space="preserve"> </v>
      </c>
      <c r="N63" s="264" t="str">
        <f ca="1">IF('Eff Conc.'!N63="", " ", 'Eff Conc.'!$D63*'Eff Conc.'!N63*3.78)</f>
        <v xml:space="preserve"> </v>
      </c>
      <c r="O63" s="264" t="str">
        <f ca="1">IF('Eff Conc.'!O63="", " ", 'Eff Conc.'!$D63*'Eff Conc.'!O63*3.78)</f>
        <v xml:space="preserve"> </v>
      </c>
      <c r="P63" s="264" t="str">
        <f ca="1">IF('Eff Conc.'!P63="", " ", 'Eff Conc.'!$E63*'Eff Conc.'!P63*3.78)</f>
        <v xml:space="preserve"> </v>
      </c>
      <c r="Q63" s="281" t="str">
        <f ca="1">IF('Eff Conc.'!U63="", " ", 'Eff Conc.'!$D63*'Eff Conc.'!U63*3.78)</f>
        <v xml:space="preserve"> </v>
      </c>
    </row>
    <row r="64" spans="1:17">
      <c r="A64" s="280">
        <f ca="1">'Eff Conc.'!A64</f>
        <v>0</v>
      </c>
      <c r="B64" s="84">
        <f ca="1">'Eff Conc.'!B64</f>
        <v>0</v>
      </c>
      <c r="C64" s="119">
        <f ca="1">'Eff Conc.'!C64</f>
        <v>0</v>
      </c>
      <c r="D64" s="229">
        <f ca="1">'Eff Conc.'!D64</f>
        <v>0</v>
      </c>
      <c r="E64" s="229">
        <f ca="1">'Eff Conc.'!E64</f>
        <v>0</v>
      </c>
      <c r="F64" s="264" t="str">
        <f ca="1">IF(OR('Eff Conc.'!F64=0,'Eff Conc.'!F64=""), " ", 'Eff Conc.'!$D64*'Eff Conc.'!F64*3.78)</f>
        <v xml:space="preserve"> </v>
      </c>
      <c r="G64" s="264" t="str">
        <f ca="1">IF(OR('Eff Conc.'!G64=0,'Eff Conc.'!G64=""), " ", 'Eff Conc.'!$D64*'Eff Conc.'!G64*3.78)</f>
        <v xml:space="preserve"> </v>
      </c>
      <c r="H64" s="264" t="str">
        <f ca="1">IF('Eff Conc.'!H64="", " ", 'Eff Conc.'!$D64*'Eff Conc.'!H64*3.78)</f>
        <v xml:space="preserve"> </v>
      </c>
      <c r="I64" s="264" t="str">
        <f ca="1">IF('Eff Conc.'!I64="", " ", 'Eff Conc.'!$D64*'Eff Conc.'!I64*3.78)</f>
        <v xml:space="preserve"> </v>
      </c>
      <c r="J64" s="264" t="str">
        <f ca="1">IF('Eff Conc.'!J64="", " ", 'Eff Conc.'!$D64*'Eff Conc.'!J64*3.78)</f>
        <v xml:space="preserve"> </v>
      </c>
      <c r="K64" s="264" t="str">
        <f ca="1">IF('Eff Conc.'!K64="", " ", 'Eff Conc.'!$D64*'Eff Conc.'!K64*3.78)</f>
        <v xml:space="preserve"> </v>
      </c>
      <c r="L64" s="264" t="str">
        <f ca="1">IF('Eff Conc.'!L64="", " ", 'Eff Conc.'!$D64*'Eff Conc.'!L64*3.78)</f>
        <v xml:space="preserve"> </v>
      </c>
      <c r="M64" s="264" t="str">
        <f ca="1">IF('Eff Conc.'!M64="", " ", 'Eff Conc.'!$D64*'Eff Conc.'!M64*3.78)</f>
        <v xml:space="preserve"> </v>
      </c>
      <c r="N64" s="264" t="str">
        <f ca="1">IF('Eff Conc.'!N64="", " ", 'Eff Conc.'!$D64*'Eff Conc.'!N64*3.78)</f>
        <v xml:space="preserve"> </v>
      </c>
      <c r="O64" s="264" t="str">
        <f ca="1">IF('Eff Conc.'!O64="", " ", 'Eff Conc.'!$D64*'Eff Conc.'!O64*3.78)</f>
        <v xml:space="preserve"> </v>
      </c>
      <c r="P64" s="264" t="str">
        <f ca="1">IF('Eff Conc.'!P64="", " ", 'Eff Conc.'!$E64*'Eff Conc.'!P64*3.78)</f>
        <v xml:space="preserve"> </v>
      </c>
      <c r="Q64" s="281" t="str">
        <f ca="1">IF('Eff Conc.'!U64="", " ", 'Eff Conc.'!$D64*'Eff Conc.'!U64*3.78)</f>
        <v xml:space="preserve"> </v>
      </c>
    </row>
    <row r="65" spans="1:19" ht="15" customHeight="1">
      <c r="A65" s="280">
        <f ca="1">'Eff Conc.'!A65</f>
        <v>0</v>
      </c>
      <c r="B65" s="84">
        <f ca="1">'Eff Conc.'!B65</f>
        <v>0</v>
      </c>
      <c r="C65" s="119">
        <f ca="1">'Eff Conc.'!C65</f>
        <v>0</v>
      </c>
      <c r="D65" s="229">
        <f ca="1">'Eff Conc.'!D65</f>
        <v>0</v>
      </c>
      <c r="E65" s="229">
        <f ca="1">'Eff Conc.'!E65</f>
        <v>0</v>
      </c>
      <c r="F65" s="264" t="str">
        <f ca="1">IF(OR('Eff Conc.'!F65=0,'Eff Conc.'!F65=""), " ", 'Eff Conc.'!$D65*'Eff Conc.'!F65*3.78)</f>
        <v xml:space="preserve"> </v>
      </c>
      <c r="G65" s="264" t="str">
        <f ca="1">IF(OR('Eff Conc.'!G65=0,'Eff Conc.'!G65=""), " ", 'Eff Conc.'!$D65*'Eff Conc.'!G65*3.78)</f>
        <v xml:space="preserve"> </v>
      </c>
      <c r="H65" s="264" t="str">
        <f ca="1">IF('Eff Conc.'!H65="", " ", 'Eff Conc.'!$D65*'Eff Conc.'!H65*3.78)</f>
        <v xml:space="preserve"> </v>
      </c>
      <c r="I65" s="264" t="str">
        <f ca="1">IF('Eff Conc.'!I65="", " ", 'Eff Conc.'!$D65*'Eff Conc.'!I65*3.78)</f>
        <v xml:space="preserve"> </v>
      </c>
      <c r="J65" s="264" t="str">
        <f ca="1">IF('Eff Conc.'!J65="", " ", 'Eff Conc.'!$D65*'Eff Conc.'!J65*3.78)</f>
        <v xml:space="preserve"> </v>
      </c>
      <c r="K65" s="264" t="str">
        <f ca="1">IF('Eff Conc.'!K65="", " ", 'Eff Conc.'!$D65*'Eff Conc.'!K65*3.78)</f>
        <v xml:space="preserve"> </v>
      </c>
      <c r="L65" s="264" t="str">
        <f ca="1">IF('Eff Conc.'!L65="", " ", 'Eff Conc.'!$D65*'Eff Conc.'!L65*3.78)</f>
        <v xml:space="preserve"> </v>
      </c>
      <c r="M65" s="264" t="str">
        <f ca="1">IF('Eff Conc.'!M65="", " ", 'Eff Conc.'!$D65*'Eff Conc.'!M65*3.78)</f>
        <v xml:space="preserve"> </v>
      </c>
      <c r="N65" s="264" t="str">
        <f ca="1">IF('Eff Conc.'!N65="", " ", 'Eff Conc.'!$D65*'Eff Conc.'!N65*3.78)</f>
        <v xml:space="preserve"> </v>
      </c>
      <c r="O65" s="264" t="str">
        <f ca="1">IF('Eff Conc.'!O65="", " ", 'Eff Conc.'!$D65*'Eff Conc.'!O65*3.78)</f>
        <v xml:space="preserve"> </v>
      </c>
      <c r="P65" s="264" t="str">
        <f ca="1">IF('Eff Conc.'!P65="", " ", 'Eff Conc.'!$E65*'Eff Conc.'!P65*3.78)</f>
        <v xml:space="preserve"> </v>
      </c>
      <c r="Q65" s="281" t="str">
        <f ca="1">IF('Eff Conc.'!U65="", " ", 'Eff Conc.'!$D65*'Eff Conc.'!U65*3.78)</f>
        <v xml:space="preserve"> </v>
      </c>
    </row>
    <row r="66" spans="1:19" ht="15.75" thickBot="1">
      <c r="A66" s="282">
        <f ca="1">'Eff Conc.'!A66</f>
        <v>0</v>
      </c>
      <c r="B66" s="283">
        <f ca="1">'Eff Conc.'!B66</f>
        <v>0</v>
      </c>
      <c r="C66" s="284">
        <f ca="1">'Eff Conc.'!C66</f>
        <v>0</v>
      </c>
      <c r="D66" s="285">
        <f ca="1">'Eff Conc.'!D66</f>
        <v>0</v>
      </c>
      <c r="E66" s="285">
        <f ca="1">'Eff Conc.'!E66</f>
        <v>0</v>
      </c>
      <c r="F66" s="286" t="str">
        <f ca="1">IF(OR('Eff Conc.'!F66=0,'Eff Conc.'!F66=""), " ", 'Eff Conc.'!$D66*'Eff Conc.'!F66*3.78)</f>
        <v xml:space="preserve"> </v>
      </c>
      <c r="G66" s="286" t="str">
        <f ca="1">IF(OR('Eff Conc.'!G66=0,'Eff Conc.'!G66=""), " ", 'Eff Conc.'!$D66*'Eff Conc.'!G66*3.78)</f>
        <v xml:space="preserve"> </v>
      </c>
      <c r="H66" s="286" t="str">
        <f ca="1">IF('Eff Conc.'!H66="", " ", 'Eff Conc.'!$D66*'Eff Conc.'!H66*3.78)</f>
        <v xml:space="preserve"> </v>
      </c>
      <c r="I66" s="286" t="str">
        <f ca="1">IF('Eff Conc.'!I66="", " ", 'Eff Conc.'!$D66*'Eff Conc.'!I66*3.78)</f>
        <v xml:space="preserve"> </v>
      </c>
      <c r="J66" s="286" t="str">
        <f ca="1">IF('Eff Conc.'!J66="", " ", 'Eff Conc.'!$D66*'Eff Conc.'!J66*3.78)</f>
        <v xml:space="preserve"> </v>
      </c>
      <c r="K66" s="286" t="str">
        <f ca="1">IF('Eff Conc.'!K66="", " ", 'Eff Conc.'!$D66*'Eff Conc.'!K66*3.78)</f>
        <v xml:space="preserve"> </v>
      </c>
      <c r="L66" s="286" t="str">
        <f ca="1">IF('Eff Conc.'!L66="", " ", 'Eff Conc.'!$D66*'Eff Conc.'!L66*3.78)</f>
        <v xml:space="preserve"> </v>
      </c>
      <c r="M66" s="286" t="str">
        <f ca="1">IF('Eff Conc.'!M66="", " ", 'Eff Conc.'!$D66*'Eff Conc.'!M66*3.78)</f>
        <v xml:space="preserve"> </v>
      </c>
      <c r="N66" s="286" t="str">
        <f ca="1">IF('Eff Conc.'!N66="", " ", 'Eff Conc.'!$D66*'Eff Conc.'!N66*3.78)</f>
        <v xml:space="preserve"> </v>
      </c>
      <c r="O66" s="286" t="str">
        <f ca="1">IF('Eff Conc.'!O66="", " ", 'Eff Conc.'!$D66*'Eff Conc.'!O66*3.78)</f>
        <v xml:space="preserve"> </v>
      </c>
      <c r="P66" s="286" t="str">
        <f ca="1">IF('Eff Conc.'!P66="", " ", 'Eff Conc.'!$E66*'Eff Conc.'!P66*3.78)</f>
        <v xml:space="preserve"> </v>
      </c>
      <c r="Q66" s="287" t="str">
        <f ca="1">IF('Eff Conc.'!U66="", " ", 'Eff Conc.'!$D66*'Eff Conc.'!U66*3.78)</f>
        <v xml:space="preserve"> </v>
      </c>
    </row>
    <row r="68" spans="1:19" ht="15.75" thickBot="1"/>
    <row r="69" spans="1:19" customFormat="1" ht="15.75">
      <c r="A69" s="262" t="s">
        <v>162</v>
      </c>
      <c r="B69" s="259"/>
      <c r="C69" s="259"/>
      <c r="D69" s="259"/>
      <c r="E69" s="259"/>
      <c r="F69" s="259"/>
      <c r="G69" s="259"/>
      <c r="H69" s="259"/>
      <c r="I69" s="259"/>
      <c r="J69" s="259"/>
      <c r="K69" s="259"/>
      <c r="L69" s="259"/>
      <c r="M69" s="259"/>
      <c r="N69" s="59"/>
      <c r="O69" s="59"/>
      <c r="P69" s="59"/>
      <c r="Q69" s="59"/>
      <c r="R69" s="59"/>
      <c r="S69" s="60"/>
    </row>
    <row r="70" spans="1:19" customFormat="1">
      <c r="A70" s="260" t="s">
        <v>135</v>
      </c>
      <c r="B70" s="249"/>
      <c r="C70" s="249"/>
      <c r="D70" s="249"/>
      <c r="E70" s="249"/>
      <c r="F70" s="249"/>
      <c r="G70" s="249"/>
      <c r="H70" s="249"/>
      <c r="I70" s="249"/>
      <c r="J70" s="249"/>
      <c r="K70" s="249"/>
      <c r="L70" s="249"/>
      <c r="M70" s="249"/>
      <c r="N70" s="43"/>
      <c r="O70" s="43"/>
      <c r="P70" s="43"/>
      <c r="Q70" s="43"/>
      <c r="R70" s="43"/>
      <c r="S70" s="62"/>
    </row>
    <row r="71" spans="1:19" customFormat="1">
      <c r="A71" s="260" t="s">
        <v>110</v>
      </c>
      <c r="B71" s="249"/>
      <c r="C71" s="249"/>
      <c r="D71" s="249"/>
      <c r="E71" s="249"/>
      <c r="F71" s="249"/>
      <c r="G71" s="249"/>
      <c r="H71" s="249"/>
      <c r="I71" s="249"/>
      <c r="J71" s="249"/>
      <c r="K71" s="249"/>
      <c r="L71" s="249"/>
      <c r="M71" s="249"/>
      <c r="N71" s="43"/>
      <c r="O71" s="43"/>
      <c r="P71" s="43"/>
      <c r="Q71" s="43"/>
      <c r="R71" s="43"/>
      <c r="S71" s="62"/>
    </row>
    <row r="72" spans="1:19" s="44" customFormat="1">
      <c r="A72" s="260"/>
      <c r="B72" s="249"/>
      <c r="C72" s="249"/>
      <c r="D72" s="249"/>
      <c r="E72" s="249"/>
      <c r="F72" s="249"/>
      <c r="G72" s="249"/>
      <c r="H72" s="249"/>
      <c r="I72" s="249"/>
      <c r="J72" s="249"/>
      <c r="K72" s="249"/>
      <c r="L72" s="249"/>
      <c r="M72" s="249"/>
      <c r="N72" s="43"/>
      <c r="O72" s="43"/>
      <c r="P72" s="43"/>
      <c r="Q72" s="43"/>
      <c r="R72" s="43"/>
      <c r="S72" s="62"/>
    </row>
    <row r="73" spans="1:19" customFormat="1" ht="14.25" customHeight="1">
      <c r="A73" s="261" t="s">
        <v>101</v>
      </c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62"/>
    </row>
    <row r="74" spans="1:19" customFormat="1" ht="14.25" customHeight="1">
      <c r="A74" s="158" t="s">
        <v>171</v>
      </c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62"/>
    </row>
    <row r="75" spans="1:19" customFormat="1" ht="14.25" customHeight="1">
      <c r="A75" s="158" t="s">
        <v>172</v>
      </c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62"/>
    </row>
    <row r="76" spans="1:19" customFormat="1" ht="14.25" customHeight="1">
      <c r="A76" s="158" t="s">
        <v>109</v>
      </c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62"/>
    </row>
    <row r="77" spans="1:19" customFormat="1" ht="14.25" customHeight="1">
      <c r="A77" s="61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62"/>
    </row>
    <row r="78" spans="1:19" customFormat="1" ht="14.25" customHeight="1">
      <c r="A78" s="261" t="s">
        <v>170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62"/>
    </row>
    <row r="79" spans="1:19" customFormat="1" ht="14.25" customHeight="1">
      <c r="A79" s="158" t="s">
        <v>175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62"/>
    </row>
    <row r="80" spans="1:19" customFormat="1">
      <c r="A80" s="159" t="s">
        <v>174</v>
      </c>
      <c r="B80" s="160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43"/>
      <c r="S80" s="62"/>
    </row>
    <row r="81" spans="1:19" customFormat="1" ht="15.75" thickBot="1">
      <c r="A81" s="70" t="s">
        <v>173</v>
      </c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64"/>
      <c r="S81" s="65"/>
    </row>
    <row r="82" spans="1:19" customForma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</row>
  </sheetData>
  <sheetProtection selectLockedCells="1"/>
  <mergeCells count="1">
    <mergeCell ref="D5:E5"/>
  </mergeCells>
  <phoneticPr fontId="0" type="noConversion"/>
  <conditionalFormatting sqref="C12:C66">
    <cfRule type="containsText" dxfId="206" priority="8" operator="containsText" text="Y">
      <formula>NOT(ISERROR(SEARCH("Y",C12)))</formula>
    </cfRule>
  </conditionalFormatting>
  <conditionalFormatting sqref="A12:Q66">
    <cfRule type="containsBlanks" dxfId="205" priority="10">
      <formula>LEN(TRIM(A12))=0</formula>
    </cfRule>
  </conditionalFormatting>
  <conditionalFormatting sqref="F12:Q66">
    <cfRule type="cellIs" dxfId="204" priority="5" operator="equal">
      <formula>0</formula>
    </cfRule>
    <cfRule type="containsErrors" dxfId="203" priority="6">
      <formula>ISERROR(F12)</formula>
    </cfRule>
  </conditionalFormatting>
  <conditionalFormatting sqref="C7:C11">
    <cfRule type="containsText" dxfId="202" priority="4" operator="containsText" text="Y">
      <formula>NOT(ISERROR(SEARCH("Y",C7)))</formula>
    </cfRule>
  </conditionalFormatting>
  <conditionalFormatting sqref="A7:Q11">
    <cfRule type="containsBlanks" dxfId="201" priority="3">
      <formula>LEN(TRIM(A7))=0</formula>
    </cfRule>
  </conditionalFormatting>
  <conditionalFormatting sqref="F7:Q11">
    <cfRule type="cellIs" dxfId="200" priority="1" operator="equal">
      <formula>0</formula>
    </cfRule>
    <cfRule type="containsErrors" dxfId="199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M39" sqref="M39"/>
    </sheetView>
  </sheetViews>
  <sheetFormatPr defaultRowHeight="15"/>
  <cols>
    <col min="1" max="1" width="17" customWidth="1"/>
    <col min="2" max="2" width="10.5703125" bestFit="1" customWidth="1"/>
    <col min="3" max="16" width="6" customWidth="1"/>
    <col min="17" max="17" width="7.42578125" customWidth="1"/>
    <col min="18" max="18" width="8.28515625" customWidth="1"/>
  </cols>
  <sheetData>
    <row r="1" spans="1:19" ht="23.25" customHeight="1" thickBot="1">
      <c r="A1" s="83" t="s">
        <v>121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O1" s="45"/>
      <c r="P1" s="45"/>
      <c r="Q1" s="116"/>
      <c r="R1" s="116"/>
    </row>
    <row r="2" spans="1:19" s="54" customFormat="1" ht="18.75">
      <c r="A2" s="143" t="str">
        <f ca="1">' Inf Conc'!A2</f>
        <v>Novato Sanitary District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5"/>
      <c r="O2" s="19"/>
      <c r="P2" s="19"/>
      <c r="Q2" s="19"/>
      <c r="R2" s="19"/>
      <c r="S2" s="53"/>
    </row>
    <row r="3" spans="1:19" s="54" customFormat="1" ht="19.5" thickBot="1">
      <c r="A3" s="146" t="str">
        <f ca="1">' Inf Conc'!A3</f>
        <v>Sandeep Karkal, Manager-Engineer, (415) 892-1694, sandeepk@novatosan.com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8"/>
      <c r="O3" s="19"/>
      <c r="P3" s="19"/>
      <c r="Q3" s="19"/>
      <c r="R3" s="19"/>
      <c r="S3" s="53"/>
    </row>
    <row r="4" spans="1:19" ht="19.5" thickBot="1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9" ht="27.75" customHeight="1">
      <c r="A5" s="117" t="s">
        <v>34</v>
      </c>
      <c r="B5" s="2" t="s">
        <v>0</v>
      </c>
      <c r="C5" s="389" t="s">
        <v>4</v>
      </c>
      <c r="D5" s="390"/>
      <c r="E5" s="389" t="s">
        <v>1</v>
      </c>
      <c r="F5" s="390"/>
      <c r="G5" s="389" t="s">
        <v>2</v>
      </c>
      <c r="H5" s="390"/>
      <c r="I5" s="389" t="s">
        <v>3</v>
      </c>
      <c r="J5" s="390"/>
      <c r="K5" s="389" t="s">
        <v>8</v>
      </c>
      <c r="L5" s="390"/>
      <c r="M5" s="389" t="s">
        <v>17</v>
      </c>
      <c r="N5" s="390"/>
      <c r="O5" s="389" t="s">
        <v>9</v>
      </c>
      <c r="P5" s="390"/>
      <c r="Q5" s="389" t="s">
        <v>104</v>
      </c>
      <c r="R5" s="390"/>
    </row>
    <row r="6" spans="1:19" ht="18.75" customHeight="1" thickBo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3" t="s">
        <v>31</v>
      </c>
      <c r="N6" s="85" t="s">
        <v>32</v>
      </c>
      <c r="O6" s="73" t="s">
        <v>31</v>
      </c>
      <c r="P6" s="4" t="s">
        <v>32</v>
      </c>
      <c r="Q6" s="1" t="s">
        <v>31</v>
      </c>
      <c r="R6" s="4" t="s">
        <v>32</v>
      </c>
    </row>
    <row r="7" spans="1:19">
      <c r="A7" s="142" t="str">
        <f ca="1">' Inf Conc'!A7</f>
        <v>Dry</v>
      </c>
      <c r="B7" s="141">
        <f ca="1">'Inf Load'!B7</f>
        <v>41100</v>
      </c>
      <c r="C7" s="325">
        <v>7.0000000000000007E-2</v>
      </c>
      <c r="D7" s="326">
        <v>0.1</v>
      </c>
      <c r="E7" s="324"/>
      <c r="F7" s="314"/>
      <c r="G7" s="131"/>
      <c r="H7" s="132"/>
      <c r="I7" s="327">
        <v>0.01</v>
      </c>
      <c r="J7" s="326">
        <v>0.1</v>
      </c>
      <c r="K7" s="328">
        <v>3.5000000000000003E-2</v>
      </c>
      <c r="L7" s="326">
        <v>0.05</v>
      </c>
      <c r="M7" s="329">
        <v>0.15</v>
      </c>
      <c r="N7" s="326">
        <v>0.2</v>
      </c>
      <c r="O7" s="66">
        <v>0.1</v>
      </c>
      <c r="P7" s="132">
        <v>5</v>
      </c>
      <c r="Q7" s="133">
        <v>0.02</v>
      </c>
      <c r="R7" s="134">
        <v>0.1</v>
      </c>
    </row>
    <row r="8" spans="1:19">
      <c r="A8" s="142" t="str">
        <f ca="1">' Inf Conc'!A8</f>
        <v>Wet</v>
      </c>
      <c r="B8" s="141">
        <f ca="1">'Inf Load'!B8</f>
        <v>41327</v>
      </c>
      <c r="C8" s="131">
        <v>7.0000000000000007E-2</v>
      </c>
      <c r="D8" s="132">
        <v>0.1</v>
      </c>
      <c r="E8" s="225"/>
      <c r="F8" s="226"/>
      <c r="G8" s="131"/>
      <c r="H8" s="132"/>
      <c r="I8" s="225">
        <v>0.01</v>
      </c>
      <c r="J8" s="226">
        <v>0.1</v>
      </c>
      <c r="K8" s="131">
        <v>7.4999999999999997E-2</v>
      </c>
      <c r="L8" s="132">
        <v>0.1</v>
      </c>
      <c r="M8" s="225">
        <v>0.15</v>
      </c>
      <c r="N8" s="226">
        <v>0.2</v>
      </c>
      <c r="O8" s="66">
        <v>0.1</v>
      </c>
      <c r="P8" s="132">
        <v>3</v>
      </c>
      <c r="Q8" s="133">
        <v>0.02</v>
      </c>
      <c r="R8" s="134">
        <v>0.1</v>
      </c>
    </row>
    <row r="9" spans="1:19">
      <c r="A9" s="142" t="str">
        <f ca="1">' Inf Conc'!A9</f>
        <v>Dry</v>
      </c>
      <c r="B9" s="141">
        <f ca="1">'Inf Load'!B9</f>
        <v>41473</v>
      </c>
      <c r="C9" s="131">
        <v>7.0000000000000007E-2</v>
      </c>
      <c r="D9" s="132">
        <v>0.1</v>
      </c>
      <c r="E9" s="225"/>
      <c r="F9" s="226"/>
      <c r="G9" s="131"/>
      <c r="H9" s="132"/>
      <c r="I9" s="225">
        <v>0.01</v>
      </c>
      <c r="J9" s="226">
        <v>0.1</v>
      </c>
      <c r="K9" s="131">
        <v>7.4999999999999997E-2</v>
      </c>
      <c r="L9" s="132">
        <v>0.1</v>
      </c>
      <c r="M9" s="225">
        <v>0.15</v>
      </c>
      <c r="N9" s="226">
        <v>0.2</v>
      </c>
      <c r="O9" s="66">
        <v>0.1</v>
      </c>
      <c r="P9" s="132">
        <v>3</v>
      </c>
      <c r="Q9" s="133">
        <v>0.02</v>
      </c>
      <c r="R9" s="134">
        <v>0.1</v>
      </c>
    </row>
    <row r="10" spans="1:19">
      <c r="A10" s="142" t="str">
        <f ca="1">' Inf Conc'!A10</f>
        <v>Wet</v>
      </c>
      <c r="B10" s="141">
        <f ca="1">'Inf Load'!B10</f>
        <v>41705</v>
      </c>
      <c r="C10" s="131">
        <v>7.0000000000000007E-2</v>
      </c>
      <c r="D10" s="132">
        <v>0.1</v>
      </c>
      <c r="E10" s="225"/>
      <c r="F10" s="226"/>
      <c r="G10" s="131"/>
      <c r="H10" s="132"/>
      <c r="I10" s="225"/>
      <c r="J10" s="226"/>
      <c r="K10" s="131">
        <v>0.15</v>
      </c>
      <c r="L10" s="132">
        <v>0.2</v>
      </c>
      <c r="M10" s="225">
        <v>0.15</v>
      </c>
      <c r="N10" s="226">
        <v>0.2</v>
      </c>
      <c r="O10" s="66"/>
      <c r="P10" s="132"/>
      <c r="Q10" s="133">
        <v>0.02</v>
      </c>
      <c r="R10" s="134">
        <v>0.1</v>
      </c>
    </row>
    <row r="11" spans="1:19">
      <c r="A11" s="142">
        <f ca="1">' Inf Conc'!A11</f>
        <v>0</v>
      </c>
      <c r="B11" s="141">
        <f ca="1">'Inf Load'!B11</f>
        <v>0</v>
      </c>
      <c r="C11" s="131"/>
      <c r="D11" s="132"/>
      <c r="E11" s="225"/>
      <c r="F11" s="226"/>
      <c r="G11" s="131"/>
      <c r="H11" s="132"/>
      <c r="I11" s="225"/>
      <c r="J11" s="226"/>
      <c r="K11" s="131"/>
      <c r="L11" s="132"/>
      <c r="M11" s="225"/>
      <c r="N11" s="226"/>
      <c r="O11" s="66"/>
      <c r="P11" s="132"/>
      <c r="Q11" s="133"/>
      <c r="R11" s="134"/>
    </row>
    <row r="12" spans="1:19">
      <c r="A12" s="142">
        <f ca="1">' Inf Conc'!A12</f>
        <v>0</v>
      </c>
      <c r="B12" s="141">
        <f ca="1">'Inf Load'!B12</f>
        <v>0</v>
      </c>
      <c r="C12" s="131"/>
      <c r="D12" s="132"/>
      <c r="E12" s="225"/>
      <c r="F12" s="226"/>
      <c r="G12" s="131"/>
      <c r="H12" s="132"/>
      <c r="I12" s="225"/>
      <c r="J12" s="226"/>
      <c r="K12" s="131"/>
      <c r="L12" s="132"/>
      <c r="M12" s="225"/>
      <c r="N12" s="226"/>
      <c r="O12" s="66"/>
      <c r="P12" s="132"/>
      <c r="Q12" s="133"/>
      <c r="R12" s="134"/>
    </row>
    <row r="13" spans="1:19">
      <c r="A13" s="142">
        <f ca="1">' Inf Conc'!A13</f>
        <v>0</v>
      </c>
      <c r="B13" s="141">
        <f ca="1">'Inf Load'!B13</f>
        <v>0</v>
      </c>
      <c r="C13" s="131"/>
      <c r="D13" s="132"/>
      <c r="E13" s="225"/>
      <c r="F13" s="226"/>
      <c r="G13" s="131"/>
      <c r="H13" s="132"/>
      <c r="I13" s="225"/>
      <c r="J13" s="226"/>
      <c r="K13" s="131"/>
      <c r="L13" s="132"/>
      <c r="M13" s="225"/>
      <c r="N13" s="226"/>
      <c r="O13" s="66"/>
      <c r="P13" s="132"/>
      <c r="Q13" s="133"/>
      <c r="R13" s="134"/>
    </row>
    <row r="14" spans="1:19">
      <c r="A14" s="142">
        <f ca="1">' Inf Conc'!A14</f>
        <v>0</v>
      </c>
      <c r="B14" s="141">
        <f ca="1">'Inf Load'!B14</f>
        <v>0</v>
      </c>
      <c r="C14" s="131"/>
      <c r="D14" s="132"/>
      <c r="E14" s="225"/>
      <c r="F14" s="226"/>
      <c r="G14" s="131"/>
      <c r="H14" s="132"/>
      <c r="I14" s="225"/>
      <c r="J14" s="226"/>
      <c r="K14" s="131"/>
      <c r="L14" s="132"/>
      <c r="M14" s="225"/>
      <c r="N14" s="226"/>
      <c r="O14" s="66"/>
      <c r="P14" s="132"/>
      <c r="Q14" s="133"/>
      <c r="R14" s="134"/>
    </row>
    <row r="15" spans="1:19">
      <c r="A15" s="142">
        <f ca="1">' Inf Conc'!A15</f>
        <v>0</v>
      </c>
      <c r="B15" s="141">
        <f ca="1">'Inf Load'!B15</f>
        <v>0</v>
      </c>
      <c r="C15" s="131"/>
      <c r="D15" s="132"/>
      <c r="E15" s="225"/>
      <c r="F15" s="226"/>
      <c r="G15" s="131"/>
      <c r="H15" s="132"/>
      <c r="I15" s="225"/>
      <c r="J15" s="226"/>
      <c r="K15" s="131"/>
      <c r="L15" s="132"/>
      <c r="M15" s="225"/>
      <c r="N15" s="226"/>
      <c r="O15" s="66"/>
      <c r="P15" s="132"/>
      <c r="Q15" s="133"/>
      <c r="R15" s="134"/>
    </row>
    <row r="16" spans="1:19">
      <c r="A16" s="142">
        <f ca="1">' Inf Conc'!A16</f>
        <v>0</v>
      </c>
      <c r="B16" s="141">
        <f ca="1">'Inf Load'!B16</f>
        <v>0</v>
      </c>
      <c r="C16" s="131"/>
      <c r="D16" s="132"/>
      <c r="E16" s="225"/>
      <c r="F16" s="226"/>
      <c r="G16" s="131"/>
      <c r="H16" s="132"/>
      <c r="I16" s="225"/>
      <c r="J16" s="226"/>
      <c r="K16" s="131"/>
      <c r="L16" s="132"/>
      <c r="M16" s="225"/>
      <c r="N16" s="226"/>
      <c r="O16" s="66"/>
      <c r="P16" s="132"/>
      <c r="Q16" s="133"/>
      <c r="R16" s="134"/>
    </row>
    <row r="17" spans="1:18">
      <c r="A17" s="142">
        <f ca="1">' Inf Conc'!A17</f>
        <v>0</v>
      </c>
      <c r="B17" s="141">
        <f ca="1">'Inf Load'!B17</f>
        <v>0</v>
      </c>
      <c r="C17" s="131"/>
      <c r="D17" s="132"/>
      <c r="E17" s="225"/>
      <c r="F17" s="226"/>
      <c r="G17" s="131"/>
      <c r="H17" s="132"/>
      <c r="I17" s="225"/>
      <c r="J17" s="226"/>
      <c r="K17" s="131"/>
      <c r="L17" s="132"/>
      <c r="M17" s="225"/>
      <c r="N17" s="226"/>
      <c r="O17" s="66"/>
      <c r="P17" s="132"/>
      <c r="Q17" s="133"/>
      <c r="R17" s="134"/>
    </row>
    <row r="18" spans="1:18">
      <c r="A18" s="142">
        <f ca="1">' Inf Conc'!A18</f>
        <v>0</v>
      </c>
      <c r="B18" s="141">
        <f ca="1">'Inf Load'!B18</f>
        <v>0</v>
      </c>
      <c r="C18" s="131"/>
      <c r="D18" s="132"/>
      <c r="E18" s="133"/>
      <c r="F18" s="134"/>
      <c r="G18" s="131"/>
      <c r="H18" s="132"/>
      <c r="I18" s="133"/>
      <c r="J18" s="134"/>
      <c r="K18" s="131"/>
      <c r="L18" s="132"/>
      <c r="M18" s="133"/>
      <c r="N18" s="134"/>
      <c r="O18" s="66"/>
      <c r="P18" s="132"/>
      <c r="Q18" s="133"/>
      <c r="R18" s="134"/>
    </row>
    <row r="19" spans="1:18">
      <c r="A19" s="142">
        <f ca="1">' Inf Conc'!A19</f>
        <v>0</v>
      </c>
      <c r="B19" s="141">
        <f ca="1">'Inf Load'!B19</f>
        <v>0</v>
      </c>
      <c r="C19" s="131"/>
      <c r="D19" s="132"/>
      <c r="E19" s="225"/>
      <c r="F19" s="226"/>
      <c r="G19" s="131"/>
      <c r="H19" s="132"/>
      <c r="I19" s="225"/>
      <c r="J19" s="226"/>
      <c r="K19" s="131"/>
      <c r="L19" s="132"/>
      <c r="M19" s="225"/>
      <c r="N19" s="226"/>
      <c r="O19" s="131"/>
      <c r="P19" s="132"/>
      <c r="Q19" s="133"/>
      <c r="R19" s="134"/>
    </row>
    <row r="20" spans="1:18">
      <c r="A20" s="142">
        <f ca="1">' Inf Conc'!A20</f>
        <v>0</v>
      </c>
      <c r="B20" s="141">
        <f ca="1">'Inf Load'!B20</f>
        <v>0</v>
      </c>
      <c r="C20" s="131"/>
      <c r="D20" s="132"/>
      <c r="E20" s="133"/>
      <c r="F20" s="134"/>
      <c r="G20" s="131"/>
      <c r="H20" s="132"/>
      <c r="I20" s="133"/>
      <c r="J20" s="134"/>
      <c r="K20" s="131"/>
      <c r="L20" s="132"/>
      <c r="M20" s="133"/>
      <c r="N20" s="134"/>
      <c r="O20" s="131"/>
      <c r="P20" s="132"/>
      <c r="Q20" s="133"/>
      <c r="R20" s="134"/>
    </row>
    <row r="21" spans="1:18">
      <c r="A21" s="142">
        <f ca="1">' Inf Conc'!A21</f>
        <v>0</v>
      </c>
      <c r="B21" s="141">
        <f ca="1">'Inf Load'!B21</f>
        <v>0</v>
      </c>
      <c r="C21" s="131"/>
      <c r="D21" s="132"/>
      <c r="E21" s="133"/>
      <c r="F21" s="134"/>
      <c r="G21" s="131"/>
      <c r="H21" s="132"/>
      <c r="I21" s="133"/>
      <c r="J21" s="134"/>
      <c r="K21" s="131"/>
      <c r="L21" s="132"/>
      <c r="M21" s="133"/>
      <c r="N21" s="134"/>
      <c r="O21" s="131"/>
      <c r="P21" s="132"/>
      <c r="Q21" s="133"/>
      <c r="R21" s="134"/>
    </row>
    <row r="22" spans="1:18">
      <c r="A22" s="142">
        <f ca="1">' Inf Conc'!A22</f>
        <v>0</v>
      </c>
      <c r="B22" s="141">
        <f ca="1">'Inf Load'!B22</f>
        <v>0</v>
      </c>
      <c r="C22" s="131"/>
      <c r="D22" s="132"/>
      <c r="E22" s="133"/>
      <c r="F22" s="134"/>
      <c r="G22" s="131"/>
      <c r="H22" s="132"/>
      <c r="I22" s="133"/>
      <c r="J22" s="134"/>
      <c r="K22" s="131"/>
      <c r="L22" s="132"/>
      <c r="M22" s="133"/>
      <c r="N22" s="134"/>
      <c r="O22" s="131"/>
      <c r="P22" s="132"/>
      <c r="Q22" s="133"/>
      <c r="R22" s="134"/>
    </row>
    <row r="23" spans="1:18">
      <c r="A23" s="142">
        <f ca="1">' Inf Conc'!A23</f>
        <v>0</v>
      </c>
      <c r="B23" s="141">
        <f ca="1">'Inf Load'!B23</f>
        <v>0</v>
      </c>
      <c r="C23" s="131"/>
      <c r="D23" s="132"/>
      <c r="E23" s="133"/>
      <c r="F23" s="134"/>
      <c r="G23" s="131"/>
      <c r="H23" s="132"/>
      <c r="I23" s="133"/>
      <c r="J23" s="134"/>
      <c r="K23" s="131"/>
      <c r="L23" s="132"/>
      <c r="M23" s="133"/>
      <c r="N23" s="134"/>
      <c r="O23" s="131"/>
      <c r="P23" s="132"/>
      <c r="Q23" s="133"/>
      <c r="R23" s="134"/>
    </row>
    <row r="24" spans="1:18">
      <c r="A24" s="142">
        <f ca="1">' Inf Conc'!A24</f>
        <v>0</v>
      </c>
      <c r="B24" s="141">
        <f ca="1">'Inf Load'!B24</f>
        <v>0</v>
      </c>
      <c r="C24" s="131"/>
      <c r="D24" s="132"/>
      <c r="E24" s="133"/>
      <c r="F24" s="134"/>
      <c r="G24" s="131"/>
      <c r="H24" s="132"/>
      <c r="I24" s="133"/>
      <c r="J24" s="134"/>
      <c r="K24" s="131"/>
      <c r="L24" s="132"/>
      <c r="M24" s="133"/>
      <c r="N24" s="134"/>
      <c r="O24" s="131"/>
      <c r="P24" s="132"/>
      <c r="Q24" s="133"/>
      <c r="R24" s="134"/>
    </row>
    <row r="25" spans="1:18">
      <c r="A25" s="142">
        <f ca="1">' Inf Conc'!A25</f>
        <v>0</v>
      </c>
      <c r="B25" s="141">
        <f ca="1">'Inf Load'!B25</f>
        <v>0</v>
      </c>
      <c r="C25" s="131"/>
      <c r="D25" s="132"/>
      <c r="E25" s="133"/>
      <c r="F25" s="134"/>
      <c r="G25" s="131"/>
      <c r="H25" s="132"/>
      <c r="I25" s="133"/>
      <c r="J25" s="134"/>
      <c r="K25" s="131"/>
      <c r="L25" s="132"/>
      <c r="M25" s="133"/>
      <c r="N25" s="134"/>
      <c r="O25" s="131"/>
      <c r="P25" s="132"/>
      <c r="Q25" s="133"/>
      <c r="R25" s="134"/>
    </row>
    <row r="26" spans="1:18" ht="15.75" thickBot="1">
      <c r="A26" s="142">
        <f ca="1">' Inf Conc'!A26</f>
        <v>0</v>
      </c>
      <c r="B26" s="141">
        <f ca="1">'Inf Load'!B26</f>
        <v>0</v>
      </c>
      <c r="C26" s="138"/>
      <c r="D26" s="139"/>
      <c r="E26" s="136"/>
      <c r="F26" s="137"/>
      <c r="G26" s="138"/>
      <c r="H26" s="139"/>
      <c r="I26" s="136"/>
      <c r="J26" s="137"/>
      <c r="K26" s="138"/>
      <c r="L26" s="139"/>
      <c r="M26" s="136"/>
      <c r="N26" s="137"/>
      <c r="O26" s="138"/>
      <c r="P26" s="139"/>
      <c r="Q26" s="136"/>
      <c r="R26" s="137"/>
    </row>
    <row r="28" spans="1:18" ht="15.75" thickBot="1"/>
    <row r="29" spans="1:18">
      <c r="A29" s="106" t="s">
        <v>95</v>
      </c>
      <c r="B29" s="164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8"/>
    </row>
    <row r="30" spans="1:18" ht="15.75" thickBot="1">
      <c r="A30" s="70" t="s">
        <v>96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2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0" type="noConversion"/>
  <conditionalFormatting sqref="C18 D11:R26 C19:R26 E9:H9 E10:L10 O10:P10">
    <cfRule type="expression" dxfId="198" priority="161">
      <formula>ISTEXT(C9)</formula>
    </cfRule>
  </conditionalFormatting>
  <conditionalFormatting sqref="K8">
    <cfRule type="expression" dxfId="197" priority="92">
      <formula>ISTEXT(K8)</formula>
    </cfRule>
  </conditionalFormatting>
  <conditionalFormatting sqref="L8">
    <cfRule type="expression" dxfId="196" priority="91">
      <formula>ISTEXT(L8)</formula>
    </cfRule>
  </conditionalFormatting>
  <conditionalFormatting sqref="D8">
    <cfRule type="expression" dxfId="195" priority="97">
      <formula>ISTEXT(D8)</formula>
    </cfRule>
  </conditionalFormatting>
  <conditionalFormatting sqref="E8">
    <cfRule type="expression" dxfId="194" priority="96">
      <formula>ISTEXT(E8)</formula>
    </cfRule>
  </conditionalFormatting>
  <conditionalFormatting sqref="F8">
    <cfRule type="expression" dxfId="193" priority="95">
      <formula>ISTEXT(F8)</formula>
    </cfRule>
  </conditionalFormatting>
  <conditionalFormatting sqref="G8">
    <cfRule type="expression" dxfId="192" priority="94">
      <formula>ISTEXT(G8)</formula>
    </cfRule>
  </conditionalFormatting>
  <conditionalFormatting sqref="H8">
    <cfRule type="expression" dxfId="191" priority="93">
      <formula>ISTEXT(H8)</formula>
    </cfRule>
  </conditionalFormatting>
  <conditionalFormatting sqref="M8">
    <cfRule type="expression" dxfId="190" priority="90">
      <formula>ISTEXT(M8)</formula>
    </cfRule>
  </conditionalFormatting>
  <conditionalFormatting sqref="N8">
    <cfRule type="expression" dxfId="189" priority="89">
      <formula>ISTEXT(N8)</formula>
    </cfRule>
  </conditionalFormatting>
  <conditionalFormatting sqref="O8">
    <cfRule type="expression" dxfId="188" priority="88">
      <formula>ISTEXT(O8)</formula>
    </cfRule>
  </conditionalFormatting>
  <conditionalFormatting sqref="P8">
    <cfRule type="expression" dxfId="187" priority="87">
      <formula>ISTEXT(P8)</formula>
    </cfRule>
  </conditionalFormatting>
  <conditionalFormatting sqref="Q8">
    <cfRule type="expression" dxfId="186" priority="86">
      <formula>ISTEXT(Q8)</formula>
    </cfRule>
  </conditionalFormatting>
  <conditionalFormatting sqref="R8">
    <cfRule type="expression" dxfId="185" priority="85">
      <formula>ISTEXT(R8)</formula>
    </cfRule>
  </conditionalFormatting>
  <conditionalFormatting sqref="I8">
    <cfRule type="expression" dxfId="184" priority="84">
      <formula>ISTEXT(I8)</formula>
    </cfRule>
  </conditionalFormatting>
  <conditionalFormatting sqref="J8">
    <cfRule type="expression" dxfId="183" priority="83">
      <formula>ISTEXT(J8)</formula>
    </cfRule>
  </conditionalFormatting>
  <conditionalFormatting sqref="I8">
    <cfRule type="expression" dxfId="182" priority="40">
      <formula>ISTEXT(I8)</formula>
    </cfRule>
  </conditionalFormatting>
  <conditionalFormatting sqref="J8">
    <cfRule type="expression" dxfId="181" priority="39">
      <formula>ISTEXT(J8)</formula>
    </cfRule>
  </conditionalFormatting>
  <conditionalFormatting sqref="K8">
    <cfRule type="expression" dxfId="180" priority="38">
      <formula>ISTEXT(K8)</formula>
    </cfRule>
  </conditionalFormatting>
  <conditionalFormatting sqref="L8">
    <cfRule type="expression" dxfId="179" priority="37">
      <formula>ISTEXT(L8)</formula>
    </cfRule>
  </conditionalFormatting>
  <conditionalFormatting sqref="M8">
    <cfRule type="expression" dxfId="178" priority="36">
      <formula>ISTEXT(M8)</formula>
    </cfRule>
  </conditionalFormatting>
  <conditionalFormatting sqref="N8">
    <cfRule type="expression" dxfId="177" priority="35">
      <formula>ISTEXT(N8)</formula>
    </cfRule>
  </conditionalFormatting>
  <conditionalFormatting sqref="O8">
    <cfRule type="expression" dxfId="176" priority="34">
      <formula>ISTEXT(O8)</formula>
    </cfRule>
  </conditionalFormatting>
  <conditionalFormatting sqref="P8">
    <cfRule type="expression" dxfId="175" priority="33">
      <formula>ISTEXT(P8)</formula>
    </cfRule>
  </conditionalFormatting>
  <conditionalFormatting sqref="Q8">
    <cfRule type="expression" dxfId="174" priority="24">
      <formula>ISTEXT(Q8)</formula>
    </cfRule>
  </conditionalFormatting>
  <conditionalFormatting sqref="R8">
    <cfRule type="expression" dxfId="173" priority="23">
      <formula>ISTEXT(R8)</formula>
    </cfRule>
  </conditionalFormatting>
  <conditionalFormatting sqref="D7:R7">
    <cfRule type="expression" dxfId="172" priority="22">
      <formula>ISTEXT(D7)</formula>
    </cfRule>
  </conditionalFormatting>
  <conditionalFormatting sqref="D9:D10">
    <cfRule type="expression" dxfId="171" priority="21">
      <formula>ISTEXT(D9)</formula>
    </cfRule>
  </conditionalFormatting>
  <conditionalFormatting sqref="K9">
    <cfRule type="expression" dxfId="170" priority="20">
      <formula>ISTEXT(K9)</formula>
    </cfRule>
  </conditionalFormatting>
  <conditionalFormatting sqref="L9">
    <cfRule type="expression" dxfId="169" priority="19">
      <formula>ISTEXT(L9)</formula>
    </cfRule>
  </conditionalFormatting>
  <conditionalFormatting sqref="M9:M10">
    <cfRule type="expression" dxfId="168" priority="18">
      <formula>ISTEXT(M9)</formula>
    </cfRule>
  </conditionalFormatting>
  <conditionalFormatting sqref="N9:N10">
    <cfRule type="expression" dxfId="167" priority="17">
      <formula>ISTEXT(N9)</formula>
    </cfRule>
  </conditionalFormatting>
  <conditionalFormatting sqref="O9">
    <cfRule type="expression" dxfId="166" priority="16">
      <formula>ISTEXT(O9)</formula>
    </cfRule>
  </conditionalFormatting>
  <conditionalFormatting sqref="P9">
    <cfRule type="expression" dxfId="165" priority="15">
      <formula>ISTEXT(P9)</formula>
    </cfRule>
  </conditionalFormatting>
  <conditionalFormatting sqref="Q9:Q10">
    <cfRule type="expression" dxfId="164" priority="14">
      <formula>ISTEXT(Q9)</formula>
    </cfRule>
  </conditionalFormatting>
  <conditionalFormatting sqref="R9:R10">
    <cfRule type="expression" dxfId="163" priority="13">
      <formula>ISTEXT(R9)</formula>
    </cfRule>
  </conditionalFormatting>
  <conditionalFormatting sqref="I9">
    <cfRule type="expression" dxfId="162" priority="12">
      <formula>ISTEXT(I9)</formula>
    </cfRule>
  </conditionalFormatting>
  <conditionalFormatting sqref="J9">
    <cfRule type="expression" dxfId="161" priority="11">
      <formula>ISTEXT(J9)</formula>
    </cfRule>
  </conditionalFormatting>
  <conditionalFormatting sqref="I9">
    <cfRule type="expression" dxfId="160" priority="10">
      <formula>ISTEXT(I9)</formula>
    </cfRule>
  </conditionalFormatting>
  <conditionalFormatting sqref="J9">
    <cfRule type="expression" dxfId="159" priority="9">
      <formula>ISTEXT(J9)</formula>
    </cfRule>
  </conditionalFormatting>
  <conditionalFormatting sqref="K9">
    <cfRule type="expression" dxfId="158" priority="8">
      <formula>ISTEXT(K9)</formula>
    </cfRule>
  </conditionalFormatting>
  <conditionalFormatting sqref="L9">
    <cfRule type="expression" dxfId="157" priority="7">
      <formula>ISTEXT(L9)</formula>
    </cfRule>
  </conditionalFormatting>
  <conditionalFormatting sqref="M9:M10">
    <cfRule type="expression" dxfId="156" priority="6">
      <formula>ISTEXT(M9)</formula>
    </cfRule>
  </conditionalFormatting>
  <conditionalFormatting sqref="N9:N10">
    <cfRule type="expression" dxfId="155" priority="5">
      <formula>ISTEXT(N9)</formula>
    </cfRule>
  </conditionalFormatting>
  <conditionalFormatting sqref="O9">
    <cfRule type="expression" dxfId="154" priority="4">
      <formula>ISTEXT(O9)</formula>
    </cfRule>
  </conditionalFormatting>
  <conditionalFormatting sqref="P9">
    <cfRule type="expression" dxfId="153" priority="3">
      <formula>ISTEXT(P9)</formula>
    </cfRule>
  </conditionalFormatting>
  <conditionalFormatting sqref="Q9:Q10">
    <cfRule type="expression" dxfId="152" priority="2">
      <formula>ISTEXT(Q9)</formula>
    </cfRule>
  </conditionalFormatting>
  <conditionalFormatting sqref="R9:R10">
    <cfRule type="expression" dxfId="151" priority="1">
      <formula>ISTEXT(R9)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zoomScaleNormal="100" workbookViewId="0">
      <selection activeCell="L24" sqref="L24"/>
    </sheetView>
  </sheetViews>
  <sheetFormatPr defaultRowHeight="15"/>
  <cols>
    <col min="1" max="1" width="15.28515625" style="80" bestFit="1" customWidth="1"/>
    <col min="2" max="2" width="13" customWidth="1"/>
    <col min="3" max="8" width="6" style="80" customWidth="1"/>
    <col min="9" max="9" width="7.5703125" style="80" customWidth="1"/>
    <col min="10" max="14" width="6" style="80" customWidth="1"/>
    <col min="15" max="15" width="6.85546875" style="80" customWidth="1"/>
    <col min="16" max="16" width="6" style="80" customWidth="1"/>
    <col min="17" max="17" width="7.140625" style="80" customWidth="1"/>
    <col min="18" max="18" width="6" style="80" customWidth="1"/>
    <col min="19" max="19" width="6.42578125" style="80" bestFit="1" customWidth="1"/>
    <col min="20" max="20" width="6" style="80" customWidth="1"/>
    <col min="21" max="21" width="5" style="80" customWidth="1"/>
    <col min="22" max="22" width="5.7109375" style="80" bestFit="1" customWidth="1"/>
    <col min="23" max="23" width="9.140625" style="80"/>
  </cols>
  <sheetData>
    <row r="1" spans="1:23" ht="23.25" customHeight="1" thickBot="1">
      <c r="A1" s="120" t="s">
        <v>91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N1" s="120"/>
      <c r="O1" s="121"/>
      <c r="P1" s="121"/>
      <c r="Q1" s="121"/>
      <c r="R1" s="121"/>
      <c r="S1" s="121"/>
      <c r="T1" s="121"/>
      <c r="U1" s="122"/>
      <c r="V1" s="122"/>
    </row>
    <row r="2" spans="1:23" s="44" customFormat="1" ht="18.75">
      <c r="A2" s="152" t="str">
        <f ca="1">' Inf Conc'!A2</f>
        <v>Novato Sanitary District</v>
      </c>
      <c r="B2" s="153"/>
      <c r="C2" s="153"/>
      <c r="D2" s="153"/>
      <c r="E2" s="153"/>
      <c r="F2" s="153"/>
      <c r="G2" s="153"/>
      <c r="H2" s="153"/>
      <c r="I2" s="153"/>
      <c r="J2" s="153"/>
      <c r="K2" s="154"/>
      <c r="N2" s="123"/>
      <c r="O2" s="123"/>
      <c r="P2" s="123"/>
      <c r="Q2" s="123"/>
      <c r="R2" s="123"/>
      <c r="S2" s="124"/>
      <c r="T2" s="125"/>
      <c r="U2" s="125"/>
      <c r="V2" s="125"/>
      <c r="W2" s="125"/>
    </row>
    <row r="3" spans="1:23" s="44" customFormat="1" ht="19.5" thickBot="1">
      <c r="A3" s="155" t="str">
        <f ca="1">' Inf Conc'!A3</f>
        <v>Sandeep Karkal, Manager-Engineer, (415) 892-1694, sandeepk@novatosan.com</v>
      </c>
      <c r="B3" s="156"/>
      <c r="C3" s="156"/>
      <c r="D3" s="156"/>
      <c r="E3" s="156"/>
      <c r="F3" s="156"/>
      <c r="G3" s="156"/>
      <c r="H3" s="156"/>
      <c r="I3" s="156"/>
      <c r="J3" s="156"/>
      <c r="K3" s="157"/>
      <c r="N3" s="123"/>
      <c r="O3" s="123"/>
      <c r="P3" s="123"/>
      <c r="Q3" s="123"/>
      <c r="R3" s="123"/>
      <c r="S3" s="124"/>
      <c r="T3" s="125"/>
      <c r="U3" s="125"/>
      <c r="V3" s="125"/>
      <c r="W3" s="125"/>
    </row>
    <row r="4" spans="1:23" ht="19.5" thickBot="1"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</row>
    <row r="5" spans="1:23" ht="27.75" customHeight="1">
      <c r="A5" s="348" t="s">
        <v>92</v>
      </c>
      <c r="B5" s="2" t="s">
        <v>0</v>
      </c>
      <c r="C5" s="391" t="s">
        <v>4</v>
      </c>
      <c r="D5" s="392"/>
      <c r="E5" s="391" t="s">
        <v>5</v>
      </c>
      <c r="F5" s="392"/>
      <c r="G5" s="391" t="s">
        <v>1</v>
      </c>
      <c r="H5" s="392"/>
      <c r="I5" s="391" t="s">
        <v>2</v>
      </c>
      <c r="J5" s="392"/>
      <c r="K5" s="391" t="s">
        <v>3</v>
      </c>
      <c r="L5" s="392"/>
      <c r="M5" s="391" t="s">
        <v>7</v>
      </c>
      <c r="N5" s="392"/>
      <c r="O5" s="391" t="s">
        <v>8</v>
      </c>
      <c r="P5" s="392"/>
      <c r="Q5" s="391" t="s">
        <v>23</v>
      </c>
      <c r="R5" s="392"/>
      <c r="S5" s="393" t="s">
        <v>17</v>
      </c>
      <c r="T5" s="392"/>
      <c r="U5" s="393" t="s">
        <v>9</v>
      </c>
      <c r="V5" s="392"/>
    </row>
    <row r="6" spans="1:23" ht="18.75" customHeight="1" thickBot="1">
      <c r="A6" s="349"/>
      <c r="B6" s="347" t="s">
        <v>33</v>
      </c>
      <c r="C6" s="127" t="s">
        <v>31</v>
      </c>
      <c r="D6" s="128" t="s">
        <v>32</v>
      </c>
      <c r="E6" s="127" t="s">
        <v>31</v>
      </c>
      <c r="F6" s="128" t="s">
        <v>32</v>
      </c>
      <c r="G6" s="127" t="s">
        <v>31</v>
      </c>
      <c r="H6" s="128" t="s">
        <v>32</v>
      </c>
      <c r="I6" s="127" t="s">
        <v>31</v>
      </c>
      <c r="J6" s="128" t="s">
        <v>32</v>
      </c>
      <c r="K6" s="127" t="s">
        <v>31</v>
      </c>
      <c r="L6" s="128" t="s">
        <v>32</v>
      </c>
      <c r="M6" s="350" t="s">
        <v>31</v>
      </c>
      <c r="N6" s="351" t="s">
        <v>32</v>
      </c>
      <c r="O6" s="127" t="s">
        <v>31</v>
      </c>
      <c r="P6" s="128" t="s">
        <v>32</v>
      </c>
      <c r="Q6" s="127" t="s">
        <v>31</v>
      </c>
      <c r="R6" s="128" t="s">
        <v>32</v>
      </c>
      <c r="S6" s="129" t="s">
        <v>31</v>
      </c>
      <c r="T6" s="130" t="s">
        <v>32</v>
      </c>
      <c r="U6" s="129" t="s">
        <v>31</v>
      </c>
      <c r="V6" s="128" t="s">
        <v>32</v>
      </c>
    </row>
    <row r="7" spans="1:23" s="44" customFormat="1">
      <c r="A7" s="336" t="str">
        <f ca="1">'Eff Conc.'!A7</f>
        <v>Q3 2012</v>
      </c>
      <c r="B7" s="352">
        <f ca="1">'Eff Conc.'!B7</f>
        <v>41100</v>
      </c>
      <c r="C7" s="354">
        <v>7.0000000000000007E-2</v>
      </c>
      <c r="D7" s="326">
        <v>0.1</v>
      </c>
      <c r="E7" s="356">
        <v>7.0000000000000007E-2</v>
      </c>
      <c r="F7" s="326">
        <v>0.1</v>
      </c>
      <c r="G7" s="353">
        <v>0.1</v>
      </c>
      <c r="H7" s="326">
        <v>0.2</v>
      </c>
      <c r="I7" s="330">
        <v>2E-3</v>
      </c>
      <c r="J7" s="326">
        <v>0.03</v>
      </c>
      <c r="K7" s="327">
        <v>0.01</v>
      </c>
      <c r="L7" s="326">
        <v>0.1</v>
      </c>
      <c r="M7" s="364"/>
      <c r="N7" s="365"/>
      <c r="O7" s="363">
        <v>7.0000000000000001E-3</v>
      </c>
      <c r="P7" s="326">
        <v>0.01</v>
      </c>
      <c r="Q7" s="330">
        <v>7.0000000000000001E-3</v>
      </c>
      <c r="R7" s="326">
        <v>0.01</v>
      </c>
      <c r="S7" s="331">
        <v>6.0000000000000001E-3</v>
      </c>
      <c r="T7" s="326">
        <v>0.01</v>
      </c>
      <c r="U7" s="359">
        <v>0.1</v>
      </c>
      <c r="V7" s="357">
        <v>5</v>
      </c>
      <c r="W7" s="125"/>
    </row>
    <row r="8" spans="1:23" s="44" customFormat="1">
      <c r="A8" s="203" t="str">
        <f ca="1">'Eff Conc.'!A8</f>
        <v>Q4 2012</v>
      </c>
      <c r="B8" s="204">
        <f ca="1">'Eff Conc.'!B8</f>
        <v>41221</v>
      </c>
      <c r="C8" s="342">
        <v>7.0000000000000007E-2</v>
      </c>
      <c r="D8" s="343">
        <v>0.1</v>
      </c>
      <c r="E8" s="342">
        <v>7.0000000000000007E-2</v>
      </c>
      <c r="F8" s="343">
        <v>0.1</v>
      </c>
      <c r="G8" s="344">
        <v>0.1</v>
      </c>
      <c r="H8" s="343">
        <v>0.2</v>
      </c>
      <c r="I8" s="345">
        <v>2E-3</v>
      </c>
      <c r="J8" s="343">
        <v>0.03</v>
      </c>
      <c r="K8" s="346">
        <v>0.01</v>
      </c>
      <c r="L8" s="343">
        <v>0.1</v>
      </c>
      <c r="M8" s="335"/>
      <c r="N8" s="134"/>
      <c r="O8" s="371">
        <v>7.0000000000000001E-3</v>
      </c>
      <c r="P8" s="343">
        <v>0.01</v>
      </c>
      <c r="Q8" s="345">
        <v>7.0000000000000001E-3</v>
      </c>
      <c r="R8" s="343">
        <v>0.01</v>
      </c>
      <c r="S8" s="369">
        <v>6.0000000000000001E-3</v>
      </c>
      <c r="T8" s="343">
        <v>0.01</v>
      </c>
      <c r="U8" s="66">
        <v>0.1</v>
      </c>
      <c r="V8" s="132">
        <v>5</v>
      </c>
      <c r="W8" s="125"/>
    </row>
    <row r="9" spans="1:23" s="44" customFormat="1">
      <c r="A9" s="203" t="str">
        <f ca="1">'Eff Conc.'!A9</f>
        <v>Q4 2012</v>
      </c>
      <c r="B9" s="204">
        <f ca="1">'Eff Conc.'!B9</f>
        <v>41227</v>
      </c>
      <c r="C9" s="342">
        <v>7.0000000000000007E-2</v>
      </c>
      <c r="D9" s="343">
        <v>0.1</v>
      </c>
      <c r="E9" s="342">
        <v>7.0000000000000007E-2</v>
      </c>
      <c r="F9" s="343">
        <v>0.1</v>
      </c>
      <c r="G9" s="344">
        <v>0.1</v>
      </c>
      <c r="H9" s="343">
        <v>0.2</v>
      </c>
      <c r="I9" s="345">
        <v>2E-3</v>
      </c>
      <c r="J9" s="343">
        <v>0.03</v>
      </c>
      <c r="K9" s="346">
        <v>0.01</v>
      </c>
      <c r="L9" s="343">
        <v>0.1</v>
      </c>
      <c r="M9" s="335"/>
      <c r="N9" s="134"/>
      <c r="O9" s="371">
        <v>7.0000000000000001E-3</v>
      </c>
      <c r="P9" s="343">
        <v>0.01</v>
      </c>
      <c r="Q9" s="345">
        <v>7.0000000000000001E-3</v>
      </c>
      <c r="R9" s="343">
        <v>0.01</v>
      </c>
      <c r="S9" s="369">
        <v>6.0000000000000001E-3</v>
      </c>
      <c r="T9" s="343">
        <v>0.01</v>
      </c>
      <c r="U9" s="66">
        <v>0.1</v>
      </c>
      <c r="V9" s="132">
        <v>5</v>
      </c>
      <c r="W9" s="125"/>
    </row>
    <row r="10" spans="1:23" s="44" customFormat="1">
      <c r="A10" s="203" t="str">
        <f ca="1">'Eff Conc.'!A10</f>
        <v>Q4 2012</v>
      </c>
      <c r="B10" s="204">
        <f ca="1">'Eff Conc.'!B10</f>
        <v>41256</v>
      </c>
      <c r="C10" s="342">
        <v>7.0000000000000007E-2</v>
      </c>
      <c r="D10" s="343">
        <v>0.1</v>
      </c>
      <c r="E10" s="342">
        <v>7.0000000000000007E-2</v>
      </c>
      <c r="F10" s="343">
        <v>0.1</v>
      </c>
      <c r="G10" s="344">
        <v>0.1</v>
      </c>
      <c r="H10" s="343">
        <v>0.2</v>
      </c>
      <c r="I10" s="345">
        <v>2E-3</v>
      </c>
      <c r="J10" s="343">
        <v>0.03</v>
      </c>
      <c r="K10" s="346">
        <v>0.01</v>
      </c>
      <c r="L10" s="343">
        <v>0.1</v>
      </c>
      <c r="M10" s="335"/>
      <c r="N10" s="134"/>
      <c r="O10" s="371">
        <v>7.0000000000000001E-3</v>
      </c>
      <c r="P10" s="343">
        <v>0.01</v>
      </c>
      <c r="Q10" s="345">
        <v>7.0000000000000001E-3</v>
      </c>
      <c r="R10" s="343">
        <v>0.01</v>
      </c>
      <c r="S10" s="370">
        <v>0.06</v>
      </c>
      <c r="T10" s="343">
        <v>0.1</v>
      </c>
      <c r="U10" s="66">
        <v>0.1</v>
      </c>
      <c r="V10" s="132">
        <v>5</v>
      </c>
      <c r="W10" s="125"/>
    </row>
    <row r="11" spans="1:23" s="44" customFormat="1">
      <c r="A11" s="203" t="str">
        <f ca="1">'Eff Conc.'!A11</f>
        <v>Q4 2012</v>
      </c>
      <c r="B11" s="204">
        <f ca="1">'Eff Conc.'!B11</f>
        <v>41262</v>
      </c>
      <c r="C11" s="342">
        <v>7.0000000000000007E-2</v>
      </c>
      <c r="D11" s="343">
        <v>0.1</v>
      </c>
      <c r="E11" s="339">
        <v>7.0000000000000007E-2</v>
      </c>
      <c r="F11" s="340">
        <v>0.1</v>
      </c>
      <c r="G11" s="355">
        <v>0.1</v>
      </c>
      <c r="H11" s="340">
        <v>0.2</v>
      </c>
      <c r="I11" s="345">
        <v>2E-3</v>
      </c>
      <c r="J11" s="343">
        <v>0.03</v>
      </c>
      <c r="K11" s="346">
        <v>0.01</v>
      </c>
      <c r="L11" s="343">
        <v>0.1</v>
      </c>
      <c r="M11" s="358"/>
      <c r="N11" s="366"/>
      <c r="O11" s="371">
        <v>7.0000000000000001E-3</v>
      </c>
      <c r="P11" s="343">
        <v>0.01</v>
      </c>
      <c r="Q11" s="345">
        <v>7.0000000000000001E-3</v>
      </c>
      <c r="R11" s="343">
        <v>0.01</v>
      </c>
      <c r="S11" s="370">
        <v>0.06</v>
      </c>
      <c r="T11" s="343">
        <v>0.1</v>
      </c>
      <c r="U11" s="66">
        <v>0.1</v>
      </c>
      <c r="V11" s="132">
        <v>5</v>
      </c>
      <c r="W11" s="125"/>
    </row>
    <row r="12" spans="1:23" s="44" customFormat="1">
      <c r="A12" s="336" t="str">
        <f ca="1">'Eff Conc.'!A12</f>
        <v>Q1 2013</v>
      </c>
      <c r="B12" s="337">
        <f ca="1">'Eff Conc.'!B12</f>
        <v>41285</v>
      </c>
      <c r="C12" s="333">
        <v>7.0000000000000007E-2</v>
      </c>
      <c r="D12" s="338">
        <v>0.1</v>
      </c>
      <c r="E12" s="133">
        <v>7.0000000000000007E-2</v>
      </c>
      <c r="F12" s="134">
        <v>0.1</v>
      </c>
      <c r="G12" s="131">
        <v>0.1</v>
      </c>
      <c r="H12" s="132">
        <v>0.2</v>
      </c>
      <c r="I12" s="334">
        <v>2E-3</v>
      </c>
      <c r="J12" s="341">
        <v>0.03</v>
      </c>
      <c r="K12" s="333">
        <v>0.01</v>
      </c>
      <c r="L12" s="338">
        <v>0.1</v>
      </c>
      <c r="M12" s="335"/>
      <c r="N12" s="366"/>
      <c r="O12" s="333">
        <v>7.0000000000000001E-3</v>
      </c>
      <c r="P12" s="338">
        <v>0.01</v>
      </c>
      <c r="Q12" s="334">
        <v>7.0000000000000001E-3</v>
      </c>
      <c r="R12" s="360">
        <v>0.01</v>
      </c>
      <c r="S12" s="361">
        <v>0.06</v>
      </c>
      <c r="T12" s="338">
        <v>0.1</v>
      </c>
      <c r="U12" s="362">
        <v>0.1</v>
      </c>
      <c r="V12" s="338">
        <v>5</v>
      </c>
      <c r="W12" s="125"/>
    </row>
    <row r="13" spans="1:23" s="44" customFormat="1">
      <c r="A13" s="203" t="str">
        <f ca="1">'Eff Conc.'!A13</f>
        <v>Q1 2013</v>
      </c>
      <c r="B13" s="204">
        <f ca="1">'Eff Conc.'!B13</f>
        <v>41296</v>
      </c>
      <c r="C13" s="333">
        <v>7.0000000000000007E-2</v>
      </c>
      <c r="D13" s="338">
        <v>0.1</v>
      </c>
      <c r="E13" s="133">
        <v>7.0000000000000007E-2</v>
      </c>
      <c r="F13" s="134">
        <v>0.1</v>
      </c>
      <c r="G13" s="131">
        <v>0.1</v>
      </c>
      <c r="H13" s="132">
        <v>0.2</v>
      </c>
      <c r="I13" s="334">
        <v>2E-3</v>
      </c>
      <c r="J13" s="341">
        <v>0.03</v>
      </c>
      <c r="K13" s="131">
        <v>0.01</v>
      </c>
      <c r="L13" s="132">
        <v>0.1</v>
      </c>
      <c r="M13" s="367"/>
      <c r="N13" s="366"/>
      <c r="O13" s="131">
        <v>7.0000000000000001E-3</v>
      </c>
      <c r="P13" s="132">
        <v>0.01</v>
      </c>
      <c r="Q13" s="133">
        <v>7.0000000000000001E-3</v>
      </c>
      <c r="R13" s="220">
        <v>0.01</v>
      </c>
      <c r="S13" s="222">
        <v>0.06</v>
      </c>
      <c r="T13" s="132">
        <v>0.1</v>
      </c>
      <c r="U13" s="66">
        <v>0.1</v>
      </c>
      <c r="V13" s="132">
        <v>5</v>
      </c>
      <c r="W13" s="125"/>
    </row>
    <row r="14" spans="1:23" s="44" customFormat="1">
      <c r="A14" s="203" t="str">
        <f ca="1">'Eff Conc.'!A14</f>
        <v>Q1 2013</v>
      </c>
      <c r="B14" s="204">
        <f ca="1">'Eff Conc.'!B14</f>
        <v>41318</v>
      </c>
      <c r="C14" s="333">
        <v>7.0000000000000007E-2</v>
      </c>
      <c r="D14" s="338">
        <v>0.1</v>
      </c>
      <c r="E14" s="133">
        <v>7.0000000000000007E-2</v>
      </c>
      <c r="F14" s="134">
        <v>0.1</v>
      </c>
      <c r="G14" s="131">
        <v>0.1</v>
      </c>
      <c r="H14" s="132">
        <v>0.2</v>
      </c>
      <c r="I14" s="133">
        <v>4.0000000000000001E-3</v>
      </c>
      <c r="J14" s="134">
        <v>0.06</v>
      </c>
      <c r="K14" s="131">
        <v>0.01</v>
      </c>
      <c r="L14" s="132">
        <v>0.1</v>
      </c>
      <c r="M14" s="335"/>
      <c r="N14" s="366"/>
      <c r="O14" s="333">
        <v>7.0000000000000001E-3</v>
      </c>
      <c r="P14" s="338">
        <v>0.01</v>
      </c>
      <c r="Q14" s="334">
        <v>7.0000000000000001E-3</v>
      </c>
      <c r="R14" s="360">
        <v>0.01</v>
      </c>
      <c r="S14" s="361">
        <v>0.06</v>
      </c>
      <c r="T14" s="338">
        <v>0.1</v>
      </c>
      <c r="U14" s="66">
        <v>0.1</v>
      </c>
      <c r="V14" s="132">
        <v>3</v>
      </c>
      <c r="W14" s="125"/>
    </row>
    <row r="15" spans="1:23" s="44" customFormat="1">
      <c r="A15" s="203" t="str">
        <f ca="1">'Eff Conc.'!A15</f>
        <v>Q1 2013</v>
      </c>
      <c r="B15" s="204">
        <f ca="1">'Eff Conc.'!B15</f>
        <v>41327</v>
      </c>
      <c r="C15" s="333">
        <v>7.0000000000000007E-2</v>
      </c>
      <c r="D15" s="338">
        <v>0.1</v>
      </c>
      <c r="E15" s="133">
        <v>7.0000000000000007E-2</v>
      </c>
      <c r="F15" s="134">
        <v>0.1</v>
      </c>
      <c r="G15" s="131">
        <v>0.1</v>
      </c>
      <c r="H15" s="132">
        <v>0.2</v>
      </c>
      <c r="I15" s="133">
        <v>0.02</v>
      </c>
      <c r="J15" s="134">
        <v>0.3</v>
      </c>
      <c r="K15" s="131">
        <v>0.01</v>
      </c>
      <c r="L15" s="132">
        <v>0.1</v>
      </c>
      <c r="M15" s="335"/>
      <c r="N15" s="366"/>
      <c r="O15" s="131">
        <v>3.5000000000000003E-2</v>
      </c>
      <c r="P15" s="132">
        <v>0.05</v>
      </c>
      <c r="Q15" s="133">
        <v>3.5000000000000003E-2</v>
      </c>
      <c r="R15" s="220">
        <v>0.05</v>
      </c>
      <c r="S15" s="222">
        <v>0.06</v>
      </c>
      <c r="T15" s="132">
        <v>0.1</v>
      </c>
      <c r="U15" s="66">
        <v>0.1</v>
      </c>
      <c r="V15" s="132">
        <v>3</v>
      </c>
      <c r="W15" s="125"/>
    </row>
    <row r="16" spans="1:23" s="44" customFormat="1">
      <c r="A16" s="203" t="str">
        <f ca="1">'Eff Conc.'!A16</f>
        <v>Q1 2013</v>
      </c>
      <c r="B16" s="204">
        <f ca="1">'Eff Conc.'!B16</f>
        <v>41339</v>
      </c>
      <c r="C16" s="333">
        <v>7.0000000000000007E-2</v>
      </c>
      <c r="D16" s="338">
        <v>0.1</v>
      </c>
      <c r="E16" s="133">
        <v>7.0000000000000007E-2</v>
      </c>
      <c r="F16" s="134">
        <v>0.1</v>
      </c>
      <c r="G16" s="131">
        <v>0.1</v>
      </c>
      <c r="H16" s="132">
        <v>0.2</v>
      </c>
      <c r="I16" s="133">
        <v>0.01</v>
      </c>
      <c r="J16" s="134">
        <v>0.2</v>
      </c>
      <c r="K16" s="131">
        <v>0.01</v>
      </c>
      <c r="L16" s="132">
        <v>0.1</v>
      </c>
      <c r="M16" s="335"/>
      <c r="N16" s="366"/>
      <c r="O16" s="131">
        <v>3.5000000000000003E-2</v>
      </c>
      <c r="P16" s="132">
        <v>0.05</v>
      </c>
      <c r="Q16" s="133">
        <v>3.5000000000000003E-2</v>
      </c>
      <c r="R16" s="220">
        <v>0.05</v>
      </c>
      <c r="S16" s="222">
        <v>0.06</v>
      </c>
      <c r="T16" s="132">
        <v>0.1</v>
      </c>
      <c r="U16" s="66">
        <v>0.1</v>
      </c>
      <c r="V16" s="132">
        <v>3</v>
      </c>
      <c r="W16" s="125"/>
    </row>
    <row r="17" spans="1:23" s="44" customFormat="1">
      <c r="A17" s="203" t="str">
        <f ca="1">'Eff Conc.'!A17</f>
        <v>Q1 2013</v>
      </c>
      <c r="B17" s="204">
        <f ca="1">'Eff Conc.'!B17</f>
        <v>41353</v>
      </c>
      <c r="C17" s="333">
        <v>7.0000000000000007E-2</v>
      </c>
      <c r="D17" s="338">
        <v>0.1</v>
      </c>
      <c r="E17" s="334">
        <v>7.0000000000000007E-2</v>
      </c>
      <c r="F17" s="341">
        <v>0.1</v>
      </c>
      <c r="G17" s="333">
        <v>0.1</v>
      </c>
      <c r="H17" s="338">
        <v>0.2</v>
      </c>
      <c r="I17" s="133">
        <v>2E-3</v>
      </c>
      <c r="J17" s="134">
        <v>0.03</v>
      </c>
      <c r="K17" s="131">
        <v>0.01</v>
      </c>
      <c r="L17" s="132">
        <v>0.1</v>
      </c>
      <c r="M17" s="335"/>
      <c r="N17" s="366"/>
      <c r="O17" s="131">
        <v>7.4999999999999997E-2</v>
      </c>
      <c r="P17" s="132">
        <v>0.1</v>
      </c>
      <c r="Q17" s="133">
        <v>7.4999999999999997E-2</v>
      </c>
      <c r="R17" s="220">
        <v>0.1</v>
      </c>
      <c r="S17" s="222">
        <v>0.06</v>
      </c>
      <c r="T17" s="132">
        <v>0.1</v>
      </c>
      <c r="U17" s="66">
        <v>0.1</v>
      </c>
      <c r="V17" s="132">
        <v>3</v>
      </c>
      <c r="W17" s="125"/>
    </row>
    <row r="18" spans="1:23" s="44" customFormat="1">
      <c r="A18" s="203" t="str">
        <f ca="1">'Eff Conc.'!A18</f>
        <v>Q2 2013</v>
      </c>
      <c r="B18" s="204">
        <f ca="1">'Eff Conc.'!B18</f>
        <v>41367</v>
      </c>
      <c r="C18" s="131">
        <v>7.0000000000000007E-2</v>
      </c>
      <c r="D18" s="132">
        <v>0.1</v>
      </c>
      <c r="E18" s="133">
        <v>7.0000000000000007E-2</v>
      </c>
      <c r="F18" s="134">
        <v>0.1</v>
      </c>
      <c r="G18" s="131">
        <v>0.1</v>
      </c>
      <c r="H18" s="132">
        <v>0.2</v>
      </c>
      <c r="I18" s="133">
        <v>2E-3</v>
      </c>
      <c r="J18" s="134">
        <v>0.03</v>
      </c>
      <c r="K18" s="131">
        <v>0.01</v>
      </c>
      <c r="L18" s="132">
        <v>0.1</v>
      </c>
      <c r="M18" s="335"/>
      <c r="N18" s="366"/>
      <c r="O18" s="131">
        <v>3.5000000000000003E-2</v>
      </c>
      <c r="P18" s="132">
        <v>0.05</v>
      </c>
      <c r="Q18" s="133">
        <v>3.5000000000000003E-2</v>
      </c>
      <c r="R18" s="220">
        <v>0.05</v>
      </c>
      <c r="S18" s="222">
        <v>0.06</v>
      </c>
      <c r="T18" s="132">
        <v>0.1</v>
      </c>
      <c r="U18" s="66">
        <v>0.1</v>
      </c>
      <c r="V18" s="132">
        <v>3</v>
      </c>
      <c r="W18" s="125"/>
    </row>
    <row r="19" spans="1:23" s="44" customFormat="1">
      <c r="A19" s="203" t="str">
        <f ca="1">'Eff Conc.'!A19</f>
        <v>Q2 2013</v>
      </c>
      <c r="B19" s="204">
        <f ca="1">'Eff Conc.'!B19</f>
        <v>41387</v>
      </c>
      <c r="C19" s="131">
        <v>7.0000000000000007E-2</v>
      </c>
      <c r="D19" s="132">
        <v>0.1</v>
      </c>
      <c r="E19" s="133">
        <v>7.0000000000000007E-2</v>
      </c>
      <c r="F19" s="134">
        <v>0.1</v>
      </c>
      <c r="G19" s="131">
        <v>0.1</v>
      </c>
      <c r="H19" s="132">
        <v>0.2</v>
      </c>
      <c r="I19" s="133">
        <v>2E-3</v>
      </c>
      <c r="J19" s="134">
        <v>0.03</v>
      </c>
      <c r="K19" s="131">
        <v>0.01</v>
      </c>
      <c r="L19" s="132">
        <v>0.1</v>
      </c>
      <c r="M19" s="335"/>
      <c r="N19" s="366"/>
      <c r="O19" s="131">
        <v>7.4999999999999997E-2</v>
      </c>
      <c r="P19" s="132">
        <v>0.1</v>
      </c>
      <c r="Q19" s="133">
        <v>3.5000000000000003E-2</v>
      </c>
      <c r="R19" s="220">
        <v>0.05</v>
      </c>
      <c r="S19" s="222">
        <v>0.06</v>
      </c>
      <c r="T19" s="132">
        <v>0.1</v>
      </c>
      <c r="U19" s="66">
        <v>0.1</v>
      </c>
      <c r="V19" s="132">
        <v>3</v>
      </c>
      <c r="W19" s="125"/>
    </row>
    <row r="20" spans="1:23" s="44" customFormat="1">
      <c r="A20" s="203" t="str">
        <f ca="1">'Eff Conc.'!A20</f>
        <v>Q2 2013</v>
      </c>
      <c r="B20" s="204">
        <f ca="1">'Eff Conc.'!B20</f>
        <v>41404</v>
      </c>
      <c r="C20" s="131">
        <v>7.0000000000000007E-2</v>
      </c>
      <c r="D20" s="132">
        <v>0.1</v>
      </c>
      <c r="E20" s="133">
        <v>7.0000000000000007E-2</v>
      </c>
      <c r="F20" s="134">
        <v>0.1</v>
      </c>
      <c r="G20" s="131">
        <v>0.1</v>
      </c>
      <c r="H20" s="132">
        <v>0.2</v>
      </c>
      <c r="I20" s="133">
        <v>2E-3</v>
      </c>
      <c r="J20" s="134">
        <v>0.03</v>
      </c>
      <c r="K20" s="131">
        <v>0.01</v>
      </c>
      <c r="L20" s="132">
        <v>0.1</v>
      </c>
      <c r="M20" s="335"/>
      <c r="N20" s="366"/>
      <c r="O20" s="131">
        <v>1.4999999999999999E-2</v>
      </c>
      <c r="P20" s="132">
        <v>0.1</v>
      </c>
      <c r="Q20" s="133">
        <v>1.4999999999999999E-2</v>
      </c>
      <c r="R20" s="220">
        <v>0.1</v>
      </c>
      <c r="S20" s="222">
        <v>0.06</v>
      </c>
      <c r="T20" s="132">
        <v>0.1</v>
      </c>
      <c r="U20" s="66">
        <v>0.1</v>
      </c>
      <c r="V20" s="132">
        <v>3</v>
      </c>
      <c r="W20" s="125"/>
    </row>
    <row r="21" spans="1:23" s="44" customFormat="1">
      <c r="A21" s="203" t="str">
        <f ca="1">'Eff Conc.'!A21</f>
        <v>Q2 2013</v>
      </c>
      <c r="B21" s="204">
        <f ca="1">'Eff Conc.'!B21</f>
        <v>41410</v>
      </c>
      <c r="C21" s="131">
        <v>0.14000000000000001</v>
      </c>
      <c r="D21" s="132">
        <v>0.2</v>
      </c>
      <c r="E21" s="133">
        <v>7.0000000000000007E-2</v>
      </c>
      <c r="F21" s="134">
        <v>0.1</v>
      </c>
      <c r="G21" s="131">
        <v>0.1</v>
      </c>
      <c r="H21" s="132">
        <v>0.2</v>
      </c>
      <c r="I21" s="133">
        <v>2E-3</v>
      </c>
      <c r="J21" s="134">
        <v>0.03</v>
      </c>
      <c r="K21" s="333">
        <v>0.01</v>
      </c>
      <c r="L21" s="338">
        <v>0.1</v>
      </c>
      <c r="M21" s="335"/>
      <c r="N21" s="366"/>
      <c r="O21" s="131">
        <v>7.0000000000000001E-3</v>
      </c>
      <c r="P21" s="132">
        <v>0.01</v>
      </c>
      <c r="Q21" s="133">
        <v>7.0000000000000001E-3</v>
      </c>
      <c r="R21" s="220">
        <v>0.01</v>
      </c>
      <c r="S21" s="222">
        <v>6.0000000000000001E-3</v>
      </c>
      <c r="T21" s="132">
        <v>0.01</v>
      </c>
      <c r="U21" s="66">
        <v>0.1</v>
      </c>
      <c r="V21" s="132">
        <v>3</v>
      </c>
      <c r="W21" s="125"/>
    </row>
    <row r="22" spans="1:23" s="44" customFormat="1">
      <c r="A22" s="203" t="str">
        <f ca="1">'Eff Conc.'!A22</f>
        <v>Q3 2013</v>
      </c>
      <c r="B22" s="204">
        <f ca="1">'Eff Conc.'!B22</f>
        <v>41473</v>
      </c>
      <c r="C22" s="131">
        <v>7.0000000000000007E-2</v>
      </c>
      <c r="D22" s="132">
        <v>0.1</v>
      </c>
      <c r="E22" s="133">
        <v>7.0000000000000007E-2</v>
      </c>
      <c r="F22" s="134">
        <v>0.1</v>
      </c>
      <c r="G22" s="131">
        <v>0.1</v>
      </c>
      <c r="H22" s="132">
        <v>0.2</v>
      </c>
      <c r="I22" s="133">
        <v>2E-3</v>
      </c>
      <c r="J22" s="134">
        <v>0.03</v>
      </c>
      <c r="K22" s="131">
        <v>0.01</v>
      </c>
      <c r="L22" s="132">
        <v>0.1</v>
      </c>
      <c r="M22" s="335"/>
      <c r="N22" s="366"/>
      <c r="O22" s="131">
        <v>1.4999999999999999E-2</v>
      </c>
      <c r="P22" s="132">
        <v>0.1</v>
      </c>
      <c r="Q22" s="133">
        <v>1.4999999999999999E-2</v>
      </c>
      <c r="R22" s="220">
        <v>0.1</v>
      </c>
      <c r="S22" s="222">
        <v>6.0000000000000001E-3</v>
      </c>
      <c r="T22" s="132">
        <v>0.01</v>
      </c>
      <c r="U22" s="131">
        <v>0.1</v>
      </c>
      <c r="V22" s="132">
        <v>3</v>
      </c>
      <c r="W22" s="125"/>
    </row>
    <row r="23" spans="1:23" s="44" customFormat="1">
      <c r="A23" s="203" t="str">
        <f ca="1">'Eff Conc.'!A23</f>
        <v>Q4 2013</v>
      </c>
      <c r="B23" s="204">
        <f ca="1">'Eff Conc.'!B23</f>
        <v>41564</v>
      </c>
      <c r="C23" s="131">
        <v>7.0000000000000007E-2</v>
      </c>
      <c r="D23" s="132">
        <v>0.1</v>
      </c>
      <c r="E23" s="133">
        <v>7.0000000000000007E-2</v>
      </c>
      <c r="F23" s="134">
        <v>0.1</v>
      </c>
      <c r="G23" s="131">
        <v>0.1</v>
      </c>
      <c r="H23" s="132">
        <v>0.2</v>
      </c>
      <c r="I23" s="133">
        <v>2E-3</v>
      </c>
      <c r="J23" s="134">
        <v>0.03</v>
      </c>
      <c r="K23" s="131">
        <v>0.01</v>
      </c>
      <c r="L23" s="132">
        <v>0.1</v>
      </c>
      <c r="M23" s="335"/>
      <c r="N23" s="366"/>
      <c r="O23" s="131">
        <v>7.0000000000000001E-3</v>
      </c>
      <c r="P23" s="132">
        <v>0.01</v>
      </c>
      <c r="Q23" s="133">
        <v>7.0000000000000001E-3</v>
      </c>
      <c r="R23" s="220">
        <v>0.01</v>
      </c>
      <c r="S23" s="222">
        <v>0.06</v>
      </c>
      <c r="T23" s="132">
        <v>0.1</v>
      </c>
      <c r="U23" s="131">
        <v>0.1</v>
      </c>
      <c r="V23" s="132">
        <v>3</v>
      </c>
      <c r="W23" s="125"/>
    </row>
    <row r="24" spans="1:23" s="44" customFormat="1">
      <c r="A24" s="203" t="str">
        <f ca="1">'Eff Conc.'!A24</f>
        <v>Q42013</v>
      </c>
      <c r="B24" s="204">
        <f ca="1">'Eff Conc.'!B24</f>
        <v>41572</v>
      </c>
      <c r="C24" s="131">
        <v>7.0000000000000007E-2</v>
      </c>
      <c r="D24" s="132">
        <v>0.1</v>
      </c>
      <c r="E24" s="133">
        <v>7.0000000000000007E-2</v>
      </c>
      <c r="F24" s="134">
        <v>0.1</v>
      </c>
      <c r="G24" s="131">
        <v>0.1</v>
      </c>
      <c r="H24" s="132">
        <v>0.2</v>
      </c>
      <c r="I24" s="133">
        <v>2E-3</v>
      </c>
      <c r="J24" s="134">
        <v>0.03</v>
      </c>
      <c r="K24" s="131">
        <v>0.01</v>
      </c>
      <c r="L24" s="132">
        <v>0.1</v>
      </c>
      <c r="M24" s="335"/>
      <c r="N24" s="366"/>
      <c r="O24" s="131">
        <v>7.0000000000000001E-3</v>
      </c>
      <c r="P24" s="132">
        <v>0.01</v>
      </c>
      <c r="Q24" s="133">
        <v>7.0000000000000001E-3</v>
      </c>
      <c r="R24" s="220">
        <v>0.01</v>
      </c>
      <c r="S24" s="222">
        <v>0.06</v>
      </c>
      <c r="T24" s="132">
        <v>0.1</v>
      </c>
      <c r="U24" s="131">
        <v>0.1</v>
      </c>
      <c r="V24" s="132">
        <v>3</v>
      </c>
      <c r="W24" s="125"/>
    </row>
    <row r="25" spans="1:23" s="44" customFormat="1">
      <c r="A25" s="203" t="str">
        <f ca="1">'Eff Conc.'!A25</f>
        <v>Q42013</v>
      </c>
      <c r="B25" s="204">
        <f ca="1">'Eff Conc.'!B25</f>
        <v>41593</v>
      </c>
      <c r="C25" s="131">
        <v>7.0000000000000007E-2</v>
      </c>
      <c r="D25" s="132">
        <v>0.1</v>
      </c>
      <c r="E25" s="133">
        <v>7.0000000000000007E-2</v>
      </c>
      <c r="F25" s="134">
        <v>0.1</v>
      </c>
      <c r="G25" s="131">
        <v>0.1</v>
      </c>
      <c r="H25" s="132">
        <v>0.2</v>
      </c>
      <c r="I25" s="133">
        <v>2E-3</v>
      </c>
      <c r="J25" s="134">
        <v>0.03</v>
      </c>
      <c r="K25" s="131">
        <v>0.01</v>
      </c>
      <c r="L25" s="132">
        <v>0.1</v>
      </c>
      <c r="M25" s="335"/>
      <c r="N25" s="366"/>
      <c r="O25" s="131">
        <v>7.0000000000000001E-3</v>
      </c>
      <c r="P25" s="132">
        <v>0.01</v>
      </c>
      <c r="Q25" s="133">
        <v>7.0000000000000001E-3</v>
      </c>
      <c r="R25" s="220">
        <v>0.01</v>
      </c>
      <c r="S25" s="222">
        <v>6.0000000000000001E-3</v>
      </c>
      <c r="T25" s="132">
        <v>0.01</v>
      </c>
      <c r="U25" s="131">
        <v>0.1</v>
      </c>
      <c r="V25" s="132">
        <v>3</v>
      </c>
      <c r="W25" s="125"/>
    </row>
    <row r="26" spans="1:23" s="44" customFormat="1">
      <c r="A26" s="203" t="str">
        <f ca="1">'Eff Conc.'!A26</f>
        <v>Q42013</v>
      </c>
      <c r="B26" s="204">
        <f ca="1">'Eff Conc.'!B26</f>
        <v>41600</v>
      </c>
      <c r="C26" s="131">
        <v>7.0000000000000007E-2</v>
      </c>
      <c r="D26" s="132">
        <v>0.1</v>
      </c>
      <c r="E26" s="133">
        <v>7.0000000000000007E-2</v>
      </c>
      <c r="F26" s="134">
        <v>0.1</v>
      </c>
      <c r="G26" s="131">
        <v>0.1</v>
      </c>
      <c r="H26" s="132">
        <v>0.2</v>
      </c>
      <c r="I26" s="133">
        <v>2E-3</v>
      </c>
      <c r="J26" s="134">
        <v>0.03</v>
      </c>
      <c r="K26" s="131">
        <v>0.01</v>
      </c>
      <c r="L26" s="132">
        <v>0.1</v>
      </c>
      <c r="M26" s="335"/>
      <c r="N26" s="366"/>
      <c r="O26" s="131">
        <v>7.0000000000000007E-2</v>
      </c>
      <c r="P26" s="132">
        <v>0.1</v>
      </c>
      <c r="Q26" s="133">
        <v>7.0000000000000001E-3</v>
      </c>
      <c r="R26" s="220">
        <v>0.01</v>
      </c>
      <c r="S26" s="222">
        <v>6.0000000000000001E-3</v>
      </c>
      <c r="T26" s="132">
        <v>0.01</v>
      </c>
      <c r="U26" s="131">
        <v>0.1</v>
      </c>
      <c r="V26" s="132">
        <v>3</v>
      </c>
      <c r="W26" s="125"/>
    </row>
    <row r="27" spans="1:23" s="44" customFormat="1">
      <c r="A27" s="203" t="str">
        <f ca="1">'Eff Conc.'!A27</f>
        <v>Q4 2013</v>
      </c>
      <c r="B27" s="204">
        <v>41614</v>
      </c>
      <c r="C27" s="131">
        <v>7.0000000000000007E-2</v>
      </c>
      <c r="D27" s="132">
        <v>0.1</v>
      </c>
      <c r="E27" s="133">
        <v>7.0000000000000007E-2</v>
      </c>
      <c r="F27" s="134">
        <v>0.1</v>
      </c>
      <c r="G27" s="131">
        <v>0.1</v>
      </c>
      <c r="H27" s="132">
        <v>0.2</v>
      </c>
      <c r="I27" s="133">
        <v>0.01</v>
      </c>
      <c r="J27" s="134">
        <v>0.2</v>
      </c>
      <c r="K27" s="131">
        <v>0.01</v>
      </c>
      <c r="L27" s="132">
        <v>0.1</v>
      </c>
      <c r="M27" s="335"/>
      <c r="N27" s="366"/>
      <c r="O27" s="131">
        <v>7.0000000000000001E-3</v>
      </c>
      <c r="P27" s="132">
        <v>0.01</v>
      </c>
      <c r="Q27" s="133">
        <v>7.0000000000000001E-3</v>
      </c>
      <c r="R27" s="220">
        <v>0.01</v>
      </c>
      <c r="S27" s="222">
        <v>6.0000000000000001E-3</v>
      </c>
      <c r="T27" s="132">
        <v>0.01</v>
      </c>
      <c r="U27" s="131">
        <v>0.1</v>
      </c>
      <c r="V27" s="132">
        <v>3</v>
      </c>
      <c r="W27" s="125"/>
    </row>
    <row r="28" spans="1:23" s="44" customFormat="1">
      <c r="A28" s="203" t="str">
        <f ca="1">'Eff Conc.'!A28</f>
        <v>Q4 2013</v>
      </c>
      <c r="B28" s="204">
        <f ca="1">'Eff Conc.'!B28</f>
        <v>41624</v>
      </c>
      <c r="C28" s="131">
        <v>7.0000000000000007E-2</v>
      </c>
      <c r="D28" s="132">
        <v>0.1</v>
      </c>
      <c r="E28" s="133">
        <v>7.0000000000000007E-2</v>
      </c>
      <c r="F28" s="134">
        <v>0.1</v>
      </c>
      <c r="G28" s="131">
        <v>0.1</v>
      </c>
      <c r="H28" s="132">
        <v>0.2</v>
      </c>
      <c r="I28" s="133">
        <v>0.01</v>
      </c>
      <c r="J28" s="134">
        <v>0.2</v>
      </c>
      <c r="K28" s="131">
        <v>0.01</v>
      </c>
      <c r="L28" s="132">
        <v>0.1</v>
      </c>
      <c r="M28" s="335"/>
      <c r="N28" s="366"/>
      <c r="O28" s="131">
        <v>7.0000000000000001E-3</v>
      </c>
      <c r="P28" s="132">
        <v>0.01</v>
      </c>
      <c r="Q28" s="133">
        <v>7.0000000000000001E-3</v>
      </c>
      <c r="R28" s="220">
        <v>0.01</v>
      </c>
      <c r="S28" s="222">
        <v>6.0000000000000001E-3</v>
      </c>
      <c r="T28" s="132">
        <v>0.01</v>
      </c>
      <c r="U28" s="131">
        <v>0.1</v>
      </c>
      <c r="V28" s="132">
        <v>3</v>
      </c>
      <c r="W28" s="125"/>
    </row>
    <row r="29" spans="1:23" s="44" customFormat="1">
      <c r="A29" s="203" t="s">
        <v>215</v>
      </c>
      <c r="B29" s="204">
        <f ca="1">'Eff Conc.'!B29</f>
        <v>41649</v>
      </c>
      <c r="C29" s="131">
        <v>7.0000000000000007E-2</v>
      </c>
      <c r="D29" s="132">
        <v>0.1</v>
      </c>
      <c r="E29" s="133">
        <v>7.0000000000000007E-2</v>
      </c>
      <c r="F29" s="134">
        <v>0.1</v>
      </c>
      <c r="G29" s="131">
        <v>0.1</v>
      </c>
      <c r="H29" s="132">
        <v>0.2</v>
      </c>
      <c r="I29" s="133">
        <v>0.01</v>
      </c>
      <c r="J29" s="134">
        <v>0.2</v>
      </c>
      <c r="K29" s="131">
        <v>0.01</v>
      </c>
      <c r="L29" s="132">
        <v>0.1</v>
      </c>
      <c r="M29" s="335"/>
      <c r="N29" s="366"/>
      <c r="O29" s="131">
        <v>7.0000000000000001E-3</v>
      </c>
      <c r="P29" s="132">
        <v>0.01</v>
      </c>
      <c r="Q29" s="133">
        <v>7.0000000000000001E-3</v>
      </c>
      <c r="R29" s="220">
        <v>0.01</v>
      </c>
      <c r="S29" s="222">
        <v>6.0000000000000001E-3</v>
      </c>
      <c r="T29" s="132">
        <v>0.01</v>
      </c>
      <c r="U29" s="131">
        <v>0.1</v>
      </c>
      <c r="V29" s="132">
        <v>3</v>
      </c>
      <c r="W29" s="125"/>
    </row>
    <row r="30" spans="1:23" s="44" customFormat="1">
      <c r="A30" s="203" t="s">
        <v>215</v>
      </c>
      <c r="B30" s="204">
        <f ca="1">'Eff Conc.'!B30</f>
        <v>41663</v>
      </c>
      <c r="C30" s="131">
        <v>7.0000000000000007E-2</v>
      </c>
      <c r="D30" s="132">
        <v>0.1</v>
      </c>
      <c r="E30" s="133">
        <v>7.0000000000000007E-2</v>
      </c>
      <c r="F30" s="134">
        <v>0.1</v>
      </c>
      <c r="G30" s="131">
        <v>0.1</v>
      </c>
      <c r="H30" s="132">
        <v>0.2</v>
      </c>
      <c r="I30" s="133">
        <v>0.02</v>
      </c>
      <c r="J30" s="134">
        <v>0.3</v>
      </c>
      <c r="K30" s="131">
        <v>0.01</v>
      </c>
      <c r="L30" s="132">
        <v>0.1</v>
      </c>
      <c r="M30" s="335"/>
      <c r="N30" s="366"/>
      <c r="O30" s="131">
        <v>7.0000000000000001E-3</v>
      </c>
      <c r="P30" s="132">
        <v>0.01</v>
      </c>
      <c r="Q30" s="133">
        <v>7.0000000000000001E-3</v>
      </c>
      <c r="R30" s="220">
        <v>0.01</v>
      </c>
      <c r="S30" s="222">
        <v>6.0000000000000001E-3</v>
      </c>
      <c r="T30" s="132">
        <v>0.01</v>
      </c>
      <c r="U30" s="131">
        <v>0.1</v>
      </c>
      <c r="V30" s="132">
        <v>3</v>
      </c>
      <c r="W30" s="125"/>
    </row>
    <row r="31" spans="1:23" s="44" customFormat="1">
      <c r="A31" s="203" t="s">
        <v>215</v>
      </c>
      <c r="B31" s="204">
        <f ca="1">'Eff Conc.'!B31</f>
        <v>41682</v>
      </c>
      <c r="C31" s="131">
        <v>7.0000000000000007E-2</v>
      </c>
      <c r="D31" s="132">
        <v>0.1</v>
      </c>
      <c r="E31" s="133">
        <v>7.0000000000000007E-2</v>
      </c>
      <c r="F31" s="134">
        <v>0.1</v>
      </c>
      <c r="G31" s="131">
        <v>0.1</v>
      </c>
      <c r="H31" s="132">
        <v>0.2</v>
      </c>
      <c r="I31" s="133">
        <v>2E-3</v>
      </c>
      <c r="J31" s="134">
        <v>0.03</v>
      </c>
      <c r="K31" s="131">
        <v>0.01</v>
      </c>
      <c r="L31" s="132">
        <v>0.1</v>
      </c>
      <c r="M31" s="335"/>
      <c r="N31" s="366"/>
      <c r="O31" s="131">
        <v>7.0000000000000001E-3</v>
      </c>
      <c r="P31" s="132">
        <v>0.01</v>
      </c>
      <c r="Q31" s="133">
        <v>7.0000000000000001E-3</v>
      </c>
      <c r="R31" s="220">
        <v>0.01</v>
      </c>
      <c r="S31" s="222">
        <v>6.0000000000000001E-3</v>
      </c>
      <c r="T31" s="132">
        <v>0.01</v>
      </c>
      <c r="U31" s="131">
        <v>0.1</v>
      </c>
      <c r="V31" s="132">
        <v>3</v>
      </c>
      <c r="W31" s="125"/>
    </row>
    <row r="32" spans="1:23" s="44" customFormat="1">
      <c r="A32" s="203" t="str">
        <f ca="1">'Eff Conc.'!A32</f>
        <v>Q1 2014</v>
      </c>
      <c r="B32" s="204">
        <f ca="1">'Eff Conc.'!B32</f>
        <v>41706</v>
      </c>
      <c r="C32" s="131">
        <v>7.0000000000000007E-2</v>
      </c>
      <c r="D32" s="132">
        <v>0.1</v>
      </c>
      <c r="E32" s="133">
        <v>7.0000000000000007E-2</v>
      </c>
      <c r="F32" s="134">
        <v>0.1</v>
      </c>
      <c r="G32" s="131">
        <v>0.1</v>
      </c>
      <c r="H32" s="132">
        <v>0.2</v>
      </c>
      <c r="I32" s="133">
        <v>5.0000000000000001E-3</v>
      </c>
      <c r="J32" s="134">
        <v>0.03</v>
      </c>
      <c r="K32" s="131">
        <v>0.01</v>
      </c>
      <c r="L32" s="132">
        <v>0.1</v>
      </c>
      <c r="M32" s="335"/>
      <c r="N32" s="366"/>
      <c r="O32" s="131">
        <v>7.0000000000000001E-3</v>
      </c>
      <c r="P32" s="132">
        <v>0.01</v>
      </c>
      <c r="Q32" s="133">
        <v>7.0000000000000001E-3</v>
      </c>
      <c r="R32" s="220">
        <v>0.01</v>
      </c>
      <c r="S32" s="222">
        <v>6.0000000000000001E-3</v>
      </c>
      <c r="T32" s="132">
        <v>0.01</v>
      </c>
      <c r="U32" s="131">
        <v>0.1</v>
      </c>
      <c r="V32" s="132">
        <v>3</v>
      </c>
      <c r="W32" s="125"/>
    </row>
    <row r="33" spans="1:23" s="44" customFormat="1">
      <c r="A33" s="203" t="str">
        <f ca="1">'Eff Conc.'!A33</f>
        <v>Q1 2014</v>
      </c>
      <c r="B33" s="204">
        <f ca="1">'Eff Conc.'!B33</f>
        <v>41717</v>
      </c>
      <c r="C33" s="131">
        <v>7.0000000000000007E-2</v>
      </c>
      <c r="D33" s="132">
        <v>0.1</v>
      </c>
      <c r="E33" s="133">
        <v>7.0000000000000007E-2</v>
      </c>
      <c r="F33" s="134">
        <v>0.1</v>
      </c>
      <c r="G33" s="131">
        <v>0.1</v>
      </c>
      <c r="H33" s="132">
        <v>0.2</v>
      </c>
      <c r="I33" s="133">
        <v>5.0000000000000001E-3</v>
      </c>
      <c r="J33" s="134">
        <v>0.03</v>
      </c>
      <c r="K33" s="131">
        <v>0.01</v>
      </c>
      <c r="L33" s="132">
        <v>0.1</v>
      </c>
      <c r="M33" s="335"/>
      <c r="N33" s="366"/>
      <c r="O33" s="131">
        <v>7.0000000000000001E-3</v>
      </c>
      <c r="P33" s="132">
        <v>0.01</v>
      </c>
      <c r="Q33" s="133">
        <v>7.0000000000000001E-3</v>
      </c>
      <c r="R33" s="220">
        <v>0.01</v>
      </c>
      <c r="S33" s="222">
        <v>0.15</v>
      </c>
      <c r="T33" s="132">
        <v>0.2</v>
      </c>
      <c r="U33" s="131">
        <v>0.1</v>
      </c>
      <c r="V33" s="132">
        <v>3</v>
      </c>
      <c r="W33" s="125"/>
    </row>
    <row r="34" spans="1:23" s="44" customFormat="1">
      <c r="A34" s="203" t="str">
        <f ca="1">'Eff Conc.'!A34</f>
        <v>Q2 2014</v>
      </c>
      <c r="B34" s="204">
        <f ca="1">'Eff Conc.'!B34</f>
        <v>0</v>
      </c>
      <c r="C34" s="131"/>
      <c r="D34" s="132"/>
      <c r="E34" s="133"/>
      <c r="F34" s="134"/>
      <c r="G34" s="131"/>
      <c r="H34" s="132"/>
      <c r="I34" s="133"/>
      <c r="J34" s="134"/>
      <c r="K34" s="131"/>
      <c r="L34" s="132"/>
      <c r="M34" s="335"/>
      <c r="N34" s="134"/>
      <c r="O34" s="131"/>
      <c r="P34" s="132"/>
      <c r="Q34" s="133"/>
      <c r="R34" s="220"/>
      <c r="S34" s="222"/>
      <c r="T34" s="132"/>
      <c r="U34" s="131"/>
      <c r="V34" s="132"/>
      <c r="W34" s="125"/>
    </row>
    <row r="35" spans="1:23" s="44" customFormat="1">
      <c r="A35" s="203">
        <f ca="1">'Eff Conc.'!A35</f>
        <v>0</v>
      </c>
      <c r="B35" s="204">
        <f ca="1">'Eff Conc.'!B35</f>
        <v>0</v>
      </c>
      <c r="C35" s="131"/>
      <c r="D35" s="132"/>
      <c r="E35" s="133"/>
      <c r="F35" s="134"/>
      <c r="G35" s="131"/>
      <c r="H35" s="132"/>
      <c r="I35" s="133"/>
      <c r="J35" s="134"/>
      <c r="K35" s="131"/>
      <c r="L35" s="132"/>
      <c r="M35" s="335"/>
      <c r="N35" s="134"/>
      <c r="O35" s="131"/>
      <c r="P35" s="132"/>
      <c r="Q35" s="133"/>
      <c r="R35" s="220"/>
      <c r="S35" s="222"/>
      <c r="T35" s="132"/>
      <c r="U35" s="131"/>
      <c r="V35" s="132"/>
      <c r="W35" s="125"/>
    </row>
    <row r="36" spans="1:23" s="44" customFormat="1">
      <c r="A36" s="203">
        <f ca="1">'Eff Conc.'!A36</f>
        <v>0</v>
      </c>
      <c r="B36" s="204">
        <f ca="1">'Eff Conc.'!B36</f>
        <v>0</v>
      </c>
      <c r="C36" s="131"/>
      <c r="D36" s="132"/>
      <c r="E36" s="133"/>
      <c r="F36" s="134"/>
      <c r="G36" s="131"/>
      <c r="H36" s="132"/>
      <c r="I36" s="133"/>
      <c r="J36" s="134"/>
      <c r="K36" s="131"/>
      <c r="L36" s="132"/>
      <c r="M36" s="335"/>
      <c r="N36" s="134"/>
      <c r="O36" s="131"/>
      <c r="P36" s="132"/>
      <c r="Q36" s="133"/>
      <c r="R36" s="220"/>
      <c r="S36" s="222"/>
      <c r="T36" s="132"/>
      <c r="U36" s="131"/>
      <c r="V36" s="132"/>
      <c r="W36" s="125"/>
    </row>
    <row r="37" spans="1:23" s="44" customFormat="1">
      <c r="A37" s="203">
        <f ca="1">'Eff Conc.'!A37</f>
        <v>0</v>
      </c>
      <c r="B37" s="204">
        <f ca="1">'Eff Conc.'!B37</f>
        <v>0</v>
      </c>
      <c r="C37" s="131"/>
      <c r="D37" s="132"/>
      <c r="E37" s="133"/>
      <c r="F37" s="134"/>
      <c r="G37" s="131"/>
      <c r="H37" s="132"/>
      <c r="I37" s="133"/>
      <c r="J37" s="134"/>
      <c r="K37" s="131"/>
      <c r="L37" s="132"/>
      <c r="M37" s="335"/>
      <c r="N37" s="134"/>
      <c r="O37" s="131"/>
      <c r="P37" s="132"/>
      <c r="Q37" s="133"/>
      <c r="R37" s="220"/>
      <c r="S37" s="222"/>
      <c r="T37" s="132"/>
      <c r="U37" s="131"/>
      <c r="V37" s="132"/>
      <c r="W37" s="125"/>
    </row>
    <row r="38" spans="1:23" s="44" customFormat="1">
      <c r="A38" s="203">
        <f ca="1">'Eff Conc.'!A38</f>
        <v>0</v>
      </c>
      <c r="B38" s="204">
        <f ca="1">'Eff Conc.'!B38</f>
        <v>0</v>
      </c>
      <c r="C38" s="131"/>
      <c r="D38" s="132"/>
      <c r="E38" s="133"/>
      <c r="F38" s="134"/>
      <c r="G38" s="131"/>
      <c r="H38" s="132"/>
      <c r="I38" s="133"/>
      <c r="J38" s="134"/>
      <c r="K38" s="131"/>
      <c r="L38" s="132"/>
      <c r="M38" s="335"/>
      <c r="N38" s="134"/>
      <c r="O38" s="131"/>
      <c r="P38" s="132"/>
      <c r="Q38" s="133"/>
      <c r="R38" s="220"/>
      <c r="S38" s="222"/>
      <c r="T38" s="132"/>
      <c r="U38" s="131"/>
      <c r="V38" s="132"/>
      <c r="W38" s="125"/>
    </row>
    <row r="39" spans="1:23" s="44" customFormat="1">
      <c r="A39" s="203">
        <f ca="1">'Eff Conc.'!A39</f>
        <v>0</v>
      </c>
      <c r="B39" s="204">
        <f ca="1">'Eff Conc.'!B39</f>
        <v>0</v>
      </c>
      <c r="C39" s="131"/>
      <c r="D39" s="132"/>
      <c r="E39" s="133"/>
      <c r="F39" s="134"/>
      <c r="G39" s="131"/>
      <c r="H39" s="132"/>
      <c r="I39" s="133"/>
      <c r="J39" s="134"/>
      <c r="K39" s="131"/>
      <c r="L39" s="132"/>
      <c r="M39" s="335"/>
      <c r="N39" s="134"/>
      <c r="O39" s="131"/>
      <c r="P39" s="132"/>
      <c r="Q39" s="133"/>
      <c r="R39" s="220"/>
      <c r="S39" s="222"/>
      <c r="T39" s="132"/>
      <c r="U39" s="131"/>
      <c r="V39" s="132"/>
      <c r="W39" s="125"/>
    </row>
    <row r="40" spans="1:23" s="44" customFormat="1">
      <c r="A40" s="203">
        <f ca="1">'Eff Conc.'!A40</f>
        <v>0</v>
      </c>
      <c r="B40" s="204">
        <f ca="1">'Eff Conc.'!B40</f>
        <v>0</v>
      </c>
      <c r="C40" s="131"/>
      <c r="D40" s="132"/>
      <c r="E40" s="133"/>
      <c r="F40" s="134"/>
      <c r="G40" s="131"/>
      <c r="H40" s="132"/>
      <c r="I40" s="133"/>
      <c r="J40" s="134"/>
      <c r="K40" s="131"/>
      <c r="L40" s="132"/>
      <c r="M40" s="335"/>
      <c r="N40" s="134"/>
      <c r="O40" s="131"/>
      <c r="P40" s="132"/>
      <c r="Q40" s="133"/>
      <c r="R40" s="220"/>
      <c r="S40" s="222"/>
      <c r="T40" s="132"/>
      <c r="U40" s="131"/>
      <c r="V40" s="132"/>
      <c r="W40" s="125"/>
    </row>
    <row r="41" spans="1:23" s="44" customFormat="1">
      <c r="A41" s="203">
        <f ca="1">'Eff Conc.'!A41</f>
        <v>0</v>
      </c>
      <c r="B41" s="204">
        <f ca="1">'Eff Conc.'!B41</f>
        <v>0</v>
      </c>
      <c r="C41" s="131"/>
      <c r="D41" s="132"/>
      <c r="E41" s="133"/>
      <c r="F41" s="134"/>
      <c r="G41" s="131"/>
      <c r="H41" s="132"/>
      <c r="I41" s="133"/>
      <c r="J41" s="134"/>
      <c r="K41" s="131"/>
      <c r="L41" s="132"/>
      <c r="M41" s="335"/>
      <c r="N41" s="134"/>
      <c r="O41" s="131"/>
      <c r="P41" s="132"/>
      <c r="Q41" s="133"/>
      <c r="R41" s="220"/>
      <c r="S41" s="222"/>
      <c r="T41" s="132"/>
      <c r="U41" s="131"/>
      <c r="V41" s="132"/>
      <c r="W41" s="125"/>
    </row>
    <row r="42" spans="1:23" s="44" customFormat="1">
      <c r="A42" s="203">
        <f ca="1">'Eff Conc.'!A42</f>
        <v>0</v>
      </c>
      <c r="B42" s="204">
        <f ca="1">'Eff Conc.'!B42</f>
        <v>0</v>
      </c>
      <c r="C42" s="131"/>
      <c r="D42" s="132"/>
      <c r="E42" s="133"/>
      <c r="F42" s="134"/>
      <c r="G42" s="131"/>
      <c r="H42" s="132"/>
      <c r="I42" s="133"/>
      <c r="J42" s="134"/>
      <c r="K42" s="131"/>
      <c r="L42" s="132"/>
      <c r="M42" s="335"/>
      <c r="N42" s="134"/>
      <c r="O42" s="131"/>
      <c r="P42" s="132"/>
      <c r="Q42" s="133"/>
      <c r="R42" s="220"/>
      <c r="S42" s="222"/>
      <c r="T42" s="132"/>
      <c r="U42" s="131"/>
      <c r="V42" s="132"/>
      <c r="W42" s="125"/>
    </row>
    <row r="43" spans="1:23" s="44" customFormat="1">
      <c r="A43" s="203">
        <f ca="1">'Eff Conc.'!A43</f>
        <v>0</v>
      </c>
      <c r="B43" s="204">
        <f ca="1">'Eff Conc.'!B43</f>
        <v>0</v>
      </c>
      <c r="C43" s="131"/>
      <c r="D43" s="132"/>
      <c r="E43" s="133"/>
      <c r="F43" s="134"/>
      <c r="G43" s="131"/>
      <c r="H43" s="132"/>
      <c r="I43" s="133"/>
      <c r="J43" s="134"/>
      <c r="K43" s="131"/>
      <c r="L43" s="132"/>
      <c r="M43" s="335"/>
      <c r="N43" s="134"/>
      <c r="O43" s="131"/>
      <c r="P43" s="132"/>
      <c r="Q43" s="133"/>
      <c r="R43" s="220"/>
      <c r="S43" s="222"/>
      <c r="T43" s="132"/>
      <c r="U43" s="131"/>
      <c r="V43" s="132"/>
      <c r="W43" s="125"/>
    </row>
    <row r="44" spans="1:23" s="44" customFormat="1">
      <c r="A44" s="203">
        <f ca="1">'Eff Conc.'!A44</f>
        <v>0</v>
      </c>
      <c r="B44" s="204">
        <f ca="1">'Eff Conc.'!B44</f>
        <v>0</v>
      </c>
      <c r="C44" s="131"/>
      <c r="D44" s="132"/>
      <c r="E44" s="133"/>
      <c r="F44" s="134"/>
      <c r="G44" s="131"/>
      <c r="H44" s="132"/>
      <c r="I44" s="133"/>
      <c r="J44" s="134"/>
      <c r="K44" s="131"/>
      <c r="L44" s="132"/>
      <c r="M44" s="335"/>
      <c r="N44" s="134"/>
      <c r="O44" s="131"/>
      <c r="P44" s="132"/>
      <c r="Q44" s="133"/>
      <c r="R44" s="220"/>
      <c r="S44" s="222"/>
      <c r="T44" s="132"/>
      <c r="U44" s="131"/>
      <c r="V44" s="132"/>
      <c r="W44" s="125"/>
    </row>
    <row r="45" spans="1:23" s="44" customFormat="1">
      <c r="A45" s="203">
        <f ca="1">'Eff Conc.'!A45</f>
        <v>0</v>
      </c>
      <c r="B45" s="204">
        <f ca="1">'Eff Conc.'!B45</f>
        <v>0</v>
      </c>
      <c r="C45" s="131"/>
      <c r="D45" s="132"/>
      <c r="E45" s="133"/>
      <c r="F45" s="134"/>
      <c r="G45" s="131"/>
      <c r="H45" s="132"/>
      <c r="I45" s="133"/>
      <c r="J45" s="134"/>
      <c r="K45" s="131"/>
      <c r="L45" s="132"/>
      <c r="M45" s="335"/>
      <c r="N45" s="134"/>
      <c r="O45" s="131"/>
      <c r="P45" s="132"/>
      <c r="Q45" s="133"/>
      <c r="R45" s="220"/>
      <c r="S45" s="222"/>
      <c r="T45" s="132"/>
      <c r="U45" s="131"/>
      <c r="V45" s="132"/>
      <c r="W45" s="125"/>
    </row>
    <row r="46" spans="1:23" s="44" customFormat="1">
      <c r="A46" s="203">
        <f ca="1">'Eff Conc.'!A46</f>
        <v>0</v>
      </c>
      <c r="B46" s="204">
        <f ca="1">'Eff Conc.'!B46</f>
        <v>0</v>
      </c>
      <c r="C46" s="131"/>
      <c r="D46" s="132"/>
      <c r="E46" s="133"/>
      <c r="F46" s="134"/>
      <c r="G46" s="131"/>
      <c r="H46" s="132"/>
      <c r="I46" s="133"/>
      <c r="J46" s="134"/>
      <c r="K46" s="131"/>
      <c r="L46" s="132"/>
      <c r="M46" s="335"/>
      <c r="N46" s="134"/>
      <c r="O46" s="131"/>
      <c r="P46" s="132"/>
      <c r="Q46" s="133"/>
      <c r="R46" s="220"/>
      <c r="S46" s="222"/>
      <c r="T46" s="132"/>
      <c r="U46" s="131"/>
      <c r="V46" s="132"/>
      <c r="W46" s="125"/>
    </row>
    <row r="47" spans="1:23" s="44" customFormat="1">
      <c r="A47" s="203">
        <f ca="1">'Eff Conc.'!A47</f>
        <v>0</v>
      </c>
      <c r="B47" s="204">
        <f ca="1">'Eff Conc.'!B47</f>
        <v>0</v>
      </c>
      <c r="C47" s="131"/>
      <c r="D47" s="132"/>
      <c r="E47" s="133"/>
      <c r="F47" s="134"/>
      <c r="G47" s="131"/>
      <c r="H47" s="132"/>
      <c r="I47" s="133"/>
      <c r="J47" s="134"/>
      <c r="K47" s="131"/>
      <c r="L47" s="132"/>
      <c r="M47" s="335"/>
      <c r="N47" s="134"/>
      <c r="O47" s="131"/>
      <c r="P47" s="132"/>
      <c r="Q47" s="133"/>
      <c r="R47" s="220"/>
      <c r="S47" s="222"/>
      <c r="T47" s="132"/>
      <c r="U47" s="131"/>
      <c r="V47" s="132"/>
      <c r="W47" s="125"/>
    </row>
    <row r="48" spans="1:23" s="44" customFormat="1">
      <c r="A48" s="203">
        <f ca="1">'Eff Conc.'!A48</f>
        <v>0</v>
      </c>
      <c r="B48" s="204">
        <f ca="1">'Eff Conc.'!B48</f>
        <v>0</v>
      </c>
      <c r="C48" s="131"/>
      <c r="D48" s="132"/>
      <c r="E48" s="133"/>
      <c r="F48" s="134"/>
      <c r="G48" s="131"/>
      <c r="H48" s="132"/>
      <c r="I48" s="133"/>
      <c r="J48" s="134"/>
      <c r="K48" s="131"/>
      <c r="L48" s="132"/>
      <c r="M48" s="335"/>
      <c r="N48" s="134"/>
      <c r="O48" s="131"/>
      <c r="P48" s="132"/>
      <c r="Q48" s="133"/>
      <c r="R48" s="220"/>
      <c r="S48" s="222"/>
      <c r="T48" s="132"/>
      <c r="U48" s="131"/>
      <c r="V48" s="132"/>
      <c r="W48" s="125"/>
    </row>
    <row r="49" spans="1:23" s="44" customFormat="1">
      <c r="A49" s="203">
        <f ca="1">'Eff Conc.'!A49</f>
        <v>0</v>
      </c>
      <c r="B49" s="204">
        <f ca="1">'Eff Conc.'!B49</f>
        <v>0</v>
      </c>
      <c r="C49" s="131"/>
      <c r="D49" s="132"/>
      <c r="E49" s="133"/>
      <c r="F49" s="134"/>
      <c r="G49" s="131"/>
      <c r="H49" s="132"/>
      <c r="I49" s="133"/>
      <c r="J49" s="134"/>
      <c r="K49" s="131"/>
      <c r="L49" s="132"/>
      <c r="M49" s="335"/>
      <c r="N49" s="134"/>
      <c r="O49" s="131"/>
      <c r="P49" s="132"/>
      <c r="Q49" s="133"/>
      <c r="R49" s="220"/>
      <c r="S49" s="222"/>
      <c r="T49" s="132"/>
      <c r="U49" s="131"/>
      <c r="V49" s="132"/>
      <c r="W49" s="125"/>
    </row>
    <row r="50" spans="1:23" s="44" customFormat="1">
      <c r="A50" s="203">
        <f ca="1">'Eff Conc.'!A50</f>
        <v>0</v>
      </c>
      <c r="B50" s="204">
        <f ca="1">'Eff Conc.'!B50</f>
        <v>0</v>
      </c>
      <c r="C50" s="131"/>
      <c r="D50" s="132"/>
      <c r="E50" s="133"/>
      <c r="F50" s="134"/>
      <c r="G50" s="131"/>
      <c r="H50" s="132"/>
      <c r="I50" s="133"/>
      <c r="J50" s="134"/>
      <c r="K50" s="131"/>
      <c r="L50" s="132"/>
      <c r="M50" s="335"/>
      <c r="N50" s="134"/>
      <c r="O50" s="131"/>
      <c r="P50" s="132"/>
      <c r="Q50" s="133"/>
      <c r="R50" s="220"/>
      <c r="S50" s="222"/>
      <c r="T50" s="132"/>
      <c r="U50" s="131"/>
      <c r="V50" s="132"/>
      <c r="W50" s="125"/>
    </row>
    <row r="51" spans="1:23" s="44" customFormat="1">
      <c r="A51" s="203">
        <f ca="1">'Eff Conc.'!A51</f>
        <v>0</v>
      </c>
      <c r="B51" s="204">
        <f ca="1">'Eff Conc.'!B51</f>
        <v>0</v>
      </c>
      <c r="C51" s="131"/>
      <c r="D51" s="132"/>
      <c r="E51" s="133"/>
      <c r="F51" s="134"/>
      <c r="G51" s="131"/>
      <c r="H51" s="132"/>
      <c r="I51" s="133"/>
      <c r="J51" s="134"/>
      <c r="K51" s="131"/>
      <c r="L51" s="132"/>
      <c r="M51" s="335"/>
      <c r="N51" s="134"/>
      <c r="O51" s="131"/>
      <c r="P51" s="132"/>
      <c r="Q51" s="133"/>
      <c r="R51" s="220"/>
      <c r="S51" s="222"/>
      <c r="T51" s="132"/>
      <c r="U51" s="131"/>
      <c r="V51" s="132"/>
      <c r="W51" s="125"/>
    </row>
    <row r="52" spans="1:23" s="44" customFormat="1">
      <c r="A52" s="203">
        <f ca="1">'Eff Conc.'!A52</f>
        <v>0</v>
      </c>
      <c r="B52" s="204">
        <f ca="1">'Eff Conc.'!B52</f>
        <v>0</v>
      </c>
      <c r="C52" s="131"/>
      <c r="D52" s="132"/>
      <c r="E52" s="133"/>
      <c r="F52" s="134"/>
      <c r="G52" s="131"/>
      <c r="H52" s="132"/>
      <c r="I52" s="133"/>
      <c r="J52" s="134"/>
      <c r="K52" s="131"/>
      <c r="L52" s="132"/>
      <c r="M52" s="335"/>
      <c r="N52" s="134"/>
      <c r="O52" s="131"/>
      <c r="P52" s="132"/>
      <c r="Q52" s="133"/>
      <c r="R52" s="220"/>
      <c r="S52" s="222"/>
      <c r="T52" s="132"/>
      <c r="U52" s="131"/>
      <c r="V52" s="132"/>
      <c r="W52" s="125"/>
    </row>
    <row r="53" spans="1:23" s="44" customFormat="1">
      <c r="A53" s="203">
        <f ca="1">'Eff Conc.'!A53</f>
        <v>0</v>
      </c>
      <c r="B53" s="204">
        <f ca="1">'Eff Conc.'!B53</f>
        <v>0</v>
      </c>
      <c r="C53" s="131"/>
      <c r="D53" s="132"/>
      <c r="E53" s="133"/>
      <c r="F53" s="134"/>
      <c r="G53" s="131"/>
      <c r="H53" s="132"/>
      <c r="I53" s="133"/>
      <c r="J53" s="134"/>
      <c r="K53" s="131"/>
      <c r="L53" s="132"/>
      <c r="M53" s="335"/>
      <c r="N53" s="134"/>
      <c r="O53" s="131"/>
      <c r="P53" s="132"/>
      <c r="Q53" s="133"/>
      <c r="R53" s="220"/>
      <c r="S53" s="222"/>
      <c r="T53" s="132"/>
      <c r="U53" s="131"/>
      <c r="V53" s="132"/>
      <c r="W53" s="125"/>
    </row>
    <row r="54" spans="1:23" s="44" customFormat="1">
      <c r="A54" s="203">
        <f ca="1">'Eff Conc.'!A54</f>
        <v>0</v>
      </c>
      <c r="B54" s="204">
        <f ca="1">'Eff Conc.'!B54</f>
        <v>0</v>
      </c>
      <c r="C54" s="131"/>
      <c r="D54" s="132"/>
      <c r="E54" s="133"/>
      <c r="F54" s="134"/>
      <c r="G54" s="131"/>
      <c r="H54" s="132"/>
      <c r="I54" s="133"/>
      <c r="J54" s="134"/>
      <c r="K54" s="131"/>
      <c r="L54" s="132"/>
      <c r="M54" s="335"/>
      <c r="N54" s="134"/>
      <c r="O54" s="131"/>
      <c r="P54" s="132"/>
      <c r="Q54" s="133"/>
      <c r="R54" s="220"/>
      <c r="S54" s="222"/>
      <c r="T54" s="132"/>
      <c r="U54" s="131"/>
      <c r="V54" s="132"/>
      <c r="W54" s="125"/>
    </row>
    <row r="55" spans="1:23" s="44" customFormat="1">
      <c r="A55" s="203">
        <f ca="1">'Eff Conc.'!A55</f>
        <v>0</v>
      </c>
      <c r="B55" s="204">
        <f ca="1">'Eff Conc.'!B55</f>
        <v>0</v>
      </c>
      <c r="C55" s="131"/>
      <c r="D55" s="132"/>
      <c r="E55" s="133"/>
      <c r="F55" s="134"/>
      <c r="G55" s="131"/>
      <c r="H55" s="132"/>
      <c r="I55" s="133"/>
      <c r="J55" s="134"/>
      <c r="K55" s="131"/>
      <c r="L55" s="132"/>
      <c r="M55" s="335"/>
      <c r="N55" s="134"/>
      <c r="O55" s="131"/>
      <c r="P55" s="132"/>
      <c r="Q55" s="133"/>
      <c r="R55" s="220"/>
      <c r="S55" s="222"/>
      <c r="T55" s="132"/>
      <c r="U55" s="131"/>
      <c r="V55" s="132"/>
      <c r="W55" s="125"/>
    </row>
    <row r="56" spans="1:23" s="44" customFormat="1">
      <c r="A56" s="203">
        <f ca="1">'Eff Conc.'!A56</f>
        <v>0</v>
      </c>
      <c r="B56" s="204">
        <f ca="1">'Eff Conc.'!B56</f>
        <v>0</v>
      </c>
      <c r="C56" s="131"/>
      <c r="D56" s="132"/>
      <c r="E56" s="133"/>
      <c r="F56" s="134"/>
      <c r="G56" s="131"/>
      <c r="H56" s="132"/>
      <c r="I56" s="133"/>
      <c r="J56" s="134"/>
      <c r="K56" s="131"/>
      <c r="L56" s="132"/>
      <c r="M56" s="335"/>
      <c r="N56" s="134"/>
      <c r="O56" s="131"/>
      <c r="P56" s="132"/>
      <c r="Q56" s="133"/>
      <c r="R56" s="220"/>
      <c r="S56" s="222"/>
      <c r="T56" s="132"/>
      <c r="U56" s="131"/>
      <c r="V56" s="132"/>
      <c r="W56" s="125"/>
    </row>
    <row r="57" spans="1:23" s="44" customFormat="1">
      <c r="A57" s="203">
        <f ca="1">'Eff Conc.'!A57</f>
        <v>0</v>
      </c>
      <c r="B57" s="204">
        <f ca="1">'Eff Conc.'!B57</f>
        <v>0</v>
      </c>
      <c r="C57" s="131"/>
      <c r="D57" s="132"/>
      <c r="E57" s="133"/>
      <c r="F57" s="134"/>
      <c r="G57" s="131"/>
      <c r="H57" s="132"/>
      <c r="I57" s="133"/>
      <c r="J57" s="134"/>
      <c r="K57" s="131"/>
      <c r="L57" s="132"/>
      <c r="M57" s="335"/>
      <c r="N57" s="134"/>
      <c r="O57" s="131"/>
      <c r="P57" s="132"/>
      <c r="Q57" s="133"/>
      <c r="R57" s="220"/>
      <c r="S57" s="222"/>
      <c r="T57" s="132"/>
      <c r="U57" s="131"/>
      <c r="V57" s="132"/>
      <c r="W57" s="125"/>
    </row>
    <row r="58" spans="1:23" s="44" customFormat="1">
      <c r="A58" s="203">
        <f ca="1">'Eff Conc.'!A58</f>
        <v>0</v>
      </c>
      <c r="B58" s="204">
        <f ca="1">'Eff Conc.'!B58</f>
        <v>0</v>
      </c>
      <c r="C58" s="131"/>
      <c r="D58" s="132"/>
      <c r="E58" s="133"/>
      <c r="F58" s="134"/>
      <c r="G58" s="131"/>
      <c r="H58" s="132"/>
      <c r="I58" s="133"/>
      <c r="J58" s="134"/>
      <c r="K58" s="131"/>
      <c r="L58" s="132"/>
      <c r="M58" s="335"/>
      <c r="N58" s="134"/>
      <c r="O58" s="131"/>
      <c r="P58" s="132"/>
      <c r="Q58" s="133"/>
      <c r="R58" s="220"/>
      <c r="S58" s="222"/>
      <c r="T58" s="132"/>
      <c r="U58" s="131"/>
      <c r="V58" s="132"/>
      <c r="W58" s="125"/>
    </row>
    <row r="59" spans="1:23" s="44" customFormat="1">
      <c r="A59" s="203">
        <f ca="1">'Eff Conc.'!A59</f>
        <v>0</v>
      </c>
      <c r="B59" s="204">
        <f ca="1">'Eff Conc.'!B59</f>
        <v>0</v>
      </c>
      <c r="C59" s="131"/>
      <c r="D59" s="132"/>
      <c r="E59" s="133"/>
      <c r="F59" s="134"/>
      <c r="G59" s="131"/>
      <c r="H59" s="132"/>
      <c r="I59" s="133"/>
      <c r="J59" s="134"/>
      <c r="K59" s="131"/>
      <c r="L59" s="132"/>
      <c r="M59" s="335"/>
      <c r="N59" s="134"/>
      <c r="O59" s="131"/>
      <c r="P59" s="132"/>
      <c r="Q59" s="133"/>
      <c r="R59" s="220"/>
      <c r="S59" s="222"/>
      <c r="T59" s="132"/>
      <c r="U59" s="131"/>
      <c r="V59" s="132"/>
      <c r="W59" s="125"/>
    </row>
    <row r="60" spans="1:23" s="44" customFormat="1">
      <c r="A60" s="203">
        <f ca="1">'Eff Conc.'!A60</f>
        <v>0</v>
      </c>
      <c r="B60" s="204">
        <f ca="1">'Eff Conc.'!B60</f>
        <v>0</v>
      </c>
      <c r="C60" s="131"/>
      <c r="D60" s="132"/>
      <c r="E60" s="133"/>
      <c r="F60" s="134"/>
      <c r="G60" s="131"/>
      <c r="H60" s="132"/>
      <c r="I60" s="133"/>
      <c r="J60" s="134"/>
      <c r="K60" s="131"/>
      <c r="L60" s="132"/>
      <c r="M60" s="335"/>
      <c r="N60" s="134"/>
      <c r="O60" s="131"/>
      <c r="P60" s="132"/>
      <c r="Q60" s="133"/>
      <c r="R60" s="220"/>
      <c r="S60" s="222"/>
      <c r="T60" s="132"/>
      <c r="U60" s="131"/>
      <c r="V60" s="132"/>
      <c r="W60" s="125"/>
    </row>
    <row r="61" spans="1:23" s="44" customFormat="1">
      <c r="A61" s="203">
        <f ca="1">'Eff Conc.'!A61</f>
        <v>0</v>
      </c>
      <c r="B61" s="204">
        <f ca="1">'Eff Conc.'!B61</f>
        <v>0</v>
      </c>
      <c r="C61" s="131"/>
      <c r="D61" s="132"/>
      <c r="E61" s="133"/>
      <c r="F61" s="134"/>
      <c r="G61" s="131"/>
      <c r="H61" s="132"/>
      <c r="I61" s="133"/>
      <c r="J61" s="134"/>
      <c r="K61" s="131"/>
      <c r="L61" s="132"/>
      <c r="M61" s="335"/>
      <c r="N61" s="134"/>
      <c r="O61" s="131"/>
      <c r="P61" s="132"/>
      <c r="Q61" s="133"/>
      <c r="R61" s="220"/>
      <c r="S61" s="222"/>
      <c r="T61" s="132"/>
      <c r="U61" s="131"/>
      <c r="V61" s="132"/>
      <c r="W61" s="125"/>
    </row>
    <row r="62" spans="1:23" s="44" customFormat="1">
      <c r="A62" s="203">
        <f ca="1">'Eff Conc.'!A62</f>
        <v>0</v>
      </c>
      <c r="B62" s="204">
        <f ca="1">'Eff Conc.'!B62</f>
        <v>0</v>
      </c>
      <c r="C62" s="131"/>
      <c r="D62" s="132"/>
      <c r="E62" s="133"/>
      <c r="F62" s="134"/>
      <c r="G62" s="131"/>
      <c r="H62" s="132"/>
      <c r="I62" s="133"/>
      <c r="J62" s="134"/>
      <c r="K62" s="131"/>
      <c r="L62" s="132"/>
      <c r="M62" s="335"/>
      <c r="N62" s="134"/>
      <c r="O62" s="131"/>
      <c r="P62" s="132"/>
      <c r="Q62" s="133"/>
      <c r="R62" s="220"/>
      <c r="S62" s="222"/>
      <c r="T62" s="132"/>
      <c r="U62" s="131"/>
      <c r="V62" s="132"/>
      <c r="W62" s="125"/>
    </row>
    <row r="63" spans="1:23" s="44" customFormat="1">
      <c r="A63" s="203">
        <f ca="1">'Eff Conc.'!A63</f>
        <v>0</v>
      </c>
      <c r="B63" s="204">
        <f ca="1">'Eff Conc.'!B63</f>
        <v>0</v>
      </c>
      <c r="C63" s="131"/>
      <c r="D63" s="132"/>
      <c r="E63" s="133"/>
      <c r="F63" s="134"/>
      <c r="G63" s="131"/>
      <c r="H63" s="132"/>
      <c r="I63" s="133"/>
      <c r="J63" s="134"/>
      <c r="K63" s="131"/>
      <c r="L63" s="132"/>
      <c r="M63" s="335"/>
      <c r="N63" s="134"/>
      <c r="O63" s="131"/>
      <c r="P63" s="132"/>
      <c r="Q63" s="133"/>
      <c r="R63" s="220"/>
      <c r="S63" s="222"/>
      <c r="T63" s="132"/>
      <c r="U63" s="131"/>
      <c r="V63" s="132"/>
      <c r="W63" s="125"/>
    </row>
    <row r="64" spans="1:23" s="44" customFormat="1">
      <c r="A64" s="203">
        <f ca="1">'Eff Conc.'!A64</f>
        <v>0</v>
      </c>
      <c r="B64" s="204">
        <f ca="1">'Eff Conc.'!B64</f>
        <v>0</v>
      </c>
      <c r="C64" s="131"/>
      <c r="D64" s="132"/>
      <c r="E64" s="133"/>
      <c r="F64" s="134"/>
      <c r="G64" s="131"/>
      <c r="H64" s="132"/>
      <c r="I64" s="133"/>
      <c r="J64" s="134"/>
      <c r="K64" s="131"/>
      <c r="L64" s="132"/>
      <c r="M64" s="335"/>
      <c r="N64" s="134"/>
      <c r="O64" s="131"/>
      <c r="P64" s="132"/>
      <c r="Q64" s="133"/>
      <c r="R64" s="220"/>
      <c r="S64" s="222"/>
      <c r="T64" s="132"/>
      <c r="U64" s="131"/>
      <c r="V64" s="132"/>
      <c r="W64" s="125"/>
    </row>
    <row r="65" spans="1:23" s="44" customFormat="1">
      <c r="A65" s="203">
        <f ca="1">'Eff Conc.'!A65</f>
        <v>0</v>
      </c>
      <c r="B65" s="204">
        <f ca="1">'Eff Conc.'!B65</f>
        <v>0</v>
      </c>
      <c r="C65" s="131"/>
      <c r="D65" s="132"/>
      <c r="E65" s="133"/>
      <c r="F65" s="134"/>
      <c r="G65" s="131"/>
      <c r="H65" s="132"/>
      <c r="I65" s="133"/>
      <c r="J65" s="134"/>
      <c r="K65" s="131"/>
      <c r="L65" s="132"/>
      <c r="M65" s="335"/>
      <c r="N65" s="134"/>
      <c r="O65" s="131"/>
      <c r="P65" s="132"/>
      <c r="Q65" s="133"/>
      <c r="R65" s="220"/>
      <c r="S65" s="222"/>
      <c r="T65" s="132"/>
      <c r="U65" s="131"/>
      <c r="V65" s="132"/>
      <c r="W65" s="125"/>
    </row>
    <row r="66" spans="1:23" s="44" customFormat="1" ht="15.75" thickBot="1">
      <c r="A66" s="205">
        <f ca="1">'Eff Conc.'!A66</f>
        <v>0</v>
      </c>
      <c r="B66" s="206">
        <f ca="1">'Eff Conc.'!B66</f>
        <v>0</v>
      </c>
      <c r="C66" s="138"/>
      <c r="D66" s="139"/>
      <c r="E66" s="136"/>
      <c r="F66" s="137"/>
      <c r="G66" s="138"/>
      <c r="H66" s="139"/>
      <c r="I66" s="136"/>
      <c r="J66" s="137"/>
      <c r="K66" s="138"/>
      <c r="L66" s="139"/>
      <c r="M66" s="368"/>
      <c r="N66" s="137"/>
      <c r="O66" s="138"/>
      <c r="P66" s="139"/>
      <c r="Q66" s="136"/>
      <c r="R66" s="221"/>
      <c r="S66" s="223"/>
      <c r="T66" s="139"/>
      <c r="U66" s="138"/>
      <c r="V66" s="139"/>
      <c r="W66" s="125"/>
    </row>
    <row r="67" spans="1:23" ht="10.5" customHeight="1"/>
    <row r="68" spans="1:23" ht="10.5" customHeight="1" thickBot="1"/>
    <row r="69" spans="1:23">
      <c r="A69" s="106" t="s">
        <v>105</v>
      </c>
      <c r="B69" s="164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8"/>
      <c r="O69"/>
      <c r="P69"/>
      <c r="Q69"/>
      <c r="R69"/>
      <c r="S69"/>
      <c r="T69"/>
      <c r="U69"/>
      <c r="V69"/>
      <c r="W69"/>
    </row>
    <row r="70" spans="1:23" ht="15.75" thickBot="1">
      <c r="A70" s="70" t="s">
        <v>96</v>
      </c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2"/>
      <c r="O70"/>
      <c r="P70"/>
      <c r="Q70"/>
      <c r="R70"/>
      <c r="S70"/>
      <c r="T70"/>
      <c r="U70"/>
      <c r="V70"/>
      <c r="W70"/>
    </row>
  </sheetData>
  <mergeCells count="10">
    <mergeCell ref="U5:V5"/>
    <mergeCell ref="M5:N5"/>
    <mergeCell ref="O5:P5"/>
    <mergeCell ref="Q5:R5"/>
    <mergeCell ref="K5:L5"/>
    <mergeCell ref="C5:D5"/>
    <mergeCell ref="E5:F5"/>
    <mergeCell ref="G5:H5"/>
    <mergeCell ref="I5:J5"/>
    <mergeCell ref="S5:T5"/>
  </mergeCells>
  <phoneticPr fontId="0" type="noConversion"/>
  <conditionalFormatting sqref="F12 C46:L46 C48:L48 C50:L50 C52:L52 C54:L54 C56:L56 C58:L58 C60:L60 C62:L62 C64:L64 C66:L66 O18:P28 O46:P46 O48:P48 O50:P50 O52:P52 O54:P54 O56:P56 O58:P58 O60:P60 O62:P62 O64:P64 O66:P66 S18:V28 S46:V46 S48:V48 S50:V50 S52:V52 S54:V54 S56:V56 S58:V58 S60:V60 S62:V62 S64:V64 S66:V66 C45:V45 C47:V47 C49:V49 C51:V51 C53:V53 C55:V55 C57:V57 C59:V59 C61:V61 C63:V63 C65:V65 C18:L28 C34:L44 S34:V44 O34:P44 I32:J33 S33:T33">
    <cfRule type="expression" dxfId="150" priority="831">
      <formula>ISTEXT(C12)</formula>
    </cfRule>
  </conditionalFormatting>
  <conditionalFormatting sqref="G12">
    <cfRule type="expression" dxfId="149" priority="830">
      <formula>ISTEXT(G12)</formula>
    </cfRule>
  </conditionalFormatting>
  <conditionalFormatting sqref="H12">
    <cfRule type="expression" dxfId="148" priority="829">
      <formula>ISTEXT(H12)</formula>
    </cfRule>
  </conditionalFormatting>
  <conditionalFormatting sqref="I12">
    <cfRule type="expression" dxfId="147" priority="828">
      <formula>ISTEXT(I12)</formula>
    </cfRule>
  </conditionalFormatting>
  <conditionalFormatting sqref="J12">
    <cfRule type="expression" dxfId="146" priority="827">
      <formula>ISTEXT(J12)</formula>
    </cfRule>
  </conditionalFormatting>
  <conditionalFormatting sqref="K12">
    <cfRule type="expression" dxfId="145" priority="826">
      <formula>ISTEXT(K12)</formula>
    </cfRule>
  </conditionalFormatting>
  <conditionalFormatting sqref="L12">
    <cfRule type="expression" dxfId="144" priority="825">
      <formula>ISTEXT(L12)</formula>
    </cfRule>
  </conditionalFormatting>
  <conditionalFormatting sqref="U12">
    <cfRule type="expression" dxfId="143" priority="818">
      <formula>ISTEXT(U12)</formula>
    </cfRule>
  </conditionalFormatting>
  <conditionalFormatting sqref="V12">
    <cfRule type="expression" dxfId="142" priority="817">
      <formula>ISTEXT(V12)</formula>
    </cfRule>
  </conditionalFormatting>
  <conditionalFormatting sqref="F13">
    <cfRule type="expression" dxfId="141" priority="810">
      <formula>ISTEXT(F13)</formula>
    </cfRule>
  </conditionalFormatting>
  <conditionalFormatting sqref="G13">
    <cfRule type="expression" dxfId="140" priority="809">
      <formula>ISTEXT(G13)</formula>
    </cfRule>
  </conditionalFormatting>
  <conditionalFormatting sqref="H13">
    <cfRule type="expression" dxfId="139" priority="808">
      <formula>ISTEXT(H13)</formula>
    </cfRule>
  </conditionalFormatting>
  <conditionalFormatting sqref="I13">
    <cfRule type="expression" dxfId="138" priority="807">
      <formula>ISTEXT(I13)</formula>
    </cfRule>
  </conditionalFormatting>
  <conditionalFormatting sqref="J13">
    <cfRule type="expression" dxfId="137" priority="806">
      <formula>ISTEXT(J13)</formula>
    </cfRule>
  </conditionalFormatting>
  <conditionalFormatting sqref="K13">
    <cfRule type="expression" dxfId="136" priority="805">
      <formula>ISTEXT(K13)</formula>
    </cfRule>
  </conditionalFormatting>
  <conditionalFormatting sqref="L13">
    <cfRule type="expression" dxfId="135" priority="804">
      <formula>ISTEXT(L13)</formula>
    </cfRule>
  </conditionalFormatting>
  <conditionalFormatting sqref="U13">
    <cfRule type="expression" dxfId="134" priority="797">
      <formula>ISTEXT(U13)</formula>
    </cfRule>
  </conditionalFormatting>
  <conditionalFormatting sqref="V13">
    <cfRule type="expression" dxfId="133" priority="796">
      <formula>ISTEXT(V13)</formula>
    </cfRule>
  </conditionalFormatting>
  <conditionalFormatting sqref="F14">
    <cfRule type="expression" dxfId="132" priority="789">
      <formula>ISTEXT(F14)</formula>
    </cfRule>
  </conditionalFormatting>
  <conditionalFormatting sqref="G14">
    <cfRule type="expression" dxfId="131" priority="788">
      <formula>ISTEXT(G14)</formula>
    </cfRule>
  </conditionalFormatting>
  <conditionalFormatting sqref="H14">
    <cfRule type="expression" dxfId="130" priority="787">
      <formula>ISTEXT(H14)</formula>
    </cfRule>
  </conditionalFormatting>
  <conditionalFormatting sqref="I14">
    <cfRule type="expression" dxfId="129" priority="786">
      <formula>ISTEXT(I14)</formula>
    </cfRule>
  </conditionalFormatting>
  <conditionalFormatting sqref="J14">
    <cfRule type="expression" dxfId="128" priority="785">
      <formula>ISTEXT(J14)</formula>
    </cfRule>
  </conditionalFormatting>
  <conditionalFormatting sqref="K14">
    <cfRule type="expression" dxfId="127" priority="784">
      <formula>ISTEXT(K14)</formula>
    </cfRule>
  </conditionalFormatting>
  <conditionalFormatting sqref="L14">
    <cfRule type="expression" dxfId="126" priority="783">
      <formula>ISTEXT(L14)</formula>
    </cfRule>
  </conditionalFormatting>
  <conditionalFormatting sqref="U14">
    <cfRule type="expression" dxfId="125" priority="776">
      <formula>ISTEXT(U14)</formula>
    </cfRule>
  </conditionalFormatting>
  <conditionalFormatting sqref="V14">
    <cfRule type="expression" dxfId="124" priority="775">
      <formula>ISTEXT(V14)</formula>
    </cfRule>
  </conditionalFormatting>
  <conditionalFormatting sqref="F15">
    <cfRule type="expression" dxfId="123" priority="642">
      <formula>ISTEXT(F15)</formula>
    </cfRule>
  </conditionalFormatting>
  <conditionalFormatting sqref="G15">
    <cfRule type="expression" dxfId="122" priority="641">
      <formula>ISTEXT(G15)</formula>
    </cfRule>
  </conditionalFormatting>
  <conditionalFormatting sqref="H15">
    <cfRule type="expression" dxfId="121" priority="640">
      <formula>ISTEXT(H15)</formula>
    </cfRule>
  </conditionalFormatting>
  <conditionalFormatting sqref="I15">
    <cfRule type="expression" dxfId="120" priority="639">
      <formula>ISTEXT(I15)</formula>
    </cfRule>
  </conditionalFormatting>
  <conditionalFormatting sqref="J15">
    <cfRule type="expression" dxfId="119" priority="638">
      <formula>ISTEXT(J15)</formula>
    </cfRule>
  </conditionalFormatting>
  <conditionalFormatting sqref="K15">
    <cfRule type="expression" dxfId="118" priority="637">
      <formula>ISTEXT(K15)</formula>
    </cfRule>
  </conditionalFormatting>
  <conditionalFormatting sqref="L15">
    <cfRule type="expression" dxfId="117" priority="636">
      <formula>ISTEXT(L15)</formula>
    </cfRule>
  </conditionalFormatting>
  <conditionalFormatting sqref="U15">
    <cfRule type="expression" dxfId="116" priority="629">
      <formula>ISTEXT(U15)</formula>
    </cfRule>
  </conditionalFormatting>
  <conditionalFormatting sqref="V15">
    <cfRule type="expression" dxfId="115" priority="628">
      <formula>ISTEXT(V15)</formula>
    </cfRule>
  </conditionalFormatting>
  <conditionalFormatting sqref="F16">
    <cfRule type="expression" dxfId="114" priority="621">
      <formula>ISTEXT(F16)</formula>
    </cfRule>
  </conditionalFormatting>
  <conditionalFormatting sqref="G16">
    <cfRule type="expression" dxfId="113" priority="620">
      <formula>ISTEXT(G16)</formula>
    </cfRule>
  </conditionalFormatting>
  <conditionalFormatting sqref="H16">
    <cfRule type="expression" dxfId="112" priority="619">
      <formula>ISTEXT(H16)</formula>
    </cfRule>
  </conditionalFormatting>
  <conditionalFormatting sqref="I16">
    <cfRule type="expression" dxfId="111" priority="618">
      <formula>ISTEXT(I16)</formula>
    </cfRule>
  </conditionalFormatting>
  <conditionalFormatting sqref="J16">
    <cfRule type="expression" dxfId="110" priority="617">
      <formula>ISTEXT(J16)</formula>
    </cfRule>
  </conditionalFormatting>
  <conditionalFormatting sqref="K16">
    <cfRule type="expression" dxfId="109" priority="616">
      <formula>ISTEXT(K16)</formula>
    </cfRule>
  </conditionalFormatting>
  <conditionalFormatting sqref="L16">
    <cfRule type="expression" dxfId="108" priority="615">
      <formula>ISTEXT(L16)</formula>
    </cfRule>
  </conditionalFormatting>
  <conditionalFormatting sqref="U16">
    <cfRule type="expression" dxfId="107" priority="608">
      <formula>ISTEXT(U16)</formula>
    </cfRule>
  </conditionalFormatting>
  <conditionalFormatting sqref="V16">
    <cfRule type="expression" dxfId="106" priority="607">
      <formula>ISTEXT(V16)</formula>
    </cfRule>
  </conditionalFormatting>
  <conditionalFormatting sqref="F17:M17 U17:V17">
    <cfRule type="expression" dxfId="105" priority="604">
      <formula>ISTEXT(F17)</formula>
    </cfRule>
  </conditionalFormatting>
  <conditionalFormatting sqref="O12">
    <cfRule type="expression" dxfId="104" priority="204">
      <formula>ISTEXT(O12)</formula>
    </cfRule>
  </conditionalFormatting>
  <conditionalFormatting sqref="P12">
    <cfRule type="expression" dxfId="103" priority="203">
      <formula>ISTEXT(P12)</formula>
    </cfRule>
  </conditionalFormatting>
  <conditionalFormatting sqref="O13">
    <cfRule type="expression" dxfId="102" priority="202">
      <formula>ISTEXT(O13)</formula>
    </cfRule>
  </conditionalFormatting>
  <conditionalFormatting sqref="P13">
    <cfRule type="expression" dxfId="101" priority="201">
      <formula>ISTEXT(P13)</formula>
    </cfRule>
  </conditionalFormatting>
  <conditionalFormatting sqref="O14">
    <cfRule type="expression" dxfId="100" priority="200">
      <formula>ISTEXT(O14)</formula>
    </cfRule>
  </conditionalFormatting>
  <conditionalFormatting sqref="P14">
    <cfRule type="expression" dxfId="99" priority="199">
      <formula>ISTEXT(P14)</formula>
    </cfRule>
  </conditionalFormatting>
  <conditionalFormatting sqref="O15">
    <cfRule type="expression" dxfId="98" priority="198">
      <formula>ISTEXT(O15)</formula>
    </cfRule>
  </conditionalFormatting>
  <conditionalFormatting sqref="P15">
    <cfRule type="expression" dxfId="97" priority="197">
      <formula>ISTEXT(P15)</formula>
    </cfRule>
  </conditionalFormatting>
  <conditionalFormatting sqref="O16">
    <cfRule type="expression" dxfId="96" priority="196">
      <formula>ISTEXT(O16)</formula>
    </cfRule>
  </conditionalFormatting>
  <conditionalFormatting sqref="P16">
    <cfRule type="expression" dxfId="95" priority="195">
      <formula>ISTEXT(P16)</formula>
    </cfRule>
  </conditionalFormatting>
  <conditionalFormatting sqref="O17:P17">
    <cfRule type="expression" dxfId="94" priority="194">
      <formula>ISTEXT(O17)</formula>
    </cfRule>
  </conditionalFormatting>
  <conditionalFormatting sqref="S12">
    <cfRule type="expression" dxfId="93" priority="150">
      <formula>ISTEXT(S12)</formula>
    </cfRule>
  </conditionalFormatting>
  <conditionalFormatting sqref="T12">
    <cfRule type="expression" dxfId="92" priority="149">
      <formula>ISTEXT(T12)</formula>
    </cfRule>
  </conditionalFormatting>
  <conditionalFormatting sqref="S13">
    <cfRule type="expression" dxfId="91" priority="148">
      <formula>ISTEXT(S13)</formula>
    </cfRule>
  </conditionalFormatting>
  <conditionalFormatting sqref="T13">
    <cfRule type="expression" dxfId="90" priority="147">
      <formula>ISTEXT(T13)</formula>
    </cfRule>
  </conditionalFormatting>
  <conditionalFormatting sqref="S14">
    <cfRule type="expression" dxfId="89" priority="146">
      <formula>ISTEXT(S14)</formula>
    </cfRule>
  </conditionalFormatting>
  <conditionalFormatting sqref="T14">
    <cfRule type="expression" dxfId="88" priority="145">
      <formula>ISTEXT(T14)</formula>
    </cfRule>
  </conditionalFormatting>
  <conditionalFormatting sqref="S15">
    <cfRule type="expression" dxfId="87" priority="144">
      <formula>ISTEXT(S15)</formula>
    </cfRule>
  </conditionalFormatting>
  <conditionalFormatting sqref="T15">
    <cfRule type="expression" dxfId="86" priority="143">
      <formula>ISTEXT(T15)</formula>
    </cfRule>
  </conditionalFormatting>
  <conditionalFormatting sqref="S16">
    <cfRule type="expression" dxfId="85" priority="142">
      <formula>ISTEXT(S16)</formula>
    </cfRule>
  </conditionalFormatting>
  <conditionalFormatting sqref="T16">
    <cfRule type="expression" dxfId="84" priority="141">
      <formula>ISTEXT(T16)</formula>
    </cfRule>
  </conditionalFormatting>
  <conditionalFormatting sqref="S17:T17">
    <cfRule type="expression" dxfId="83" priority="140">
      <formula>ISTEXT(S17)</formula>
    </cfRule>
  </conditionalFormatting>
  <conditionalFormatting sqref="Q17:R17">
    <cfRule type="expression" dxfId="82" priority="96">
      <formula>ISTEXT(Q17)</formula>
    </cfRule>
  </conditionalFormatting>
  <conditionalFormatting sqref="F13">
    <cfRule type="expression" dxfId="81" priority="82">
      <formula>ISTEXT(F13)</formula>
    </cfRule>
  </conditionalFormatting>
  <conditionalFormatting sqref="G13">
    <cfRule type="expression" dxfId="80" priority="81">
      <formula>ISTEXT(G13)</formula>
    </cfRule>
  </conditionalFormatting>
  <conditionalFormatting sqref="H13">
    <cfRule type="expression" dxfId="79" priority="80">
      <formula>ISTEXT(H13)</formula>
    </cfRule>
  </conditionalFormatting>
  <conditionalFormatting sqref="I13">
    <cfRule type="expression" dxfId="78" priority="79">
      <formula>ISTEXT(I13)</formula>
    </cfRule>
  </conditionalFormatting>
  <conditionalFormatting sqref="J13">
    <cfRule type="expression" dxfId="77" priority="78">
      <formula>ISTEXT(J13)</formula>
    </cfRule>
  </conditionalFormatting>
  <conditionalFormatting sqref="K13">
    <cfRule type="expression" dxfId="76" priority="77">
      <formula>ISTEXT(K13)</formula>
    </cfRule>
  </conditionalFormatting>
  <conditionalFormatting sqref="L13">
    <cfRule type="expression" dxfId="75" priority="76">
      <formula>ISTEXT(L13)</formula>
    </cfRule>
  </conditionalFormatting>
  <conditionalFormatting sqref="O13">
    <cfRule type="expression" dxfId="74" priority="75">
      <formula>ISTEXT(O13)</formula>
    </cfRule>
  </conditionalFormatting>
  <conditionalFormatting sqref="P13">
    <cfRule type="expression" dxfId="73" priority="74">
      <formula>ISTEXT(P13)</formula>
    </cfRule>
  </conditionalFormatting>
  <conditionalFormatting sqref="S13">
    <cfRule type="expression" dxfId="72" priority="73">
      <formula>ISTEXT(S13)</formula>
    </cfRule>
  </conditionalFormatting>
  <conditionalFormatting sqref="T13">
    <cfRule type="expression" dxfId="71" priority="72">
      <formula>ISTEXT(T13)</formula>
    </cfRule>
  </conditionalFormatting>
  <conditionalFormatting sqref="K14:K17">
    <cfRule type="expression" dxfId="70" priority="71">
      <formula>ISTEXT(K14)</formula>
    </cfRule>
  </conditionalFormatting>
  <conditionalFormatting sqref="L14:L17">
    <cfRule type="expression" dxfId="69" priority="70">
      <formula>ISTEXT(L14)</formula>
    </cfRule>
  </conditionalFormatting>
  <conditionalFormatting sqref="K14:K17">
    <cfRule type="expression" dxfId="68" priority="69">
      <formula>ISTEXT(K14)</formula>
    </cfRule>
  </conditionalFormatting>
  <conditionalFormatting sqref="L14:L17">
    <cfRule type="expression" dxfId="67" priority="68">
      <formula>ISTEXT(L14)</formula>
    </cfRule>
  </conditionalFormatting>
  <conditionalFormatting sqref="F14">
    <cfRule type="expression" dxfId="66" priority="67">
      <formula>ISTEXT(F14)</formula>
    </cfRule>
  </conditionalFormatting>
  <conditionalFormatting sqref="G14">
    <cfRule type="expression" dxfId="65" priority="66">
      <formula>ISTEXT(G14)</formula>
    </cfRule>
  </conditionalFormatting>
  <conditionalFormatting sqref="H14">
    <cfRule type="expression" dxfId="64" priority="65">
      <formula>ISTEXT(H14)</formula>
    </cfRule>
  </conditionalFormatting>
  <conditionalFormatting sqref="F14">
    <cfRule type="expression" dxfId="63" priority="64">
      <formula>ISTEXT(F14)</formula>
    </cfRule>
  </conditionalFormatting>
  <conditionalFormatting sqref="G14">
    <cfRule type="expression" dxfId="62" priority="63">
      <formula>ISTEXT(G14)</formula>
    </cfRule>
  </conditionalFormatting>
  <conditionalFormatting sqref="H14">
    <cfRule type="expression" dxfId="61" priority="62">
      <formula>ISTEXT(H14)</formula>
    </cfRule>
  </conditionalFormatting>
  <conditionalFormatting sqref="O14">
    <cfRule type="expression" dxfId="60" priority="61">
      <formula>ISTEXT(O14)</formula>
    </cfRule>
  </conditionalFormatting>
  <conditionalFormatting sqref="P14">
    <cfRule type="expression" dxfId="59" priority="60">
      <formula>ISTEXT(P14)</formula>
    </cfRule>
  </conditionalFormatting>
  <conditionalFormatting sqref="S14">
    <cfRule type="expression" dxfId="58" priority="59">
      <formula>ISTEXT(S14)</formula>
    </cfRule>
  </conditionalFormatting>
  <conditionalFormatting sqref="T14">
    <cfRule type="expression" dxfId="57" priority="58">
      <formula>ISTEXT(T14)</formula>
    </cfRule>
  </conditionalFormatting>
  <conditionalFormatting sqref="O14">
    <cfRule type="expression" dxfId="56" priority="57">
      <formula>ISTEXT(O14)</formula>
    </cfRule>
  </conditionalFormatting>
  <conditionalFormatting sqref="P14">
    <cfRule type="expression" dxfId="55" priority="56">
      <formula>ISTEXT(P14)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F15">
    <cfRule type="expression" dxfId="52" priority="53">
      <formula>ISTEXT(F15)</formula>
    </cfRule>
  </conditionalFormatting>
  <conditionalFormatting sqref="G15">
    <cfRule type="expression" dxfId="51" priority="52">
      <formula>ISTEXT(G15)</formula>
    </cfRule>
  </conditionalFormatting>
  <conditionalFormatting sqref="H15">
    <cfRule type="expression" dxfId="50" priority="51">
      <formula>ISTEXT(H15)</formula>
    </cfRule>
  </conditionalFormatting>
  <conditionalFormatting sqref="F15">
    <cfRule type="expression" dxfId="49" priority="50">
      <formula>ISTEXT(F15)</formula>
    </cfRule>
  </conditionalFormatting>
  <conditionalFormatting sqref="G15">
    <cfRule type="expression" dxfId="48" priority="49">
      <formula>ISTEXT(G15)</formula>
    </cfRule>
  </conditionalFormatting>
  <conditionalFormatting sqref="H15">
    <cfRule type="expression" dxfId="47" priority="48">
      <formula>ISTEXT(H15)</formula>
    </cfRule>
  </conditionalFormatting>
  <conditionalFormatting sqref="F15">
    <cfRule type="expression" dxfId="46" priority="47">
      <formula>ISTEXT(F15)</formula>
    </cfRule>
  </conditionalFormatting>
  <conditionalFormatting sqref="G15">
    <cfRule type="expression" dxfId="45" priority="46">
      <formula>ISTEXT(G15)</formula>
    </cfRule>
  </conditionalFormatting>
  <conditionalFormatting sqref="H15">
    <cfRule type="expression" dxfId="44" priority="45">
      <formula>ISTEXT(H15)</formula>
    </cfRule>
  </conditionalFormatting>
  <conditionalFormatting sqref="F16">
    <cfRule type="expression" dxfId="43" priority="44">
      <formula>ISTEXT(F16)</formula>
    </cfRule>
  </conditionalFormatting>
  <conditionalFormatting sqref="G16">
    <cfRule type="expression" dxfId="42" priority="43">
      <formula>ISTEXT(G16)</formula>
    </cfRule>
  </conditionalFormatting>
  <conditionalFormatting sqref="H16">
    <cfRule type="expression" dxfId="41" priority="42">
      <formula>ISTEXT(H16)</formula>
    </cfRule>
  </conditionalFormatting>
  <conditionalFormatting sqref="F16">
    <cfRule type="expression" dxfId="40" priority="41">
      <formula>ISTEXT(F16)</formula>
    </cfRule>
  </conditionalFormatting>
  <conditionalFormatting sqref="G16">
    <cfRule type="expression" dxfId="39" priority="40">
      <formula>ISTEXT(G16)</formula>
    </cfRule>
  </conditionalFormatting>
  <conditionalFormatting sqref="H16">
    <cfRule type="expression" dxfId="38" priority="39">
      <formula>ISTEXT(H16)</formula>
    </cfRule>
  </conditionalFormatting>
  <conditionalFormatting sqref="F16">
    <cfRule type="expression" dxfId="37" priority="38">
      <formula>ISTEXT(F16)</formula>
    </cfRule>
  </conditionalFormatting>
  <conditionalFormatting sqref="G16">
    <cfRule type="expression" dxfId="36" priority="37">
      <formula>ISTEXT(G16)</formula>
    </cfRule>
  </conditionalFormatting>
  <conditionalFormatting sqref="H16">
    <cfRule type="expression" dxfId="35" priority="36">
      <formula>ISTEXT(H16)</formula>
    </cfRule>
  </conditionalFormatting>
  <conditionalFormatting sqref="F16">
    <cfRule type="expression" dxfId="34" priority="35">
      <formula>ISTEXT(F16)</formula>
    </cfRule>
  </conditionalFormatting>
  <conditionalFormatting sqref="G16">
    <cfRule type="expression" dxfId="33" priority="34">
      <formula>ISTEXT(G16)</formula>
    </cfRule>
  </conditionalFormatting>
  <conditionalFormatting sqref="H16">
    <cfRule type="expression" dxfId="32" priority="33">
      <formula>ISTEXT(H16)</formula>
    </cfRule>
  </conditionalFormatting>
  <conditionalFormatting sqref="O16">
    <cfRule type="expression" dxfId="31" priority="32">
      <formula>ISTEXT(O16)</formula>
    </cfRule>
  </conditionalFormatting>
  <conditionalFormatting sqref="P16">
    <cfRule type="expression" dxfId="30" priority="31">
      <formula>ISTEXT(P16)</formula>
    </cfRule>
  </conditionalFormatting>
  <conditionalFormatting sqref="S16">
    <cfRule type="expression" dxfId="29" priority="30">
      <formula>ISTEXT(S16)</formula>
    </cfRule>
  </conditionalFormatting>
  <conditionalFormatting sqref="T16">
    <cfRule type="expression" dxfId="28" priority="29">
      <formula>ISTEXT(T16)</formula>
    </cfRule>
  </conditionalFormatting>
  <conditionalFormatting sqref="F17">
    <cfRule type="expression" dxfId="27" priority="28">
      <formula>ISTEXT(F17)</formula>
    </cfRule>
  </conditionalFormatting>
  <conditionalFormatting sqref="G17">
    <cfRule type="expression" dxfId="26" priority="27">
      <formula>ISTEXT(G17)</formula>
    </cfRule>
  </conditionalFormatting>
  <conditionalFormatting sqref="H17">
    <cfRule type="expression" dxfId="25" priority="26">
      <formula>ISTEXT(H17)</formula>
    </cfRule>
  </conditionalFormatting>
  <conditionalFormatting sqref="F17">
    <cfRule type="expression" dxfId="24" priority="25">
      <formula>ISTEXT(F17)</formula>
    </cfRule>
  </conditionalFormatting>
  <conditionalFormatting sqref="G17">
    <cfRule type="expression" dxfId="23" priority="24">
      <formula>ISTEXT(G17)</formula>
    </cfRule>
  </conditionalFormatting>
  <conditionalFormatting sqref="H17">
    <cfRule type="expression" dxfId="22" priority="23">
      <formula>ISTEXT(H17)</formula>
    </cfRule>
  </conditionalFormatting>
  <conditionalFormatting sqref="F17">
    <cfRule type="expression" dxfId="21" priority="22">
      <formula>ISTEXT(F17)</formula>
    </cfRule>
  </conditionalFormatting>
  <conditionalFormatting sqref="G17">
    <cfRule type="expression" dxfId="20" priority="21">
      <formula>ISTEXT(G17)</formula>
    </cfRule>
  </conditionalFormatting>
  <conditionalFormatting sqref="H17">
    <cfRule type="expression" dxfId="19" priority="20">
      <formula>ISTEXT(H17)</formula>
    </cfRule>
  </conditionalFormatting>
  <conditionalFormatting sqref="F17">
    <cfRule type="expression" dxfId="18" priority="19">
      <formula>ISTEXT(F17)</formula>
    </cfRule>
  </conditionalFormatting>
  <conditionalFormatting sqref="G17">
    <cfRule type="expression" dxfId="17" priority="18">
      <formula>ISTEXT(G17)</formula>
    </cfRule>
  </conditionalFormatting>
  <conditionalFormatting sqref="H17">
    <cfRule type="expression" dxfId="16" priority="17">
      <formula>ISTEXT(H17)</formula>
    </cfRule>
  </conditionalFormatting>
  <conditionalFormatting sqref="F17">
    <cfRule type="expression" dxfId="15" priority="16">
      <formula>ISTEXT(F17)</formula>
    </cfRule>
  </conditionalFormatting>
  <conditionalFormatting sqref="G17">
    <cfRule type="expression" dxfId="14" priority="15">
      <formula>ISTEXT(G17)</formula>
    </cfRule>
  </conditionalFormatting>
  <conditionalFormatting sqref="H17">
    <cfRule type="expression" dxfId="13" priority="14">
      <formula>ISTEXT(H17)</formula>
    </cfRule>
  </conditionalFormatting>
  <conditionalFormatting sqref="C7:L11 O7:P11 S7:V11">
    <cfRule type="expression" dxfId="12" priority="13">
      <formula>ISTEXT(C7)</formula>
    </cfRule>
  </conditionalFormatting>
  <conditionalFormatting sqref="U7:U11">
    <cfRule type="expression" dxfId="11" priority="12">
      <formula>ISTEXT(U7)</formula>
    </cfRule>
  </conditionalFormatting>
  <conditionalFormatting sqref="V7:V11">
    <cfRule type="expression" dxfId="10" priority="11">
      <formula>ISTEXT(V7)</formula>
    </cfRule>
  </conditionalFormatting>
  <conditionalFormatting sqref="U18:U21">
    <cfRule type="expression" dxfId="9" priority="10">
      <formula>ISTEXT(U18)</formula>
    </cfRule>
  </conditionalFormatting>
  <conditionalFormatting sqref="V18:V21">
    <cfRule type="expression" dxfId="8" priority="9">
      <formula>ISTEXT(V18)</formula>
    </cfRule>
  </conditionalFormatting>
  <conditionalFormatting sqref="K18:K21">
    <cfRule type="expression" dxfId="7" priority="8">
      <formula>ISTEXT(K18)</formula>
    </cfRule>
  </conditionalFormatting>
  <conditionalFormatting sqref="K18:K21">
    <cfRule type="expression" dxfId="6" priority="7">
      <formula>ISTEXT(K18)</formula>
    </cfRule>
  </conditionalFormatting>
  <conditionalFormatting sqref="K18:K21">
    <cfRule type="expression" dxfId="5" priority="6">
      <formula>ISTEXT(K18)</formula>
    </cfRule>
  </conditionalFormatting>
  <conditionalFormatting sqref="L18:L21">
    <cfRule type="expression" dxfId="4" priority="5">
      <formula>ISTEXT(L18)</formula>
    </cfRule>
  </conditionalFormatting>
  <conditionalFormatting sqref="L18:L21">
    <cfRule type="expression" dxfId="3" priority="4">
      <formula>ISTEXT(L18)</formula>
    </cfRule>
  </conditionalFormatting>
  <conditionalFormatting sqref="L18:L21">
    <cfRule type="expression" dxfId="2" priority="3">
      <formula>ISTEXT(L18)</formula>
    </cfRule>
  </conditionalFormatting>
  <conditionalFormatting sqref="S30:V30 C30:L30 C31:H33 I31:J31 K31:L33 O30:P33 S31:T32 U31:V33">
    <cfRule type="expression" dxfId="1" priority="2">
      <formula>ISTEXT(C30)</formula>
    </cfRule>
  </conditionalFormatting>
  <conditionalFormatting sqref="O29:P29 S29:V29 C29:L29">
    <cfRule type="expression" dxfId="0" priority="1">
      <formula>ISTEXT(C29)</formula>
    </cfRule>
  </conditionalFormatting>
  <pageMargins left="0.7" right="0.7" top="0.75" bottom="0.75" header="0.3" footer="0.3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'Eff Conc.'!Print_Area</vt:lpstr>
      <vt:lpstr>'Eff QAQC MLs'!Print_Area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john.bailey</cp:lastModifiedBy>
  <cp:lastPrinted>2014-04-25T17:02:58Z</cp:lastPrinted>
  <dcterms:created xsi:type="dcterms:W3CDTF">2012-05-04T22:10:30Z</dcterms:created>
  <dcterms:modified xsi:type="dcterms:W3CDTF">2014-04-28T22:12:02Z</dcterms:modified>
</cp:coreProperties>
</file>