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C:\Users\lorellana\Desktop\WORK FILES\SAFER\FY 2025 FEP\"/>
    </mc:Choice>
  </mc:AlternateContent>
  <xr:revisionPtr revIDLastSave="0" documentId="13_ncr:1_{F57E0363-331B-4572-BD87-BC5965455650}" xr6:coauthVersionLast="47" xr6:coauthVersionMax="47" xr10:uidLastSave="{00000000-0000-0000-0000-000000000000}"/>
  <bookViews>
    <workbookView xWindow="-120" yWindow="-120" windowWidth="29040" windowHeight="15720" xr2:uid="{59497EE7-277C-4D68-9633-0EFEDC5DC148}"/>
  </bookViews>
  <sheets>
    <sheet name="At Risk List FINAL" sheetId="2" r:id="rId1"/>
    <sheet name="Working Data" sheetId="1" r:id="rId2"/>
  </sheets>
  <definedNames>
    <definedName name="_xlnm._FilterDatabase" localSheetId="0" hidden="1">'At Risk List FINAL'!$A$1:$R$590</definedName>
    <definedName name="_xlnm._FilterDatabase" localSheetId="1" hidden="1">'Working Data'!$A$1:$AZ$590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35" i="1" l="1"/>
  <c r="AH364" i="1"/>
  <c r="AH359" i="1"/>
  <c r="AH150" i="1"/>
  <c r="AH145" i="1"/>
  <c r="AH68" i="1"/>
  <c r="AH3" i="1"/>
  <c r="AG435" i="1"/>
  <c r="AG364" i="1"/>
  <c r="AG359" i="1"/>
  <c r="AG150" i="1"/>
  <c r="AG145" i="1"/>
  <c r="AG68" i="1"/>
  <c r="AG3" i="1"/>
  <c r="AG571" i="1"/>
  <c r="AG556" i="1"/>
  <c r="AG550" i="1"/>
  <c r="AG543" i="1"/>
  <c r="AG542" i="1"/>
  <c r="AG540" i="1"/>
  <c r="AG505" i="1"/>
  <c r="AG439" i="1"/>
  <c r="AG360" i="1"/>
  <c r="AG318" i="1"/>
  <c r="AG307" i="1"/>
  <c r="AG292" i="1"/>
  <c r="AG283" i="1"/>
  <c r="AG243" i="1"/>
  <c r="AG229" i="1"/>
  <c r="AG220" i="1"/>
  <c r="AG180" i="1"/>
  <c r="AG174" i="1"/>
  <c r="AG171" i="1"/>
  <c r="AG159" i="1"/>
  <c r="AG155" i="1"/>
  <c r="AG143" i="1"/>
  <c r="AG142" i="1"/>
  <c r="AG130" i="1"/>
  <c r="AG120" i="1"/>
  <c r="AG85" i="1"/>
  <c r="AG79" i="1"/>
  <c r="AG77" i="1"/>
  <c r="AG66" i="1"/>
  <c r="AG65" i="1"/>
  <c r="AG50" i="1"/>
  <c r="AJ542" i="1"/>
  <c r="U540" i="1"/>
  <c r="U516" i="1"/>
  <c r="U506" i="1"/>
  <c r="U494" i="1"/>
  <c r="U439" i="1"/>
  <c r="U357" i="1"/>
  <c r="U306" i="1"/>
  <c r="U247" i="1"/>
  <c r="U209" i="1"/>
  <c r="U143" i="1"/>
  <c r="U142" i="1"/>
  <c r="U113" i="1"/>
  <c r="U420" i="1"/>
  <c r="U416" i="1"/>
  <c r="U151" i="1"/>
  <c r="L27" i="1" l="1"/>
  <c r="L142" i="1"/>
  <c r="L312" i="1"/>
  <c r="L444" i="1"/>
  <c r="L464" i="1"/>
  <c r="L482" i="1"/>
  <c r="L550" i="1"/>
  <c r="L577" i="1"/>
  <c r="L587" i="1"/>
</calcChain>
</file>

<file path=xl/sharedStrings.xml><?xml version="1.0" encoding="utf-8"?>
<sst xmlns="http://schemas.openxmlformats.org/spreadsheetml/2006/main" count="14477" uniqueCount="1512">
  <si>
    <t>WATER SYSTEM</t>
  </si>
  <si>
    <t>DAC STATUS</t>
  </si>
  <si>
    <t>POP</t>
  </si>
  <si>
    <t>CONN</t>
  </si>
  <si>
    <t>COUNTY</t>
  </si>
  <si>
    <t>TA KEY</t>
  </si>
  <si>
    <r>
      <t xml:space="preserve">TA </t>
    </r>
    <r>
      <rPr>
        <b/>
        <vertAlign val="superscript"/>
        <sz val="10"/>
        <rFont val="Aptos Narrow"/>
        <family val="2"/>
        <scheme val="minor"/>
      </rPr>
      <t>1,2</t>
    </r>
  </si>
  <si>
    <t>INTERIM KEY</t>
  </si>
  <si>
    <r>
      <t xml:space="preserve">INTERIM </t>
    </r>
    <r>
      <rPr>
        <b/>
        <vertAlign val="superscript"/>
        <sz val="10"/>
        <rFont val="Aptos Narrow"/>
        <family val="2"/>
        <scheme val="minor"/>
      </rPr>
      <t>1</t>
    </r>
  </si>
  <si>
    <t>PLANNING KEY</t>
  </si>
  <si>
    <r>
      <t xml:space="preserve">PLANNING </t>
    </r>
    <r>
      <rPr>
        <b/>
        <vertAlign val="superscript"/>
        <sz val="10"/>
        <rFont val="Aptos Narrow"/>
        <family val="2"/>
        <scheme val="minor"/>
      </rPr>
      <t>1</t>
    </r>
  </si>
  <si>
    <r>
      <t xml:space="preserve">PLANNING CAT. </t>
    </r>
    <r>
      <rPr>
        <b/>
        <vertAlign val="superscript"/>
        <sz val="10"/>
        <rFont val="Aptos Narrow"/>
        <family val="2"/>
        <scheme val="minor"/>
      </rPr>
      <t>3</t>
    </r>
  </si>
  <si>
    <r>
      <t xml:space="preserve">DIRECT O&amp;M SUPPORT    </t>
    </r>
    <r>
      <rPr>
        <b/>
        <vertAlign val="superscript"/>
        <sz val="10"/>
        <rFont val="Aptos Narrow"/>
        <family val="2"/>
        <scheme val="minor"/>
      </rPr>
      <t>1</t>
    </r>
  </si>
  <si>
    <r>
      <t xml:space="preserve">ADMINISTRATOR </t>
    </r>
    <r>
      <rPr>
        <b/>
        <vertAlign val="superscript"/>
        <sz val="10"/>
        <rFont val="Aptos Narrow"/>
        <family val="2"/>
        <scheme val="minor"/>
      </rPr>
      <t>1</t>
    </r>
  </si>
  <si>
    <t>CONSTRUCTION KEY</t>
  </si>
  <si>
    <r>
      <t xml:space="preserve">CONSTRUCTION    </t>
    </r>
    <r>
      <rPr>
        <b/>
        <vertAlign val="superscript"/>
        <sz val="10"/>
        <color rgb="FF000000"/>
        <rFont val="Aptos Narrow"/>
        <family val="2"/>
        <scheme val="minor"/>
      </rPr>
      <t>1</t>
    </r>
  </si>
  <si>
    <r>
      <t xml:space="preserve">CONSTRUCTION CAT. </t>
    </r>
    <r>
      <rPr>
        <b/>
        <vertAlign val="superscript"/>
        <sz val="10"/>
        <color rgb="FF000000"/>
        <rFont val="Aptos Narrow"/>
        <family val="2"/>
        <scheme val="minor"/>
      </rPr>
      <t>3</t>
    </r>
  </si>
  <si>
    <t>CONSOLIDATION SERVICES RENDERED?</t>
  </si>
  <si>
    <t>MOUNTAIN HOUSE SCHOOL</t>
  </si>
  <si>
    <t>Non-DAC</t>
  </si>
  <si>
    <t>ALAMEDA</t>
  </si>
  <si>
    <t>No</t>
  </si>
  <si>
    <t>LAKE ALPINE WATER COMPANY</t>
  </si>
  <si>
    <t>ALPINE</t>
  </si>
  <si>
    <t>E</t>
  </si>
  <si>
    <t>P</t>
  </si>
  <si>
    <t>3</t>
  </si>
  <si>
    <t>SUTTER PINES MHP</t>
  </si>
  <si>
    <t>DAC</t>
  </si>
  <si>
    <t>AMADOR</t>
  </si>
  <si>
    <t>JACKSON VALLEY IRRIGATION DISTRICT</t>
  </si>
  <si>
    <t>HOPE FOUNDATION/MORIAH HEIGHTS</t>
  </si>
  <si>
    <t>IONE BAND OF MIWOK INDIANS</t>
  </si>
  <si>
    <t>SDAC</t>
  </si>
  <si>
    <t>FP</t>
  </si>
  <si>
    <t>Yes</t>
  </si>
  <si>
    <t>FARM LABOR HOUSING</t>
  </si>
  <si>
    <t>BUTTE</t>
  </si>
  <si>
    <t>MEADOWBROOK OAKS</t>
  </si>
  <si>
    <t>FOOTHILLS MANUFACTURED HOME COMMUNUTY</t>
  </si>
  <si>
    <t>ALMOND GROVE MOBILE PARK</t>
  </si>
  <si>
    <t>CONCOW ELEMENTARY SCHOOL</t>
  </si>
  <si>
    <t>FALLING ROCK RV PARK</t>
  </si>
  <si>
    <t>PLEASANT VALLEY BAPTIST CHURCH</t>
  </si>
  <si>
    <t>LAKESIDE MOBILE ESTATES</t>
  </si>
  <si>
    <t>CALAVERAS</t>
  </si>
  <si>
    <t>UNION PUBLIC UTILITY DISTRICT</t>
  </si>
  <si>
    <t>ANGELS, CITY OF</t>
  </si>
  <si>
    <t>CCWD - SHEEP RANCH</t>
  </si>
  <si>
    <t>SNOWSHOE SPRINGS ASSN.</t>
  </si>
  <si>
    <t>COLUSA CO. SERVICE AREA #2-STONYFORD</t>
  </si>
  <si>
    <t>COLUSA</t>
  </si>
  <si>
    <t>FARRAR PARK PROPERTY OWNERS</t>
  </si>
  <si>
    <t>CONTRA COSTA</t>
  </si>
  <si>
    <t>KNIGHTSEN ELEMENTARY SCHOOL</t>
  </si>
  <si>
    <t>EXCELSIOR MIDDLE SCHOOL</t>
  </si>
  <si>
    <t>BETHEL ISLAND ESTATES</t>
  </si>
  <si>
    <t>CANYON SCHOOL</t>
  </si>
  <si>
    <t>REDWOOD PARK C.S.D.</t>
  </si>
  <si>
    <t>DEL NORTE</t>
  </si>
  <si>
    <t>WEST PARK PROPERTIES</t>
  </si>
  <si>
    <t>PINE GROVE TRAILER PARK</t>
  </si>
  <si>
    <t>GOLD BEACH PARK</t>
  </si>
  <si>
    <t>EL DORADO</t>
  </si>
  <si>
    <t>CANDLELIGHT VILLAGE MUTUAL WATER CO.</t>
  </si>
  <si>
    <t>SILVERFORK SCHOOL</t>
  </si>
  <si>
    <t>MOUNTAIN CREEK SCHOOL</t>
  </si>
  <si>
    <t>BEAR STATE WATER WORKS</t>
  </si>
  <si>
    <t>EL DORADO ID - OUTINGDALE</t>
  </si>
  <si>
    <t>EASTON ESTATES WATER COMPANY</t>
  </si>
  <si>
    <t>FRESNO</t>
  </si>
  <si>
    <t>FCWWD #37/MILE HIGH</t>
  </si>
  <si>
    <t>MEADOW LAKES CLUB</t>
  </si>
  <si>
    <t>TRACT 1199 WATER SYSTEM</t>
  </si>
  <si>
    <t>CENTERVILLE SCHOOL</t>
  </si>
  <si>
    <t>MADISON ELEMENTARY SCHOOL</t>
  </si>
  <si>
    <t>PINE RIDGE SCHOOL</t>
  </si>
  <si>
    <t>ALVINA SCHOOL</t>
  </si>
  <si>
    <t>MONROE SCHOOL</t>
  </si>
  <si>
    <t>FOWLER CARE CENTER</t>
  </si>
  <si>
    <t>RUBYS VALLEY CARE HOME</t>
  </si>
  <si>
    <t>ROOSEVELT ELEMENTARY SCHOOL</t>
  </si>
  <si>
    <t>CENTRAL HIGH SCHOOL WEST</t>
  </si>
  <si>
    <t>CAMDEN TRAILER PARK</t>
  </si>
  <si>
    <t>SHADY LAKES MOBILE HOME PARK</t>
  </si>
  <si>
    <t>NEW HORIZONS MOBILE/RV PARK</t>
  </si>
  <si>
    <t>ELM COURT</t>
  </si>
  <si>
    <t>KINGS PARK APARTMENTS</t>
  </si>
  <si>
    <t>MANNING GARDENS CARE CENTER INC</t>
  </si>
  <si>
    <t>SUNNYSIDE CONVALESCENT HOSP</t>
  </si>
  <si>
    <t>ZONNEVELD DAIRY - CEDAR</t>
  </si>
  <si>
    <t>SUNSET WEST COMMUNITY LLC</t>
  </si>
  <si>
    <t>KINGS RIVER POINT</t>
  </si>
  <si>
    <t>COUNTRYSIDE CARE CENTER</t>
  </si>
  <si>
    <t>FCSA #39 A&amp;B</t>
  </si>
  <si>
    <t>PG&amp;E HELMS SUPPORT FACILITY</t>
  </si>
  <si>
    <t>FCSA #43/RAISIN CITY</t>
  </si>
  <si>
    <t>SEQUOIA BIBLE FELLOWSHIP</t>
  </si>
  <si>
    <t>ZONNEVELD DAIRY - CERINI</t>
  </si>
  <si>
    <t>RAU DAIRY</t>
  </si>
  <si>
    <t>FIREBAUGH CITY</t>
  </si>
  <si>
    <t>MENDOTA, CITY OF</t>
  </si>
  <si>
    <t>CITY OF ORANGE COVE</t>
  </si>
  <si>
    <t>REEDLEY, CITY OF</t>
  </si>
  <si>
    <t>RIVERDALE PUBLIC UTILITY DISTRICT</t>
  </si>
  <si>
    <t>TRANQUILLITY IRRIGATION DISTRICT</t>
  </si>
  <si>
    <t>BIOLA COMMUNITY SERVICES DIST</t>
  </si>
  <si>
    <t>FCWWD #18/FRIANT</t>
  </si>
  <si>
    <t>WILLOWS MOBILE HOME COMMUNITY &amp; RV PARK</t>
  </si>
  <si>
    <t>GLENN</t>
  </si>
  <si>
    <t>VOYLES TRAILER PARK</t>
  </si>
  <si>
    <t>PLAZA ELEMENTARY SCHOOL</t>
  </si>
  <si>
    <t>THE PALISADES</t>
  </si>
  <si>
    <t>ELK CREEK COMMUNITY S.D.</t>
  </si>
  <si>
    <t>ALDERPOINT COUNTY WATER</t>
  </si>
  <si>
    <t>HUMBOLDT</t>
  </si>
  <si>
    <t>PHILLIPSVILLE C.S.D.</t>
  </si>
  <si>
    <t>WEOTT C.S.D.</t>
  </si>
  <si>
    <t>MOONSTONE HEIGHTS MWA</t>
  </si>
  <si>
    <t>TRINIDAD EXTENDED STAY RV</t>
  </si>
  <si>
    <t>PALOMINO ESTATES WATER COMPANY</t>
  </si>
  <si>
    <t>TRINIDAD, CITY OF</t>
  </si>
  <si>
    <t>WESTHAVEN C.S.D.</t>
  </si>
  <si>
    <t>GATEWAY</t>
  </si>
  <si>
    <t>IMPERIAL</t>
  </si>
  <si>
    <t>OCOTILLO MUTUAL WATER CO</t>
  </si>
  <si>
    <t>MAGNOLIA UNION SCHOOL</t>
  </si>
  <si>
    <t>MULBERRY UNION SCHOOL</t>
  </si>
  <si>
    <t>PINE UNION SCHOOL</t>
  </si>
  <si>
    <t>VALLEY MOBILE HOME PARK</t>
  </si>
  <si>
    <t>DATE GARDENS MOBILE HOME PARK</t>
  </si>
  <si>
    <t>IID VILLAGE</t>
  </si>
  <si>
    <t>PALO VERDE COUNTY WATER DIST.</t>
  </si>
  <si>
    <t>IMPERIAL LAKES INC.</t>
  </si>
  <si>
    <t>CALEXICO, CITY OF</t>
  </si>
  <si>
    <t>GSWC - CALIPATRIA</t>
  </si>
  <si>
    <t>HOLTVILLE, CITY OF</t>
  </si>
  <si>
    <t>SEELEY CWD</t>
  </si>
  <si>
    <t>NORTH LONE PINE MUTUAL WATER COMPANY</t>
  </si>
  <si>
    <t>INYO</t>
  </si>
  <si>
    <t>SCE BISHOP CREEK PLANT 4</t>
  </si>
  <si>
    <t>CONTROL GORGE POWER PLANT</t>
  </si>
  <si>
    <t>INYO COUNTY PWD - INDEPENDENCE</t>
  </si>
  <si>
    <t>NPS - DEATH VALLEY, COW CREEK/NEVARES</t>
  </si>
  <si>
    <t>STOCKDALE ANNEX MUTUAL WATER</t>
  </si>
  <si>
    <t>KERN</t>
  </si>
  <si>
    <t>RIVERKERN MUTUAL WATER COMPANY</t>
  </si>
  <si>
    <t>MAHER MUTUAL WATER COMPANY</t>
  </si>
  <si>
    <t>CWS-SPLIT MOUNTAIN WATER SYSTEM</t>
  </si>
  <si>
    <t>TEJON RANCH MAIN HEADQUARTERS</t>
  </si>
  <si>
    <t>CANYON MEADOWS MUTUAL WATER</t>
  </si>
  <si>
    <t>SIERRA BREEZE MUTUAL WATER COMPANY</t>
  </si>
  <si>
    <t>FOURTH STREET WATER SYSTEM</t>
  </si>
  <si>
    <t>LAKE OF THE WOODS MOBILE VILLAGE</t>
  </si>
  <si>
    <t>ST. CLAIR RANCHOS MUTUAL WATER CO.</t>
  </si>
  <si>
    <t>AGBAYANI VILLAGE WATER SYSTEM</t>
  </si>
  <si>
    <t>MANON MANOR MUTUAL WATER COMPANY</t>
  </si>
  <si>
    <t>PINON VALLEY WATER COMPANY</t>
  </si>
  <si>
    <t>KRANENBURG WATER SYSTEM</t>
  </si>
  <si>
    <t>ROUND MOUNTAIN WATER COMPANY</t>
  </si>
  <si>
    <t>HOMETOWN WATER ASSOCIATION</t>
  </si>
  <si>
    <t>LIFE WATER CO-OP</t>
  </si>
  <si>
    <t>SWEET WATER CO-OP</t>
  </si>
  <si>
    <t>CLARK STREET COMMUNITY WELL</t>
  </si>
  <si>
    <t>POND SCHOOL WATER SYSTEM</t>
  </si>
  <si>
    <t>RIO BRAVO GREELEY SCHOOL WATER SYSTEM</t>
  </si>
  <si>
    <t>NORD ROAD WATER ASSOCIATION</t>
  </si>
  <si>
    <t>CYPRESS CANYON WATER SYSTEM</t>
  </si>
  <si>
    <t>PANAMA ROAD PROPERTY OWNERS ASSOC</t>
  </si>
  <si>
    <t>WEGIS MUTUAL WATER COMPANY</t>
  </si>
  <si>
    <t>PIUTE MOUNTAIN SCHOOL WATER</t>
  </si>
  <si>
    <t>POND MUTUAL WATER COMPANY</t>
  </si>
  <si>
    <t>GOSFORD ROAD WATER COMPANY</t>
  </si>
  <si>
    <t>OWENS PEAK SOUTH</t>
  </si>
  <si>
    <t>TOWN &amp; COUNTRY WATER COMPANY</t>
  </si>
  <si>
    <t>CHANAC CREEK MUTUAL WATER COMPANY</t>
  </si>
  <si>
    <t>SOUTH FORK MIDDLE SCHOOL</t>
  </si>
  <si>
    <t>THE ANNE SIPPI CLINIC-RIVERSIDE RANCH</t>
  </si>
  <si>
    <t>GLENNVILLE MUTUAL WATER COMPANY</t>
  </si>
  <si>
    <t>PEAK TO PEAK MOUNTAIN CHARTER SCHOOL WS</t>
  </si>
  <si>
    <t>BORON CSD</t>
  </si>
  <si>
    <t>DELANO, CITY OF</t>
  </si>
  <si>
    <t>FRAZIER PARK PUD</t>
  </si>
  <si>
    <t>LAKE OF THE WOODS MWC</t>
  </si>
  <si>
    <t>CWS - UPPER BODFISH WATER SYSTEM</t>
  </si>
  <si>
    <t>CWS - KERNVILLE</t>
  </si>
  <si>
    <t>2</t>
  </si>
  <si>
    <t>MOUNTAIN MESA WC</t>
  </si>
  <si>
    <t>CWS-ONYX WATER SYSTEM</t>
  </si>
  <si>
    <t>LOST HILLS UTILITY DISTRICT</t>
  </si>
  <si>
    <t>CWS - LAKELAND</t>
  </si>
  <si>
    <t>NORTH EDWARDS WD</t>
  </si>
  <si>
    <t>CWS - NORTH GARDEN</t>
  </si>
  <si>
    <t>CWS - LOWER BODFISH WATER SYSTEM</t>
  </si>
  <si>
    <t>KERN VALLEY STATE PRISON</t>
  </si>
  <si>
    <t>15TH AVENUE</t>
  </si>
  <si>
    <t>KINGS</t>
  </si>
  <si>
    <t>CORCORAN, CITY OF</t>
  </si>
  <si>
    <t>HOME GARDEN CSD</t>
  </si>
  <si>
    <t>LEMOORE NAVAL AIR STATION</t>
  </si>
  <si>
    <t>ANDERSON SPRINGS CSD</t>
  </si>
  <si>
    <t>LAKE</t>
  </si>
  <si>
    <t>SUNRISE SHORE MUTUAL WATER COMPANY</t>
  </si>
  <si>
    <t>LAKE COUNTY CSA 13 - KONO TAYEE</t>
  </si>
  <si>
    <t>VILLA BLUE ESTATES WATER DISTRICT</t>
  </si>
  <si>
    <t>TWIN CREEKS MOBILE AND RV VILLAGE</t>
  </si>
  <si>
    <t>WINDFLOWER POINT MUTUAL WATER COMPANY</t>
  </si>
  <si>
    <t>WALNUT COVE MOBILE ESTATES</t>
  </si>
  <si>
    <t>CLEARLAKE OAKS COUNTY WATER DISTRICT</t>
  </si>
  <si>
    <t>HIDDEN VALLEY LAKE CSD</t>
  </si>
  <si>
    <t>CDF-KONOCTI CONSERVATION CAMP NO. 27</t>
  </si>
  <si>
    <t>LITTLE VALLEY CSD</t>
  </si>
  <si>
    <t>LASSEN</t>
  </si>
  <si>
    <t>JOHNSTONVILLE ELEMENTARY SCHOOL</t>
  </si>
  <si>
    <t>LASSEN COUNTY WATER DISTRICT #1</t>
  </si>
  <si>
    <t>LOS ANGELES RESIDENTIAL COMMUNITY FOUNDA</t>
  </si>
  <si>
    <t>LOS ANGELES</t>
  </si>
  <si>
    <t>DEL RIO MUTUAL</t>
  </si>
  <si>
    <t>TIERRA BONITA MUTUAL WATER</t>
  </si>
  <si>
    <t>LITTLE BALDY WATER</t>
  </si>
  <si>
    <t>WESTERN SKIES MOBILE HOME PARK</t>
  </si>
  <si>
    <t>LOS ANGELES, CITY OF - POWER PLANT #2</t>
  </si>
  <si>
    <t>LOS ANGELES, CITY OF - POWER PLANT #1</t>
  </si>
  <si>
    <t>EL RANCHO MOBILE HOME PARK</t>
  </si>
  <si>
    <t>GOLDEN SANDS MOBILE HOME PARK</t>
  </si>
  <si>
    <t>DESERT PALMS MOBILE HOME PARK</t>
  </si>
  <si>
    <t>EASTSIDE UNION SCHOOL DISTRICT</t>
  </si>
  <si>
    <t>EVERGREEN MUTUAL WATER COMPANY</t>
  </si>
  <si>
    <t>LANCASTER WATER COMPANY</t>
  </si>
  <si>
    <t>CALIFORNIAN MOBILE HOME PARK</t>
  </si>
  <si>
    <t>RIVERS END TRAILER PARK</t>
  </si>
  <si>
    <t>SLEEPY VALLEY WATER COMPANY</t>
  </si>
  <si>
    <t>WEST VALLEY COUNTY WATER DISTRICT</t>
  </si>
  <si>
    <t>CITY OF ALHAMBRA</t>
  </si>
  <si>
    <t>AMARILLO MUTUAL WATER COMPANY</t>
  </si>
  <si>
    <t>VALLEY COUNTY WATER DIST.</t>
  </si>
  <si>
    <t>CALIF STATE POLYTECHNICAL UNIV - POMONA</t>
  </si>
  <si>
    <t>AVERYDALE MWC</t>
  </si>
  <si>
    <t>EL MONTE-CITY, WATER DEPT.</t>
  </si>
  <si>
    <t>EL SEGUNDO-CITY, WATER DEPT.</t>
  </si>
  <si>
    <t>LEISURE LAKE MOBILE ESTATES</t>
  </si>
  <si>
    <t>GSWC - FLORENCE/GRAHAM</t>
  </si>
  <si>
    <t>LYNWOOD PARK MUTUAL WATER CO.</t>
  </si>
  <si>
    <t>MAYWOOD MUTUAL WATER CO. #1</t>
  </si>
  <si>
    <t>MONTEREY PARK-CITY, WATER DEPT.</t>
  </si>
  <si>
    <t>PARADISE RANCH MHP</t>
  </si>
  <si>
    <t>SOUTH MONTEBELLO IRRIGATION DIST.</t>
  </si>
  <si>
    <t>STERLING MUTUAL WATER COMPANY</t>
  </si>
  <si>
    <t>LIBERTY UTILITIES - LYNWOOD</t>
  </si>
  <si>
    <t>GSWC-SOUTH SAN GABRIEL</t>
  </si>
  <si>
    <t>LIBERTY UTILITIES - MESA CREST</t>
  </si>
  <si>
    <t>CALIFORNIA WATER SERVICE CO-LEONA VALLEY</t>
  </si>
  <si>
    <t>FENNER CANYON YOUTH CONSERVATION CAMP</t>
  </si>
  <si>
    <t>MD 46 AHWAHNEE RESORTS</t>
  </si>
  <si>
    <t>MADERA</t>
  </si>
  <si>
    <t>MD 85 VALETA</t>
  </si>
  <si>
    <t>BONADELLE RANCHOS NO. 2  MUTUAL WATER CO</t>
  </si>
  <si>
    <t>MD 05 MOUNTAIN RANCHES</t>
  </si>
  <si>
    <t>MD 07 MARINA VIEW HEIGHTS</t>
  </si>
  <si>
    <t>MD 43 MIAMI CREEK KNOLLS</t>
  </si>
  <si>
    <t>MAMMOTH POOL MOBILE HOME PARK</t>
  </si>
  <si>
    <t>MADERA MH &amp; RV PARK</t>
  </si>
  <si>
    <t>HOWARD ELEMENTARY SCHOOL</t>
  </si>
  <si>
    <t>MD 95 RANCHOS WEST</t>
  </si>
  <si>
    <t>SA 14 CHUK CHANSE SUBDIVISION</t>
  </si>
  <si>
    <t>MARQUEZ RENTAL</t>
  </si>
  <si>
    <t>MADERA CO CMD19-PARKWOOD</t>
  </si>
  <si>
    <t>CAL AM - RAYMOND</t>
  </si>
  <si>
    <t>CENTRAL CA WOMENS FACILITY</t>
  </si>
  <si>
    <t>VALLEY STATE PRISON</t>
  </si>
  <si>
    <t>BOLINAS COMMUNITY PUD</t>
  </si>
  <si>
    <t>MARIN</t>
  </si>
  <si>
    <t>NPS PRNS - BEACHES</t>
  </si>
  <si>
    <t>YOSEMITE NPS-YOSEMITE VALLEY</t>
  </si>
  <si>
    <t>MARIPOSA</t>
  </si>
  <si>
    <t>YOSEMITE NPS-EL PORTAL</t>
  </si>
  <si>
    <t>MPWD-COULTERVILLE CSA 1</t>
  </si>
  <si>
    <t>MUSD - SIERRA FOOTHILL CHARTER SCHOOL</t>
  </si>
  <si>
    <t>YOSEMITE WEST WATER SYSTEM</t>
  </si>
  <si>
    <t>SURFWOOD MUTUAL WATER CORPORATION</t>
  </si>
  <si>
    <t>MENDOCINO</t>
  </si>
  <si>
    <t>BELLA SHORES MOBILE HOME PARK</t>
  </si>
  <si>
    <t>DOLPHIN ISLE MARINA</t>
  </si>
  <si>
    <t>POTTER VALLEY SCHOOL DISTRICT</t>
  </si>
  <si>
    <t>WILLITS, CITY OF</t>
  </si>
  <si>
    <t>LAYTONVILLE COUNTY WATER DISTRICT</t>
  </si>
  <si>
    <t>EL NIDO MOBILE HOME PARK</t>
  </si>
  <si>
    <t>MERCED</t>
  </si>
  <si>
    <t>PLAINSBURG ELEMENTARY SCHOOL</t>
  </si>
  <si>
    <t>WASHINGTON SCHOOL</t>
  </si>
  <si>
    <t>EL NIDO ELEMENTARY SCHOOL</t>
  </si>
  <si>
    <t>LONGVIEW MENNONITE SCHOOL</t>
  </si>
  <si>
    <t>JOHN LATORACCA CORRECTIONAL FACILITY</t>
  </si>
  <si>
    <t>VOLTA COMMUNITY SD</t>
  </si>
  <si>
    <t>SAN LUIS HILLS</t>
  </si>
  <si>
    <t>CITY OF ATWATER</t>
  </si>
  <si>
    <t>CITY OF GUSTINE</t>
  </si>
  <si>
    <t>PLANADA CSD</t>
  </si>
  <si>
    <t>HILMAR COUNTY WATER DISTRICT</t>
  </si>
  <si>
    <t>NEWELL COUNTY WATER DISTRICT</t>
  </si>
  <si>
    <t>MODOC</t>
  </si>
  <si>
    <t>EDNA BEAMAN ELEMENTARY SCHOOL</t>
  </si>
  <si>
    <t>MONO</t>
  </si>
  <si>
    <t>JUNE LAKE PUD VILLAGE</t>
  </si>
  <si>
    <t>BRIDGEPORT PUD</t>
  </si>
  <si>
    <t>USMC - HOUSING COLEVILLE</t>
  </si>
  <si>
    <t>DEL MONTE FARMS RD WS #03</t>
  </si>
  <si>
    <t>MONTEREY</t>
  </si>
  <si>
    <t>DESMOND RD WS #03</t>
  </si>
  <si>
    <t>DOLAN RD MWC</t>
  </si>
  <si>
    <t>ELKHORN SCHOOL WS</t>
  </si>
  <si>
    <t>HIDDEN VALLEY WA</t>
  </si>
  <si>
    <t>LEAFWOOD COMMUNITY WA</t>
  </si>
  <si>
    <t>MURPHY HILL WS #01</t>
  </si>
  <si>
    <t>PARADISE RD WS #05</t>
  </si>
  <si>
    <t>GARLEN COURT WS</t>
  </si>
  <si>
    <t>PRUNEDALE MWC</t>
  </si>
  <si>
    <t>SAN ANTONIO SCHOOL DISTRICT WS</t>
  </si>
  <si>
    <t>SAN ARDO WD</t>
  </si>
  <si>
    <t>SAN MIGUEL WS #01</t>
  </si>
  <si>
    <t>PSMCSD - SUNNY MESA</t>
  </si>
  <si>
    <t>APPLE AVE WS #02</t>
  </si>
  <si>
    <t>IVERSON &amp; JACKS APTS WS</t>
  </si>
  <si>
    <t>WASHINGTON  SCHOOL WS</t>
  </si>
  <si>
    <t>RANCHO CHAPARRAL MWC</t>
  </si>
  <si>
    <t>PRINCES CAMP RESORT WS</t>
  </si>
  <si>
    <t>LOS CARNEROS MWA</t>
  </si>
  <si>
    <t>SUNNY ACRES MWS</t>
  </si>
  <si>
    <t>GREEN ACRES WA</t>
  </si>
  <si>
    <t>PSMCSD - LANGLEY/VALLE PACIFICO WS</t>
  </si>
  <si>
    <t>TIERRA VISTA MWC</t>
  </si>
  <si>
    <t>APRICOT LN WS</t>
  </si>
  <si>
    <t>PSMCSD - BLACKIE RD WS</t>
  </si>
  <si>
    <t>DELANY WC</t>
  </si>
  <si>
    <t>GRAVES SCHOOL WS</t>
  </si>
  <si>
    <t>NEW CAMALDOLI HERMITAGE WS</t>
  </si>
  <si>
    <t>MISSION SCHOOL WS</t>
  </si>
  <si>
    <t>CAPTAIN COOPER SCHOOL WS</t>
  </si>
  <si>
    <t>VALLEY CREEK MHP WS</t>
  </si>
  <si>
    <t>WOODLAND HEIGHTS MWC</t>
  </si>
  <si>
    <t>SAN VICENTE MWC</t>
  </si>
  <si>
    <t>CWSC OAK HILLS</t>
  </si>
  <si>
    <t>CORRECTIONAL TRAINING FACILITY - SOLEDAD</t>
  </si>
  <si>
    <t>SALINAS VALLEY STATE PRISON</t>
  </si>
  <si>
    <t>CALISTOGA FARM WORKER CENTER</t>
  </si>
  <si>
    <t>NAPA</t>
  </si>
  <si>
    <t>BERRYESSA ESTATES (LBRID)</t>
  </si>
  <si>
    <t>NAPA RIVER RANCH</t>
  </si>
  <si>
    <t>CAPELL VALLEY ESTATES</t>
  </si>
  <si>
    <t>BERRYESSA PINES WATER SYSTEM</t>
  </si>
  <si>
    <t>SPANISH FLAT WATER DISTRICT</t>
  </si>
  <si>
    <t>WASHINGTON WATER DISTRICT</t>
  </si>
  <si>
    <t>NEVADA</t>
  </si>
  <si>
    <t>CREEKSIDE VILLAGE</t>
  </si>
  <si>
    <t>CLEAR CREEK SCHOOL</t>
  </si>
  <si>
    <t>CHRISTIAN ENCOUNTER MINISTRIES</t>
  </si>
  <si>
    <t>CITY OF NEVADA CITY</t>
  </si>
  <si>
    <t>DONNER SUMMIT PUBLIC UTILITY DISTRICT</t>
  </si>
  <si>
    <t>NEVADA ID - LAKE WILDWOOD</t>
  </si>
  <si>
    <t>HYNES ESTATES MUTUAL WATER CO.</t>
  </si>
  <si>
    <t>ORANGE</t>
  </si>
  <si>
    <t>PAGE AVENUE MUTUAL WATER COMPANY</t>
  </si>
  <si>
    <t>HEATHER GLEN COMMUNITY SERVICE DIST</t>
  </si>
  <si>
    <t>PLACER</t>
  </si>
  <si>
    <t>FRCCSD OLD MILL RANCH</t>
  </si>
  <si>
    <t>PLUMAS</t>
  </si>
  <si>
    <t>FRCCSD HOT SPRINGS</t>
  </si>
  <si>
    <t>IVCSD-GREENVILLE</t>
  </si>
  <si>
    <t>ANZA PINES MOBILE HOME PARK</t>
  </si>
  <si>
    <t>RIVERSIDE</t>
  </si>
  <si>
    <t>BALDY MOUNTAIN RANCH</t>
  </si>
  <si>
    <t>CARVER TRACT MUTUAL WATER COMP</t>
  </si>
  <si>
    <t>BRADFORD RUN RV</t>
  </si>
  <si>
    <t>INDIAN OAKS TRAILER PARK</t>
  </si>
  <si>
    <t>CSA 51</t>
  </si>
  <si>
    <t>ORTEGA OAKS RV PARK&amp;CAMPGROUND</t>
  </si>
  <si>
    <t>ROYAL CARRIZO HOA</t>
  </si>
  <si>
    <t>VALLEY VIEW TRAILER PARK</t>
  </si>
  <si>
    <t>STONEWOOD CANYON ESTATES</t>
  </si>
  <si>
    <t>GALINDO HOUSING FACILITY</t>
  </si>
  <si>
    <t>BOX SPRINGS MUTUAL WC</t>
  </si>
  <si>
    <t>RUBIDOUX COMMUNITY SD</t>
  </si>
  <si>
    <t>WEST PALM SPRINGS VILLAGE</t>
  </si>
  <si>
    <t>CALIFORNIA REHABILITATION CENTER - NORCO</t>
  </si>
  <si>
    <t>CHUCKAWALLA VALLEY STATE PRISON</t>
  </si>
  <si>
    <t>B &amp; W RESORT MARINA</t>
  </si>
  <si>
    <t>SACRAMENTO</t>
  </si>
  <si>
    <t>RIVER'S EDGE MARINA &amp; RESORT</t>
  </si>
  <si>
    <t>KORTHS PIRATES LAIR</t>
  </si>
  <si>
    <t>RANCHO MARINA</t>
  </si>
  <si>
    <t>SEQUOIA WATER ASSOC</t>
  </si>
  <si>
    <t>SPINDRIFT MARINA</t>
  </si>
  <si>
    <t>TOKAY PARK WATER CO</t>
  </si>
  <si>
    <t>RIO COSUMNES CORRECTIONAL CENTER [SWS]</t>
  </si>
  <si>
    <t>FRANKLIN ELEMENTARY SCHOOL</t>
  </si>
  <si>
    <t>COSUMNES RIVER ELEMENTARY SCHOOL</t>
  </si>
  <si>
    <t>WILTON BIBLE CHURCH</t>
  </si>
  <si>
    <t>EDGEWATER MOBILE HOME PARK</t>
  </si>
  <si>
    <t>FLORIN COUNTY WATER DISTRICT</t>
  </si>
  <si>
    <t>CAL AM - WALNUT GROVE</t>
  </si>
  <si>
    <t>THOUSAND TRAILS SAN BENITO PRESERVE</t>
  </si>
  <si>
    <t>SAN BENITO</t>
  </si>
  <si>
    <t>TRES PINOS CWD</t>
  </si>
  <si>
    <t>SAN JUSTO MUTUAL WATER COMPANY</t>
  </si>
  <si>
    <t>VENTURE ESTATES MWC</t>
  </si>
  <si>
    <t>VINEYARD ESTATES MWC</t>
  </si>
  <si>
    <t>WILLOW GROVE UNION ELEMENTARY SCHOOL</t>
  </si>
  <si>
    <t>WHISPERING PINES INN</t>
  </si>
  <si>
    <t>FALLON ROAD LABOR HOUSING</t>
  </si>
  <si>
    <t>ASHFORD HIGHLANDS MWC</t>
  </si>
  <si>
    <t>HOLLISTER, CITY OF</t>
  </si>
  <si>
    <t>FOREST PARK MWC</t>
  </si>
  <si>
    <t>SAN BERNARDINO</t>
  </si>
  <si>
    <t>LUCERNE VISTA MWC</t>
  </si>
  <si>
    <t>NORTH SHORE MWC</t>
  </si>
  <si>
    <t>OLIVE DELL RANCH</t>
  </si>
  <si>
    <t>CSA 70 W-4 PIONEERTOWN</t>
  </si>
  <si>
    <t>ROCKY COMFORT MUTUAL WATER CO</t>
  </si>
  <si>
    <t>DEPARTMENT OF WATER AND POWER</t>
  </si>
  <si>
    <t>THUNDERBIRD CWD</t>
  </si>
  <si>
    <t>RANCHO PINO VERDE</t>
  </si>
  <si>
    <t>LAKE ARROWHEAD CSD</t>
  </si>
  <si>
    <t>CHINO, CITY OF</t>
  </si>
  <si>
    <t>COLTON, CITY OF</t>
  </si>
  <si>
    <t>FALLSVALE SERVICE COMPANY</t>
  </si>
  <si>
    <t>RIALTO, CITY OF</t>
  </si>
  <si>
    <t>WESTERN HEIGHTS WATER COMPANY</t>
  </si>
  <si>
    <t>ARROWBEAR PARK CWD</t>
  </si>
  <si>
    <t>SBDNO COUNTY SERVICE AREA 70J</t>
  </si>
  <si>
    <t>MOUNTAIN EMPIRE HIGH SCHOOL</t>
  </si>
  <si>
    <t>SAN DIEGO</t>
  </si>
  <si>
    <t>LAKE MORENA'S OAK SHORES MWC</t>
  </si>
  <si>
    <t>PALOMAR MOUNTAIN MUTUAL WATER CO.</t>
  </si>
  <si>
    <t>POTRERO ELEMENTARY SCHOOL</t>
  </si>
  <si>
    <t>PALOMAR CHRISTIAN CONFERENCE CENTER</t>
  </si>
  <si>
    <t>ALPINE OAKS ESTATES LLC</t>
  </si>
  <si>
    <t>PALOMAR OBSERVATORY</t>
  </si>
  <si>
    <t>WARNER SPRINGS ESTATES</t>
  </si>
  <si>
    <t>LA CIMA FIRE CENTER</t>
  </si>
  <si>
    <t>TREASURE ISLAND</t>
  </si>
  <si>
    <t>SAN FRANCISCO</t>
  </si>
  <si>
    <t>FARMINGTON WATER COMPANY</t>
  </si>
  <si>
    <t>SAN JOAQUIN</t>
  </si>
  <si>
    <t>MORADA ACRES WATER SYSTEM</t>
  </si>
  <si>
    <t>ALMOND PARK WATER SYSTEM</t>
  </si>
  <si>
    <t>MORADA MANOR WATER SYSTEM</t>
  </si>
  <si>
    <t>GAYLA MANOR PWS</t>
  </si>
  <si>
    <t>CARIBOU MOBILE PARK PWS</t>
  </si>
  <si>
    <t>EL RIO MOBILE HOME PARK</t>
  </si>
  <si>
    <t>B&amp;G MOBILE HOME PARK LLC WS</t>
  </si>
  <si>
    <t>A1 WINSTONS MOBILE HOME PARK</t>
  </si>
  <si>
    <t>BIG WHEEL MOBILE HOME PARK</t>
  </si>
  <si>
    <t>GLENWOOD MOBILE HOME PARK</t>
  </si>
  <si>
    <t>MAPACHE TRAILER PARK</t>
  </si>
  <si>
    <t>FINNLEES TRAILER PARK</t>
  </si>
  <si>
    <t>MOKELUMNE MOBILE SENIOR PARK</t>
  </si>
  <si>
    <t>MORADA ESTATES PWS</t>
  </si>
  <si>
    <t>V &amp; P TRAILER COURT WATER SYSTEM</t>
  </si>
  <si>
    <t>RIVERSIDE MOBILE HOME PARK</t>
  </si>
  <si>
    <t>HAVEN ACRES RIVER CLUB INC</t>
  </si>
  <si>
    <t>ARBOR MOBILE HOME PARK WS</t>
  </si>
  <si>
    <t>WAYSIDE MOTEL APARTMENTS WTR SYS</t>
  </si>
  <si>
    <t>SAHARA MOBILE COURT</t>
  </si>
  <si>
    <t>CHERRY LANE TRAILER PARK</t>
  </si>
  <si>
    <t>LA TORRES PARK</t>
  </si>
  <si>
    <t>132 INVESTMENTS WATER SYSTEM</t>
  </si>
  <si>
    <t>LODI USD-TURNER ACADEMY</t>
  </si>
  <si>
    <t>KING ISLAND TRAILER PARK WATER SYSTEM</t>
  </si>
  <si>
    <t>WILKINSON MANOR A-ZONE PWS</t>
  </si>
  <si>
    <t>MUSD-NEW HAVEN SCHOOL</t>
  </si>
  <si>
    <t>SAN JUAN VISTA</t>
  </si>
  <si>
    <t>HAYNES BOARD &amp; CARE HOME</t>
  </si>
  <si>
    <t>ACAMPO WATER SYSTEM</t>
  </si>
  <si>
    <t>LINDEN USD-CHARTVILLE SCHOOL</t>
  </si>
  <si>
    <t>CITY OF LATHROP</t>
  </si>
  <si>
    <t>SAN JOAQUIN RIVER CLUB INC</t>
  </si>
  <si>
    <t>LITTLE POTATO SLOUGH MUTUAL</t>
  </si>
  <si>
    <t>BASSI RANCH MUTUAL WATER CO.</t>
  </si>
  <si>
    <t>SAN LUIS OBISPO</t>
  </si>
  <si>
    <t>S &amp; T MUTUAL WATER COMPANY</t>
  </si>
  <si>
    <t>SAN SIMEON CSD</t>
  </si>
  <si>
    <t>ALMIRA WATER ASSOCIATION</t>
  </si>
  <si>
    <t>RANCHO COLINA MOBILE HOME PARK</t>
  </si>
  <si>
    <t>BRANCH ELEMENTARY SCHOOL</t>
  </si>
  <si>
    <t>MUSTANG SPRINGS MUTUAL WATER</t>
  </si>
  <si>
    <t>ADA'S LODGES</t>
  </si>
  <si>
    <t>MORRO BAY PW DEPT - WATER DIVISION</t>
  </si>
  <si>
    <t>LOS OSOS COMMUNITY SERVICES DISTRICT</t>
  </si>
  <si>
    <t>GOLDEN STATE WATER COMPANY - LOS OSOS</t>
  </si>
  <si>
    <t>NACIMIENTO WATER COMPANY</t>
  </si>
  <si>
    <t>BUTANO CANYON MUTUAL</t>
  </si>
  <si>
    <t>SAN MATEO</t>
  </si>
  <si>
    <t>COUNTY SERVICE AREA 7</t>
  </si>
  <si>
    <t>LOMA MAR MUTUAL</t>
  </si>
  <si>
    <t>OKU INCORPORATED</t>
  </si>
  <si>
    <t>BIANCHI FLOWERS INC</t>
  </si>
  <si>
    <t>CITY OF MILLBRAE</t>
  </si>
  <si>
    <t>CACHUMA VILLAGE</t>
  </si>
  <si>
    <t>SANTA BARBARA</t>
  </si>
  <si>
    <t>RANCHO MARCELINO WATER</t>
  </si>
  <si>
    <t>NAPLES</t>
  </si>
  <si>
    <t>EAST VALLEY FARMS MUTUAL WATER COMPANY</t>
  </si>
  <si>
    <t>RANCHO YNECITA</t>
  </si>
  <si>
    <t>SAINT MARIE MOBILE HOME PARK</t>
  </si>
  <si>
    <t>ROLLING HILLS MUTUAL WATER COMPANY</t>
  </si>
  <si>
    <t>BOBCAT SPRINGS MUTUAL WATER COMPANY</t>
  </si>
  <si>
    <t>AAA KINDNESS CARE HOME</t>
  </si>
  <si>
    <t>CUYAMA COMMUNITY SERVICES DISTRICT</t>
  </si>
  <si>
    <t>GOLDEN STATE WATER COMPANY - ORCUTT</t>
  </si>
  <si>
    <t>GREEN ACRES MUTUAL WATER</t>
  </si>
  <si>
    <t>SANTA CLARA</t>
  </si>
  <si>
    <t>ANCHORPOINT CHRISTIAN SCHOOL</t>
  </si>
  <si>
    <t>LOS RANCHOS DE UVAS WATER COMPANY</t>
  </si>
  <si>
    <t>LAKESIDE SD-LAKESIDE SCHOOL</t>
  </si>
  <si>
    <t>ABORN HEIGHTS WATER MUTUAL ASSOCIATION</t>
  </si>
  <si>
    <t>VALLEY VIEW RANCHES</t>
  </si>
  <si>
    <t>ST FRANCIS TRACT WATER SYSTEM</t>
  </si>
  <si>
    <t>SANTA CRUZ</t>
  </si>
  <si>
    <t>RANCHO SAN ANDREAS</t>
  </si>
  <si>
    <t>JARDINES DEL VALLE</t>
  </si>
  <si>
    <t>MEADOWRIDGE MUTUAL WATER CO</t>
  </si>
  <si>
    <t>EMERALD CITY MUTUAL WATER CO</t>
  </si>
  <si>
    <t>ALLAN LANE WATER ASSOCIATION</t>
  </si>
  <si>
    <t>MONTE VISTA CHRISTIAN SCHOOL</t>
  </si>
  <si>
    <t>ROUNTREE FACILITY(PREV. SHERIFF'S REHAB)</t>
  </si>
  <si>
    <t>BUENA VISTA MIGRANT CENTER</t>
  </si>
  <si>
    <t>SHASTA CSA - SUGARLOAF, #2</t>
  </si>
  <si>
    <t>SHASTA</t>
  </si>
  <si>
    <t>LAKESHORE VILLA MUTUAL WATER CO</t>
  </si>
  <si>
    <t>LAKESHORE HEIGHTS MUTUAL WATER</t>
  </si>
  <si>
    <t>HAT CREEK HIGHLANDS MUTUAL WATER CO</t>
  </si>
  <si>
    <t>CEDAR CREEK MOBILEHOME PARK</t>
  </si>
  <si>
    <t>ANDERSON MOBILE HOME PARK</t>
  </si>
  <si>
    <t>SHASTA CSA - FRENCH GULCH, #11</t>
  </si>
  <si>
    <t>SIERRAVILLE P.U.D.</t>
  </si>
  <si>
    <t>SIERRA</t>
  </si>
  <si>
    <t>HORNBROOK C.S.D.</t>
  </si>
  <si>
    <t>SISKIYOU</t>
  </si>
  <si>
    <t>WILLOW CREEK SCHOOL</t>
  </si>
  <si>
    <t>GAZELLE SCHOOL</t>
  </si>
  <si>
    <t>COVE MOBILE VILLA</t>
  </si>
  <si>
    <t>SHADOW MOUNTAIN MHP</t>
  </si>
  <si>
    <t>DUNSMUIR, CITY OF</t>
  </si>
  <si>
    <t>HAPPY CAMP C.S.D.</t>
  </si>
  <si>
    <t>COLLINSVILLE WATER WORKS</t>
  </si>
  <si>
    <t>SOLANO</t>
  </si>
  <si>
    <t>SNUG HARBOR RV LP</t>
  </si>
  <si>
    <t>SID - QUAIL CANYON</t>
  </si>
  <si>
    <t>DELTA CONSERVATION CAMP</t>
  </si>
  <si>
    <t>SONOMA COUNTY CSA 41-JENNER</t>
  </si>
  <si>
    <t>SONOMA</t>
  </si>
  <si>
    <t>SONOMA COUNTY CSA 41-SALMON CREEK</t>
  </si>
  <si>
    <t>SONOMA COUNTY CSA 41-FREESTONE</t>
  </si>
  <si>
    <t>MELITA HEIGHTS MUTUAL WATER COMPANY</t>
  </si>
  <si>
    <t>PALOMINO LAKES MUTUAL WATER CO.</t>
  </si>
  <si>
    <t>LOCH HAVEN MUTUAL WATER COMPANY</t>
  </si>
  <si>
    <t>LARKIN WOODS MUTUAL WATER COMPANY</t>
  </si>
  <si>
    <t>SONOMA COUNTY MUTUAL WATER COMPANY</t>
  </si>
  <si>
    <t>SERENO DEL MAR WATER COMPANY (PUC)</t>
  </si>
  <si>
    <t>PINE HILL TERRACE MOBILE HOME PARK</t>
  </si>
  <si>
    <t>SHAMROCK MOBILE HOME PARK</t>
  </si>
  <si>
    <t>WESTERN MOBILE HOME PARK</t>
  </si>
  <si>
    <t>SANTA ROSA MOBILE ESTATES</t>
  </si>
  <si>
    <t>MOUNTAIN VIEW MOBILE ESTATES, LLC</t>
  </si>
  <si>
    <t>EL PORTAL MOBILE ESTATES</t>
  </si>
  <si>
    <t>MOON VALLEY WATER SYSTEM</t>
  </si>
  <si>
    <t>SALMON CREEK MIDDLE SCHOOL</t>
  </si>
  <si>
    <t>SWEETWATER SPRINGS CWD - GUERNEVILLE</t>
  </si>
  <si>
    <t>SEBASTOPOL, CITY OF</t>
  </si>
  <si>
    <t>KNIGHTS FERRY COMM. SVC. DIST.</t>
  </si>
  <si>
    <t>STANISLAUS</t>
  </si>
  <si>
    <t>OLIVE LANE MOBILEHOME PARK</t>
  </si>
  <si>
    <t>TULLY MOBILE ESTATES</t>
  </si>
  <si>
    <t>TWIN CYPRESS MOBILE HOME PARK</t>
  </si>
  <si>
    <t>COUNTRY WESTERN MHRV</t>
  </si>
  <si>
    <t>4N MOBILEHOME PARK</t>
  </si>
  <si>
    <t>GRATTON SCHOOL</t>
  </si>
  <si>
    <t>VALLEY HOME SCHOOL PIONEER</t>
  </si>
  <si>
    <t>BUEHNER HOUSES</t>
  </si>
  <si>
    <t>BRETHREN HERITAGE SCHOOL, INC</t>
  </si>
  <si>
    <t>WOOD COLONY CHRISTIAN SCHOOL</t>
  </si>
  <si>
    <t>WESTLEY CSD</t>
  </si>
  <si>
    <t>CITY OF MODESTO - GRAYSON</t>
  </si>
  <si>
    <t>WESTERN HILLS WATER DISTRICT/DIABLO GRAN</t>
  </si>
  <si>
    <t>HARMONY VILLAGE</t>
  </si>
  <si>
    <t>SUTTER</t>
  </si>
  <si>
    <t>MARCUM ILLINOIS ELEMENTARY SCHOOL</t>
  </si>
  <si>
    <t>MERIDIAN ELEMENTARY SCHOOL</t>
  </si>
  <si>
    <t>NUESTRO SCHOOL</t>
  </si>
  <si>
    <t>ENCINAL ELEMENTARY SCHOOL</t>
  </si>
  <si>
    <t>WILDEWOOD EAST MUTUAL</t>
  </si>
  <si>
    <t>CITY OF LIVE OAK</t>
  </si>
  <si>
    <t>BREESE SUBDIVISION 2</t>
  </si>
  <si>
    <t>TEHAMA</t>
  </si>
  <si>
    <t>WILSON ACRES MUTUAL WATER</t>
  </si>
  <si>
    <t>BERRENDOS SCHOOL</t>
  </si>
  <si>
    <t>EVERGREEN UNION SCHOOL DISTRICT</t>
  </si>
  <si>
    <t>HIDDEN HARBOR MARINA &amp; RVP</t>
  </si>
  <si>
    <t>FRIENDLY ACRES MHP</t>
  </si>
  <si>
    <t>MODERN VILLAGE MWC</t>
  </si>
  <si>
    <t>NEW MEADOWS</t>
  </si>
  <si>
    <t>WOODSON BRIDGE MHP</t>
  </si>
  <si>
    <t>SKY VIEW COUNTY WATER</t>
  </si>
  <si>
    <t>LITTLE AVENUE WATER SYSTEM</t>
  </si>
  <si>
    <t>ANTOINETTE MUTUAL WATER CO</t>
  </si>
  <si>
    <t>SEYMOUR'S MUTUAL WATER SYSTEM</t>
  </si>
  <si>
    <t>TRINITY</t>
  </si>
  <si>
    <t>INDIAN CREEK TRAILER PARK</t>
  </si>
  <si>
    <t>HARTLAND CHRISTIAN CAMP</t>
  </si>
  <si>
    <t>TULARE</t>
  </si>
  <si>
    <t>LINDY'S LANDING</t>
  </si>
  <si>
    <t>SAUCELITO ELEMENTARY SCHOOL</t>
  </si>
  <si>
    <t>MOUNTAIN VIEW DUPLEXES</t>
  </si>
  <si>
    <t>LINNELL FARM LABOR CENTER</t>
  </si>
  <si>
    <t>LAKE SUCCESS MOBILE LODGE</t>
  </si>
  <si>
    <t>TRIPLE R MUTUAL WATER CO</t>
  </si>
  <si>
    <t>OAK VALLEY SCHOOL</t>
  </si>
  <si>
    <t>SUNDALE UNION SCHOOL</t>
  </si>
  <si>
    <t>WILLIAMS MUTUAL  WATER COMPANY</t>
  </si>
  <si>
    <t>EAST THREE RIVERS MUTUAL WATER CORP</t>
  </si>
  <si>
    <t>DEL ORO EAST PLANO DISTRICT</t>
  </si>
  <si>
    <t>FOOTHILL APARTMENTS</t>
  </si>
  <si>
    <t>SOULTS MUTUAL WATER COMPANY</t>
  </si>
  <si>
    <t>SULTANA COMMUNITY SERVICES DISTRICT</t>
  </si>
  <si>
    <t>VILLAGE APARTMENTS</t>
  </si>
  <si>
    <t>BUENA VISTA SCHOOL</t>
  </si>
  <si>
    <t>RIVERLAND RESORT</t>
  </si>
  <si>
    <t>GLEANINGS FOR THE HUNGRY</t>
  </si>
  <si>
    <t>DEL ORO RIVER ISLAND SERV TERR #2</t>
  </si>
  <si>
    <t>DELFT COLONY WATER</t>
  </si>
  <si>
    <t>YETTEM WATER SYSTEM</t>
  </si>
  <si>
    <t>SIERRA MUTUAL WATER COMPANY</t>
  </si>
  <si>
    <t>LIBERTY ELEMENTARY SCHOOL</t>
  </si>
  <si>
    <t>MONSON WATER SYSTEM</t>
  </si>
  <si>
    <t>EXETER, CITY OF</t>
  </si>
  <si>
    <t>STRATHMORE PUBLIC UTIL DIST</t>
  </si>
  <si>
    <t>IVANHOE PUBLIC UTILITY DIST</t>
  </si>
  <si>
    <t>DEL ORO CALIFORNIA PINES DISTRICT</t>
  </si>
  <si>
    <t>LSID-STRATHMORE SYSTEM</t>
  </si>
  <si>
    <t>ALPAUGH COMMUNITY SERVICES DISTRICT</t>
  </si>
  <si>
    <t>PORTERVILLE DEVELOPMENTAL CENTER</t>
  </si>
  <si>
    <t>BLUEBELL VALLEY MWC</t>
  </si>
  <si>
    <t>TUOLUMNE</t>
  </si>
  <si>
    <t>SLIDE INN SNOWBOWL WATER CO</t>
  </si>
  <si>
    <t>SUGAR PINE RV RESORT</t>
  </si>
  <si>
    <t>PEPPERMINT CREEK MHP</t>
  </si>
  <si>
    <t>GOLD RUSH MOBILE HOME PARK</t>
  </si>
  <si>
    <t>CHINESE CAMP SCHOOL</t>
  </si>
  <si>
    <t>SIERRA WALDORF SCHOOL</t>
  </si>
  <si>
    <t>DEL ORO WATER COMPANY - STRAWBERRY DIV.</t>
  </si>
  <si>
    <t>YOSEMITE NPS-HODGDON MEADOW</t>
  </si>
  <si>
    <t>CAL FIRE BASELINE CONSERVATION CAMP</t>
  </si>
  <si>
    <t>TICO MUTUAL WATER CO</t>
  </si>
  <si>
    <t>VENTURA</t>
  </si>
  <si>
    <t>RINCON WATER &amp; ROAD WORKS</t>
  </si>
  <si>
    <t>SOUTH MOUNTAIN MUTUAL WATER CO</t>
  </si>
  <si>
    <t>SANTA CLARA SCHOOL</t>
  </si>
  <si>
    <t>DEL NORTE MUTUAL WATER CO.</t>
  </si>
  <si>
    <t>LAGUNA VISTA SCHOOL/OCEANVIEW SCHOOL DIS</t>
  </si>
  <si>
    <t>RIO MESA HIGH SCHOOL/OXNARD UHS</t>
  </si>
  <si>
    <t>PLEASANT VALLEY MUTUAL WATER CO</t>
  </si>
  <si>
    <t>RIO MANOR MUTUAL WATER CO</t>
  </si>
  <si>
    <t>CAMROSA WATER DISTRICT</t>
  </si>
  <si>
    <t>CLOVERDALE MUTUAL WATER CO.</t>
  </si>
  <si>
    <t>U.S.N., SAN NICOLAS ISLAND</t>
  </si>
  <si>
    <t>CAMPERS INN - RV &amp; GOLF COURSE</t>
  </si>
  <si>
    <t>YOLO</t>
  </si>
  <si>
    <t>CAL AM - DUNNIGAN</t>
  </si>
  <si>
    <t>GRACE VALLEY CHRISTIAN CENTER</t>
  </si>
  <si>
    <t>CITY OF WEST SACRAMENTO</t>
  </si>
  <si>
    <t>FAIRWAY DOWNS MUTUAL WATER CO</t>
  </si>
  <si>
    <t>YUBA</t>
  </si>
  <si>
    <t>LAKE FRANCIS MUTUAL WATER COMPANY</t>
  </si>
  <si>
    <t>REBEL RIDGE VILLAGE</t>
  </si>
  <si>
    <t>CITY OF WHEATLAND</t>
  </si>
  <si>
    <r>
      <rPr>
        <vertAlign val="superscript"/>
        <sz val="10"/>
        <color theme="1"/>
        <rFont val="Aptos Narrow"/>
        <family val="2"/>
        <scheme val="minor"/>
      </rPr>
      <t>1</t>
    </r>
    <r>
      <rPr>
        <sz val="10"/>
        <color theme="1"/>
        <rFont val="Aptos Narrow"/>
        <family val="2"/>
        <scheme val="minor"/>
      </rPr>
      <t xml:space="preserve"> Type of solution provides some sort of O&amp;M Support</t>
    </r>
  </si>
  <si>
    <r>
      <rPr>
        <vertAlign val="super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scheme val="minor"/>
      </rPr>
      <t xml:space="preserve"> Systems receiving TA with no cost information are funded through capacity development. Total project cost is unknown until assistance is complete.</t>
    </r>
  </si>
  <si>
    <r>
      <rPr>
        <vertAlign val="superscript"/>
        <sz val="10"/>
        <color theme="1"/>
        <rFont val="Aptos Narrow"/>
        <family val="2"/>
        <scheme val="minor"/>
      </rPr>
      <t>3</t>
    </r>
    <r>
      <rPr>
        <sz val="10"/>
        <color theme="1"/>
        <rFont val="Aptos Narrow"/>
        <family val="2"/>
        <scheme val="minor"/>
      </rPr>
      <t xml:space="preserve"> Number indicates the solution process category as of April 2025: (1) Agreement Mailed, (2) Agreement Routing, (3) Application in Review</t>
    </r>
  </si>
  <si>
    <t>Key:</t>
  </si>
  <si>
    <t>Technical Assistance (TA) = Assistance with preliminary planning, TMF assessments, engineering assistance, and project management</t>
  </si>
  <si>
    <t>Interim = Interim replacement water (bottled water, hauled water, point of use devices)</t>
  </si>
  <si>
    <t>Planning = Funding for feasibility studies, project design documents, and engineering/environmental reports</t>
  </si>
  <si>
    <t>Construction = Funding for construction of distribution system replacement/repair, water meter installation, water treatment systems, source water construction/repair, and consolidation</t>
  </si>
  <si>
    <t>Disadvantaged (DAC) Status: (D) - Disadvantaged, (SD) - Severely Disadvantaged, (ND) - Non Disadvantaged, (TBD) - To be determined</t>
  </si>
  <si>
    <t>System Size:</t>
  </si>
  <si>
    <t>Small System (3,300 connections or less)</t>
  </si>
  <si>
    <t>Existing Funding with approved cost, if known</t>
  </si>
  <si>
    <t>Expanded Small System (3,301 to 6,600 connections)</t>
  </si>
  <si>
    <t>Potential Funding for FY 25/26 with requested cost, if known</t>
  </si>
  <si>
    <t>Large System (6,601 connection or more)</t>
  </si>
  <si>
    <t>Existing Full Planning TA Project</t>
  </si>
  <si>
    <t>Y</t>
  </si>
  <si>
    <t>Consolidation Services Rendered by DDW</t>
  </si>
  <si>
    <t>PWSID (DFA)</t>
  </si>
  <si>
    <t>PWSID (DDW)</t>
  </si>
  <si>
    <t>Water System Name</t>
  </si>
  <si>
    <t>DAC Status</t>
  </si>
  <si>
    <t>Population</t>
  </si>
  <si>
    <t>Service Connections</t>
  </si>
  <si>
    <t>County</t>
  </si>
  <si>
    <t>Water System Type</t>
  </si>
  <si>
    <t>Service Area</t>
  </si>
  <si>
    <t>Regulating Agency</t>
  </si>
  <si>
    <t>TA</t>
  </si>
  <si>
    <t>Total of $/systems in AR</t>
  </si>
  <si>
    <t>TA Category</t>
  </si>
  <si>
    <t>TA Key</t>
  </si>
  <si>
    <t>TA Total</t>
  </si>
  <si>
    <t>Interim (LGTS)</t>
  </si>
  <si>
    <t>Interim Amount (LGTS)</t>
  </si>
  <si>
    <t>Interim Key</t>
  </si>
  <si>
    <t>Interim Total</t>
  </si>
  <si>
    <t>Planning Key</t>
  </si>
  <si>
    <t>Planning</t>
  </si>
  <si>
    <t>Planning Cat</t>
  </si>
  <si>
    <t>Planning (Executed)</t>
  </si>
  <si>
    <t>Planning Total</t>
  </si>
  <si>
    <t>Planning Category</t>
  </si>
  <si>
    <t>Planning Contaminants</t>
  </si>
  <si>
    <t>Planning (Planned)</t>
  </si>
  <si>
    <t>Planning (Planned) Total</t>
  </si>
  <si>
    <t>Planning (Planned) App Status</t>
  </si>
  <si>
    <t>Direct O&amp;M Support</t>
  </si>
  <si>
    <t>Administrator</t>
  </si>
  <si>
    <t>Construction Key</t>
  </si>
  <si>
    <t>Construction</t>
  </si>
  <si>
    <t>Construction Cat.</t>
  </si>
  <si>
    <t>Construction (Executed)</t>
  </si>
  <si>
    <t>Construction Total</t>
  </si>
  <si>
    <t>Construction Category</t>
  </si>
  <si>
    <t>Construction Contaminants</t>
  </si>
  <si>
    <t>Construction (Planned)</t>
  </si>
  <si>
    <t>Construction (Planned) Total</t>
  </si>
  <si>
    <t>Construction (Planned) App Status</t>
  </si>
  <si>
    <t>Consolidation Services Rendered (Active)</t>
  </si>
  <si>
    <t>Active Projects</t>
  </si>
  <si>
    <t>Total Existing</t>
  </si>
  <si>
    <t>Interim</t>
  </si>
  <si>
    <t>Majority Race</t>
  </si>
  <si>
    <t>Avg Household Size</t>
  </si>
  <si>
    <t>percentage of Households 2X below poverty</t>
  </si>
  <si>
    <t>Avg CES score (percentile)</t>
  </si>
  <si>
    <t>CA0105009</t>
  </si>
  <si>
    <t/>
  </si>
  <si>
    <t>White</t>
  </si>
  <si>
    <t>CA0210001</t>
  </si>
  <si>
    <t>6871</t>
  </si>
  <si>
    <t>Engineering Report</t>
  </si>
  <si>
    <t>0210001-002C</t>
  </si>
  <si>
    <t>CA0300011</t>
  </si>
  <si>
    <t>6969</t>
  </si>
  <si>
    <t>Consolidation Study</t>
  </si>
  <si>
    <t>CA0300037</t>
  </si>
  <si>
    <t>7224</t>
  </si>
  <si>
    <t>Rate Study</t>
  </si>
  <si>
    <t>CA0300062</t>
  </si>
  <si>
    <t>Hispanic</t>
  </si>
  <si>
    <t>CA0300078</t>
  </si>
  <si>
    <t>6442</t>
  </si>
  <si>
    <t>Construction App;Engineering Report;Engineering Design;Environmental Documents;Full Planning;Consolidation Study</t>
  </si>
  <si>
    <t>CA0400012</t>
  </si>
  <si>
    <t>CA0400026</t>
  </si>
  <si>
    <t>CA0400027</t>
  </si>
  <si>
    <t>CA0400040</t>
  </si>
  <si>
    <t>CA0400064</t>
  </si>
  <si>
    <t>CA0400117</t>
  </si>
  <si>
    <t>CA0400162</t>
  </si>
  <si>
    <t>CA0500075</t>
  </si>
  <si>
    <t>CA0510001</t>
  </si>
  <si>
    <t>CA0510003</t>
  </si>
  <si>
    <t>CA0510004</t>
  </si>
  <si>
    <t>CA0510011</t>
  </si>
  <si>
    <t>CA0600005</t>
  </si>
  <si>
    <t>CA0706005</t>
  </si>
  <si>
    <t>7209</t>
  </si>
  <si>
    <t>CA0706028</t>
  </si>
  <si>
    <t>CA0706029</t>
  </si>
  <si>
    <t>7311</t>
  </si>
  <si>
    <t>Other</t>
  </si>
  <si>
    <t>CA0707523</t>
  </si>
  <si>
    <t>CA0707620</t>
  </si>
  <si>
    <t>CA0800526</t>
  </si>
  <si>
    <t>Am. Indian or Alaska Native</t>
  </si>
  <si>
    <t>CA0800605</t>
  </si>
  <si>
    <t>6282;7115</t>
  </si>
  <si>
    <t>Construction App</t>
  </si>
  <si>
    <t>CA0800800</t>
  </si>
  <si>
    <t>CA0900102</t>
  </si>
  <si>
    <t>CA0900112</t>
  </si>
  <si>
    <t>CA0900304</t>
  </si>
  <si>
    <t>CA0900309</t>
  </si>
  <si>
    <t>CA0901217</t>
  </si>
  <si>
    <t>CA0910018</t>
  </si>
  <si>
    <t>CA1000018</t>
  </si>
  <si>
    <t>CA1000040</t>
  </si>
  <si>
    <t>CA1000056</t>
  </si>
  <si>
    <t>CA1000075</t>
  </si>
  <si>
    <t>CA1000104</t>
  </si>
  <si>
    <t>CA1000105</t>
  </si>
  <si>
    <t>6368</t>
  </si>
  <si>
    <t>Planning App;Engineering Report;Engineering Design;Environmental Documents;Construction App;Full Planning</t>
  </si>
  <si>
    <t>African American</t>
  </si>
  <si>
    <t>CA1000111</t>
  </si>
  <si>
    <t>CA1000181</t>
  </si>
  <si>
    <t>7261</t>
  </si>
  <si>
    <t>Planning App</t>
  </si>
  <si>
    <t>CA1000192</t>
  </si>
  <si>
    <t>CA1000199</t>
  </si>
  <si>
    <t>CA1000200</t>
  </si>
  <si>
    <t>CA1000208</t>
  </si>
  <si>
    <t>CA1000217</t>
  </si>
  <si>
    <t>CA1000238</t>
  </si>
  <si>
    <t>CA1000244</t>
  </si>
  <si>
    <t>CA1000259</t>
  </si>
  <si>
    <t>EDWG-1000057-001C</t>
  </si>
  <si>
    <t>0</t>
  </si>
  <si>
    <t>CA1000277</t>
  </si>
  <si>
    <t>CA1000295</t>
  </si>
  <si>
    <t>CA1000324</t>
  </si>
  <si>
    <t>CA1000366</t>
  </si>
  <si>
    <t>CA1000369</t>
  </si>
  <si>
    <t>CA1000378</t>
  </si>
  <si>
    <t>CA1000405</t>
  </si>
  <si>
    <t>CA1000430</t>
  </si>
  <si>
    <t>CA1000471</t>
  </si>
  <si>
    <t>CA1000472</t>
  </si>
  <si>
    <t>CA1000551</t>
  </si>
  <si>
    <t>CA1000583</t>
  </si>
  <si>
    <t>CA1000627</t>
  </si>
  <si>
    <t>CA1009120</t>
  </si>
  <si>
    <t>CA1010005</t>
  </si>
  <si>
    <t>5910</t>
  </si>
  <si>
    <t>Full Planning;Outreach</t>
  </si>
  <si>
    <t>D2217012</t>
  </si>
  <si>
    <t>Storage Problem</t>
  </si>
  <si>
    <t>CA1010021</t>
  </si>
  <si>
    <t>1010021-001C</t>
  </si>
  <si>
    <t>General Improvements / Upgrades</t>
  </si>
  <si>
    <t>CA1010023</t>
  </si>
  <si>
    <t>CA1010027</t>
  </si>
  <si>
    <t>6824</t>
  </si>
  <si>
    <t>Full Planning;Engineering Report;Outreach</t>
  </si>
  <si>
    <t>1010027-002C</t>
  </si>
  <si>
    <t>CA1010028</t>
  </si>
  <si>
    <t>CA1010030</t>
  </si>
  <si>
    <t>CA1010049</t>
  </si>
  <si>
    <t>CA1010051</t>
  </si>
  <si>
    <t>CA1100237</t>
  </si>
  <si>
    <t>CA1100254</t>
  </si>
  <si>
    <t>CA1100448</t>
  </si>
  <si>
    <t>CA1100452</t>
  </si>
  <si>
    <t>CA1100616</t>
  </si>
  <si>
    <t>D2217028</t>
  </si>
  <si>
    <t>EDWG-1100616-001C</t>
  </si>
  <si>
    <t>Primary Drinking Water Standard</t>
  </si>
  <si>
    <t>CA1200501</t>
  </si>
  <si>
    <t>CA1200541</t>
  </si>
  <si>
    <t>6089</t>
  </si>
  <si>
    <t>Construction App;Environmental Documents;Engineering Design;Engineering Report;Full Planning</t>
  </si>
  <si>
    <t>EDWG-1200541-003C</t>
  </si>
  <si>
    <t>Distribution System Improvements</t>
  </si>
  <si>
    <t>CA1200553</t>
  </si>
  <si>
    <t>6893</t>
  </si>
  <si>
    <t>TMF;Consolidation Study;Affordability Study</t>
  </si>
  <si>
    <t>D2417010</t>
  </si>
  <si>
    <t>CA1200590</t>
  </si>
  <si>
    <t>CA1200706</t>
  </si>
  <si>
    <t>CA1206002</t>
  </si>
  <si>
    <t>6036</t>
  </si>
  <si>
    <t>MHI Survey</t>
  </si>
  <si>
    <t>CA1210018</t>
  </si>
  <si>
    <t>CA1210024</t>
  </si>
  <si>
    <t>EDWG-1210024-004C</t>
  </si>
  <si>
    <t>Disinfection Byproducts</t>
  </si>
  <si>
    <t>CA1300018</t>
  </si>
  <si>
    <t>CA1300513</t>
  </si>
  <si>
    <t>CA1300553</t>
  </si>
  <si>
    <t>CA1300556</t>
  </si>
  <si>
    <t>CA1300560</t>
  </si>
  <si>
    <t>CA1300572</t>
  </si>
  <si>
    <t>CA1300575</t>
  </si>
  <si>
    <t>CA1300588</t>
  </si>
  <si>
    <t>CA1300616</t>
  </si>
  <si>
    <t>CA1300628</t>
  </si>
  <si>
    <t>CA1310002</t>
  </si>
  <si>
    <t>CA1310003</t>
  </si>
  <si>
    <t>CA1310005</t>
  </si>
  <si>
    <t>CA1310013</t>
  </si>
  <si>
    <t>CA1400072</t>
  </si>
  <si>
    <t>CA1400078</t>
  </si>
  <si>
    <t>CA1400155</t>
  </si>
  <si>
    <t>CA1410008</t>
  </si>
  <si>
    <t>CA1410503</t>
  </si>
  <si>
    <t>CA1500211</t>
  </si>
  <si>
    <t>CA1500251</t>
  </si>
  <si>
    <t>CA1500378</t>
  </si>
  <si>
    <t>CA1500407</t>
  </si>
  <si>
    <t>CA1500413</t>
  </si>
  <si>
    <t>CA1500443</t>
  </si>
  <si>
    <t>CA1500447</t>
  </si>
  <si>
    <t>CA1500449</t>
  </si>
  <si>
    <t>CA1500459</t>
  </si>
  <si>
    <t>1510007-001P</t>
  </si>
  <si>
    <t>Regionalization / Consolidation</t>
  </si>
  <si>
    <t>Nitrate (as nitrogen);Nitrate+Nitrite (sum as nitrogen);Nitrite (as nitrogen)</t>
  </si>
  <si>
    <t>CA1500507</t>
  </si>
  <si>
    <t>CA1500518</t>
  </si>
  <si>
    <t>CA1500535</t>
  </si>
  <si>
    <t>CA1500540</t>
  </si>
  <si>
    <t>CA1500560</t>
  </si>
  <si>
    <t>CA1500561</t>
  </si>
  <si>
    <t>CA1500564</t>
  </si>
  <si>
    <t>EDWG-1510017-003C</t>
  </si>
  <si>
    <t>CA1500579</t>
  </si>
  <si>
    <t>CA1500591</t>
  </si>
  <si>
    <t>CA1502056</t>
  </si>
  <si>
    <t>7094</t>
  </si>
  <si>
    <t>Outreach;Consolidation Study</t>
  </si>
  <si>
    <t>CA1502221</t>
  </si>
  <si>
    <t>CA1502229</t>
  </si>
  <si>
    <t>D2317004</t>
  </si>
  <si>
    <t>CA1502383</t>
  </si>
  <si>
    <t>CA1502449</t>
  </si>
  <si>
    <t>CA1502465</t>
  </si>
  <si>
    <t>CA1502600</t>
  </si>
  <si>
    <t>CA1502607</t>
  </si>
  <si>
    <t>1502607-001C</t>
  </si>
  <si>
    <t>Fluoride</t>
  </si>
  <si>
    <t>CA1502620</t>
  </si>
  <si>
    <t>6844</t>
  </si>
  <si>
    <t>Legal Assistance;Outreach;Bridge Loan Regulatory Requirements</t>
  </si>
  <si>
    <t>CA1502622</t>
  </si>
  <si>
    <t>CA1502659</t>
  </si>
  <si>
    <t>CA1502663</t>
  </si>
  <si>
    <t>CA1502670</t>
  </si>
  <si>
    <t>CA1503368</t>
  </si>
  <si>
    <t>CA1503509</t>
  </si>
  <si>
    <t>CA1503536</t>
  </si>
  <si>
    <t>CA1503683</t>
  </si>
  <si>
    <t>CA1510002</t>
  </si>
  <si>
    <t>CA1510005</t>
  </si>
  <si>
    <t>CA1510007</t>
  </si>
  <si>
    <t>5239;7150</t>
  </si>
  <si>
    <t>Planning App;Engineering Report;Environmental Documents;Construction App;Legal Assistance;Outreach</t>
  </si>
  <si>
    <t>1510007-002C</t>
  </si>
  <si>
    <t>Inadequate Reliability</t>
  </si>
  <si>
    <t>Nitrite (as nitrogen);Nitrate+Nitrite (sum as nitrogen);Nitrate (as nitrogen)</t>
  </si>
  <si>
    <t>CA1510023</t>
  </si>
  <si>
    <t>5239</t>
  </si>
  <si>
    <t>1510023-002C</t>
  </si>
  <si>
    <t>CA1510026</t>
  </si>
  <si>
    <t>CA1510033</t>
  </si>
  <si>
    <t>1510033-002C</t>
  </si>
  <si>
    <t>CA1510042</t>
  </si>
  <si>
    <t>CA1510043</t>
  </si>
  <si>
    <t>CA1510046</t>
  </si>
  <si>
    <t>CA1510049</t>
  </si>
  <si>
    <t>CA1510052</t>
  </si>
  <si>
    <t>7226</t>
  </si>
  <si>
    <t>D2118151</t>
  </si>
  <si>
    <t>CA1510055</t>
  </si>
  <si>
    <t>1910033-001P</t>
  </si>
  <si>
    <t>CA1510056</t>
  </si>
  <si>
    <t>CA1510802</t>
  </si>
  <si>
    <t>CA1600293</t>
  </si>
  <si>
    <t>CA1610004</t>
  </si>
  <si>
    <t>1610004-001C</t>
  </si>
  <si>
    <t>CA1610007</t>
  </si>
  <si>
    <t>CA1610700</t>
  </si>
  <si>
    <t>CA1700502</t>
  </si>
  <si>
    <t>CA1700536</t>
  </si>
  <si>
    <t>1700536-004C</t>
  </si>
  <si>
    <t>CA1700554</t>
  </si>
  <si>
    <t>CA1700579</t>
  </si>
  <si>
    <t>CA1700580</t>
  </si>
  <si>
    <t>CA1700657</t>
  </si>
  <si>
    <t>CA1700674</t>
  </si>
  <si>
    <t>CA1710001</t>
  </si>
  <si>
    <t>6869</t>
  </si>
  <si>
    <t>Full Planning;Construction App;Engineering Report;Engineering Design;Environmental Documents</t>
  </si>
  <si>
    <t>CA1710015</t>
  </si>
  <si>
    <t>CA1710800</t>
  </si>
  <si>
    <t>CA1800516</t>
  </si>
  <si>
    <t>7248</t>
  </si>
  <si>
    <t>CA1800574</t>
  </si>
  <si>
    <t>CA1810003</t>
  </si>
  <si>
    <t>CA1900062</t>
  </si>
  <si>
    <t>1910017-001C</t>
  </si>
  <si>
    <t>Arsenic</t>
  </si>
  <si>
    <t>CA1900130</t>
  </si>
  <si>
    <t>CA1900154</t>
  </si>
  <si>
    <t>7196</t>
  </si>
  <si>
    <t>CA1900158</t>
  </si>
  <si>
    <t>1900158-001C</t>
  </si>
  <si>
    <t>CA1900541</t>
  </si>
  <si>
    <t>CA1900542</t>
  </si>
  <si>
    <t>CA1900555</t>
  </si>
  <si>
    <t>CA1900636</t>
  </si>
  <si>
    <t>7013</t>
  </si>
  <si>
    <t>Full Planning</t>
  </si>
  <si>
    <t>CA1900649</t>
  </si>
  <si>
    <t>CA1900693</t>
  </si>
  <si>
    <t>1910070-002C</t>
  </si>
  <si>
    <t>CA1900751</t>
  </si>
  <si>
    <t>CA1900804</t>
  </si>
  <si>
    <t>CA1900808</t>
  </si>
  <si>
    <t>CA1900843</t>
  </si>
  <si>
    <t>CA1900868</t>
  </si>
  <si>
    <t>CA1900903</t>
  </si>
  <si>
    <t>CA1909006</t>
  </si>
  <si>
    <t>CA1910001</t>
  </si>
  <si>
    <t>Asian</t>
  </si>
  <si>
    <t>CA1910002</t>
  </si>
  <si>
    <t>7116</t>
  </si>
  <si>
    <t>Rate Study;Other</t>
  </si>
  <si>
    <t>CA1910009</t>
  </si>
  <si>
    <t>CA1910022</t>
  </si>
  <si>
    <t>CA1910023</t>
  </si>
  <si>
    <t>CA1910038</t>
  </si>
  <si>
    <t>CA1910040</t>
  </si>
  <si>
    <t>CA1910066</t>
  </si>
  <si>
    <t>CA1910077</t>
  </si>
  <si>
    <t>CA1910081</t>
  </si>
  <si>
    <t>CA1910084</t>
  </si>
  <si>
    <t>CA1910092</t>
  </si>
  <si>
    <t>CA1910099</t>
  </si>
  <si>
    <t>CA1910153</t>
  </si>
  <si>
    <t>CA1910158</t>
  </si>
  <si>
    <t>CA1910161</t>
  </si>
  <si>
    <t>CA1910223</t>
  </si>
  <si>
    <t>CA1910241</t>
  </si>
  <si>
    <t>CA1910243</t>
  </si>
  <si>
    <t>CA1910801</t>
  </si>
  <si>
    <t>CA2000293</t>
  </si>
  <si>
    <t>CA2000511</t>
  </si>
  <si>
    <t>2000511-001P</t>
  </si>
  <si>
    <t>CA2000529</t>
  </si>
  <si>
    <t>7054</t>
  </si>
  <si>
    <t>CA2000549</t>
  </si>
  <si>
    <t>CA2000551</t>
  </si>
  <si>
    <t>CA2000557</t>
  </si>
  <si>
    <t>CA2000589</t>
  </si>
  <si>
    <t>6979</t>
  </si>
  <si>
    <t>CA2000595</t>
  </si>
  <si>
    <t>CA2000600</t>
  </si>
  <si>
    <t>CA2000692</t>
  </si>
  <si>
    <t>CA2000724</t>
  </si>
  <si>
    <t>CA2000800</t>
  </si>
  <si>
    <t>CA2010004</t>
  </si>
  <si>
    <t>EDWG-2010004-002C</t>
  </si>
  <si>
    <t>CA2010012</t>
  </si>
  <si>
    <t>CA2010800</t>
  </si>
  <si>
    <t>CA2010801</t>
  </si>
  <si>
    <t>CA2110005</t>
  </si>
  <si>
    <t>CA2110502</t>
  </si>
  <si>
    <t>CA2210503</t>
  </si>
  <si>
    <t>CA2210515</t>
  </si>
  <si>
    <t>CA2210901</t>
  </si>
  <si>
    <t>CA2210907</t>
  </si>
  <si>
    <t>5484</t>
  </si>
  <si>
    <t>Construction App;TMF;Environmental Documents</t>
  </si>
  <si>
    <t>EDWG-2210907-001C</t>
  </si>
  <si>
    <t>Nitrate (as nitrogen)</t>
  </si>
  <si>
    <t>CA2210924</t>
  </si>
  <si>
    <t>CA2300590</t>
  </si>
  <si>
    <t>CA2300646</t>
  </si>
  <si>
    <t>CA2300743</t>
  </si>
  <si>
    <t>CA2300755</t>
  </si>
  <si>
    <t>6341</t>
  </si>
  <si>
    <t>CA2310004</t>
  </si>
  <si>
    <t>CA2310011</t>
  </si>
  <si>
    <t>CA2400053</t>
  </si>
  <si>
    <t>CA2400065</t>
  </si>
  <si>
    <t>CA2400071</t>
  </si>
  <si>
    <t>CA2400075</t>
  </si>
  <si>
    <t>CA2400122</t>
  </si>
  <si>
    <t>CA2400172</t>
  </si>
  <si>
    <t>CA2400201</t>
  </si>
  <si>
    <t>7294</t>
  </si>
  <si>
    <t>2410018-001C</t>
  </si>
  <si>
    <t>CA2400209</t>
  </si>
  <si>
    <t>CA2410001</t>
  </si>
  <si>
    <t>CA2410003</t>
  </si>
  <si>
    <t>CA2410007</t>
  </si>
  <si>
    <t>7171</t>
  </si>
  <si>
    <t>Rate Study;Legal Assistance</t>
  </si>
  <si>
    <t>2410007-001P</t>
  </si>
  <si>
    <t>CA2410012</t>
  </si>
  <si>
    <t>CA2500801</t>
  </si>
  <si>
    <t>CA2600568</t>
  </si>
  <si>
    <t>CA2610002</t>
  </si>
  <si>
    <t>7131</t>
  </si>
  <si>
    <t>CA2610003</t>
  </si>
  <si>
    <t>CA2610701</t>
  </si>
  <si>
    <t>CA2700541</t>
  </si>
  <si>
    <t>CA2700547</t>
  </si>
  <si>
    <t>CA2700548</t>
  </si>
  <si>
    <t>CA2700577</t>
  </si>
  <si>
    <t>CA2700594</t>
  </si>
  <si>
    <t>CA2700624</t>
  </si>
  <si>
    <t>CA2700662</t>
  </si>
  <si>
    <t>CA2700678</t>
  </si>
  <si>
    <t>CA2700686</t>
  </si>
  <si>
    <t>CA2700702</t>
  </si>
  <si>
    <t>7104</t>
  </si>
  <si>
    <t>CA2700727</t>
  </si>
  <si>
    <t>CA2700728</t>
  </si>
  <si>
    <t>7221</t>
  </si>
  <si>
    <t>Rate Study;Other;TMF</t>
  </si>
  <si>
    <t>CA2700738</t>
  </si>
  <si>
    <t>CA2700773</t>
  </si>
  <si>
    <t>CA2701034</t>
  </si>
  <si>
    <t>CA2701068</t>
  </si>
  <si>
    <t>CA2701221</t>
  </si>
  <si>
    <t>7093</t>
  </si>
  <si>
    <t>CA2701278</t>
  </si>
  <si>
    <t>CA2701355</t>
  </si>
  <si>
    <t>CA2701570</t>
  </si>
  <si>
    <t>CA2701589</t>
  </si>
  <si>
    <t>CA2701647</t>
  </si>
  <si>
    <t>CA2701670</t>
  </si>
  <si>
    <t>CA2701959</t>
  </si>
  <si>
    <t>CA2702026</t>
  </si>
  <si>
    <t>CA2702094</t>
  </si>
  <si>
    <t>CA2702110</t>
  </si>
  <si>
    <t>7198</t>
  </si>
  <si>
    <t>CA2702180</t>
  </si>
  <si>
    <t>CA2702268</t>
  </si>
  <si>
    <t>CA2702317</t>
  </si>
  <si>
    <t>6294</t>
  </si>
  <si>
    <t>Construction App;Engineering Report;Environmental Documents;Engineering Design;Test Well;Full Planning</t>
  </si>
  <si>
    <t>EDWG-2702317-001C</t>
  </si>
  <si>
    <t>CA2702322</t>
  </si>
  <si>
    <t>CA2702405</t>
  </si>
  <si>
    <t>CA2702439</t>
  </si>
  <si>
    <t>CA2702466</t>
  </si>
  <si>
    <t>CA2710019</t>
  </si>
  <si>
    <t>CA2710850</t>
  </si>
  <si>
    <t>CA2710851</t>
  </si>
  <si>
    <t>CA2800039</t>
  </si>
  <si>
    <t>CA2800526</t>
  </si>
  <si>
    <t>2800526-006C</t>
  </si>
  <si>
    <t>CA2800531</t>
  </si>
  <si>
    <t>CA2800543</t>
  </si>
  <si>
    <t>CA2810009</t>
  </si>
  <si>
    <t>CA2810014</t>
  </si>
  <si>
    <t>CA2900523</t>
  </si>
  <si>
    <t>CA2900531</t>
  </si>
  <si>
    <t>CA2900536</t>
  </si>
  <si>
    <t>CA2900541</t>
  </si>
  <si>
    <t>CA2910002</t>
  </si>
  <si>
    <t>7021</t>
  </si>
  <si>
    <t>CA2910016</t>
  </si>
  <si>
    <t>CA2910023</t>
  </si>
  <si>
    <t>CA3000519</t>
  </si>
  <si>
    <t>CA3000585</t>
  </si>
  <si>
    <t>CA3100038</t>
  </si>
  <si>
    <t>3110005-009P</t>
  </si>
  <si>
    <t>CA3200078</t>
  </si>
  <si>
    <t>EDWG-3200078-001C</t>
  </si>
  <si>
    <t>CA3200155</t>
  </si>
  <si>
    <t>CA3210001</t>
  </si>
  <si>
    <t>CA3301018</t>
  </si>
  <si>
    <t>CA3301028</t>
  </si>
  <si>
    <t>CA3301107</t>
  </si>
  <si>
    <t>6956;7253</t>
  </si>
  <si>
    <t>Other;Full Planning;Environmental Documents;Outreach;Construction App;Engineering Report;Engineering Design</t>
  </si>
  <si>
    <t>CA3301171</t>
  </si>
  <si>
    <t>CA3301330</t>
  </si>
  <si>
    <t>CA3301381</t>
  </si>
  <si>
    <t>CA3301482</t>
  </si>
  <si>
    <t>CA3301588</t>
  </si>
  <si>
    <t>CA3301717</t>
  </si>
  <si>
    <t>3310001-015C</t>
  </si>
  <si>
    <t>Arsenic;Fluoride</t>
  </si>
  <si>
    <t>CA3301800</t>
  </si>
  <si>
    <t>CA3303003</t>
  </si>
  <si>
    <t>CA3310004</t>
  </si>
  <si>
    <t>CA3310044</t>
  </si>
  <si>
    <t>CA3310078</t>
  </si>
  <si>
    <t>CA3310800</t>
  </si>
  <si>
    <t>CA3310802</t>
  </si>
  <si>
    <t>CA3400103</t>
  </si>
  <si>
    <t>CA3400107</t>
  </si>
  <si>
    <t>CA3400135</t>
  </si>
  <si>
    <t>CA3400149</t>
  </si>
  <si>
    <t>CA3400155</t>
  </si>
  <si>
    <t>CA3400169</t>
  </si>
  <si>
    <t>CA3400172</t>
  </si>
  <si>
    <t>CA3400229</t>
  </si>
  <si>
    <t>CA3400248</t>
  </si>
  <si>
    <t>CA3400253</t>
  </si>
  <si>
    <t>CA3400273</t>
  </si>
  <si>
    <t>CA3400433</t>
  </si>
  <si>
    <t>CA3410033</t>
  </si>
  <si>
    <t>CA3410047</t>
  </si>
  <si>
    <t>CA3500505</t>
  </si>
  <si>
    <t>CA3500509</t>
  </si>
  <si>
    <t>CA3500550</t>
  </si>
  <si>
    <t>CA3500552</t>
  </si>
  <si>
    <t>CA3500579</t>
  </si>
  <si>
    <t>CA3500801</t>
  </si>
  <si>
    <t>CA3500810</t>
  </si>
  <si>
    <t>CA3500830</t>
  </si>
  <si>
    <t>CA3500900</t>
  </si>
  <si>
    <t>CA3510001</t>
  </si>
  <si>
    <t>CA3600107</t>
  </si>
  <si>
    <t>CA3600157</t>
  </si>
  <si>
    <t>CA3600184</t>
  </si>
  <si>
    <t>CA3600187</t>
  </si>
  <si>
    <t>CA3600196</t>
  </si>
  <si>
    <t>CA3600209</t>
  </si>
  <si>
    <t>CA3600283</t>
  </si>
  <si>
    <t>CA3600306</t>
  </si>
  <si>
    <t>3600306-005P</t>
  </si>
  <si>
    <t>CA3601085</t>
  </si>
  <si>
    <t>CA3610005</t>
  </si>
  <si>
    <t>3610005-001C</t>
  </si>
  <si>
    <t>CA3610012</t>
  </si>
  <si>
    <t>3610012-007C</t>
  </si>
  <si>
    <t>3610012-008C</t>
  </si>
  <si>
    <t>CA3610014</t>
  </si>
  <si>
    <t>CA3610021</t>
  </si>
  <si>
    <t>CA3610038</t>
  </si>
  <si>
    <t>CA3610053</t>
  </si>
  <si>
    <t>3610053-001C</t>
  </si>
  <si>
    <t>CA3610110</t>
  </si>
  <si>
    <t>CA3610125</t>
  </si>
  <si>
    <t>CA3700117</t>
  </si>
  <si>
    <t>CA3700923</t>
  </si>
  <si>
    <t>6613</t>
  </si>
  <si>
    <t>Engineering Report;Engineering Design;Environmental Documents;Construction App;Full Planning;Consolidation Study</t>
  </si>
  <si>
    <t>CA3700933</t>
  </si>
  <si>
    <t>CA3700963</t>
  </si>
  <si>
    <t>7290</t>
  </si>
  <si>
    <t>CA3701982</t>
  </si>
  <si>
    <t>CA3701988</t>
  </si>
  <si>
    <t>CA3702236</t>
  </si>
  <si>
    <t>CA3702354</t>
  </si>
  <si>
    <t>CA3710802</t>
  </si>
  <si>
    <t>CA3810702</t>
  </si>
  <si>
    <t>CA3900505</t>
  </si>
  <si>
    <t>CA3900512</t>
  </si>
  <si>
    <t>CA3900517</t>
  </si>
  <si>
    <t>CA3900523</t>
  </si>
  <si>
    <t>CA3900563</t>
  </si>
  <si>
    <t>CA3900568</t>
  </si>
  <si>
    <t>CA3900569</t>
  </si>
  <si>
    <t>CA3900586</t>
  </si>
  <si>
    <t>CA3900606</t>
  </si>
  <si>
    <t>CA3900637</t>
  </si>
  <si>
    <t>CA3900649</t>
  </si>
  <si>
    <t>CA3900661</t>
  </si>
  <si>
    <t>CA3900705</t>
  </si>
  <si>
    <t>CA3900719</t>
  </si>
  <si>
    <t>CA3900722</t>
  </si>
  <si>
    <t>CA3900732</t>
  </si>
  <si>
    <t>7016</t>
  </si>
  <si>
    <t>CA3900762</t>
  </si>
  <si>
    <t>CA3900813</t>
  </si>
  <si>
    <t>CA3900831</t>
  </si>
  <si>
    <t>CA3900835</t>
  </si>
  <si>
    <t>CA3900964</t>
  </si>
  <si>
    <t>7155</t>
  </si>
  <si>
    <t>CA3900983</t>
  </si>
  <si>
    <t>CA3900991</t>
  </si>
  <si>
    <t>CA3901031</t>
  </si>
  <si>
    <t>CA3901032</t>
  </si>
  <si>
    <t>CA3901114</t>
  </si>
  <si>
    <t>CA3901159</t>
  </si>
  <si>
    <t>CA3901163</t>
  </si>
  <si>
    <t>CA3901215</t>
  </si>
  <si>
    <t>CA3901217</t>
  </si>
  <si>
    <t>CA3901303</t>
  </si>
  <si>
    <t>CA3902136</t>
  </si>
  <si>
    <t>CA3910015</t>
  </si>
  <si>
    <t>CA3910018</t>
  </si>
  <si>
    <t>CA3910022</t>
  </si>
  <si>
    <t>CA4000200</t>
  </si>
  <si>
    <t>CA4000523</t>
  </si>
  <si>
    <t>CA4000568</t>
  </si>
  <si>
    <t>CA4000631</t>
  </si>
  <si>
    <t>CA4000653</t>
  </si>
  <si>
    <t>4010011-001P</t>
  </si>
  <si>
    <t>CA4000675</t>
  </si>
  <si>
    <t>CA4000775</t>
  </si>
  <si>
    <t>CA4000839</t>
  </si>
  <si>
    <t>CA4010011</t>
  </si>
  <si>
    <t>CA4010016</t>
  </si>
  <si>
    <t>CA4010017</t>
  </si>
  <si>
    <t>CA4010027</t>
  </si>
  <si>
    <t>CA4100503</t>
  </si>
  <si>
    <t>CA4100509</t>
  </si>
  <si>
    <t>6672</t>
  </si>
  <si>
    <t>CA4100512</t>
  </si>
  <si>
    <t>CA4100540</t>
  </si>
  <si>
    <t>CA4100583</t>
  </si>
  <si>
    <t>CA4110018</t>
  </si>
  <si>
    <t>CA4200505</t>
  </si>
  <si>
    <t>CA4200531</t>
  </si>
  <si>
    <t>CA4200721</t>
  </si>
  <si>
    <t>CA4200800</t>
  </si>
  <si>
    <t>CA4200837</t>
  </si>
  <si>
    <t>CA4200842</t>
  </si>
  <si>
    <t>4200842-001C</t>
  </si>
  <si>
    <t>CA4200851</t>
  </si>
  <si>
    <t>7044</t>
  </si>
  <si>
    <t>CA4200891</t>
  </si>
  <si>
    <t>CA4200969</t>
  </si>
  <si>
    <t>CA4210009</t>
  </si>
  <si>
    <t>4210009-001P</t>
  </si>
  <si>
    <t>4210009-001C</t>
  </si>
  <si>
    <t>CA4210016</t>
  </si>
  <si>
    <t>CA4300573</t>
  </si>
  <si>
    <t>CA4300610</t>
  </si>
  <si>
    <t>CA4300637</t>
  </si>
  <si>
    <t>CA4300779</t>
  </si>
  <si>
    <t>6933;7307</t>
  </si>
  <si>
    <t>Construction Management</t>
  </si>
  <si>
    <t>CA4300792</t>
  </si>
  <si>
    <t>CA4300996</t>
  </si>
  <si>
    <t>CA4400557</t>
  </si>
  <si>
    <t>CA4400660</t>
  </si>
  <si>
    <t>CA4400664</t>
  </si>
  <si>
    <t>CA4400665</t>
  </si>
  <si>
    <t>CA4400667</t>
  </si>
  <si>
    <t>CA4400692</t>
  </si>
  <si>
    <t>CA4400754</t>
  </si>
  <si>
    <t>CA4400762</t>
  </si>
  <si>
    <t>CA4400763</t>
  </si>
  <si>
    <t>CA4500006</t>
  </si>
  <si>
    <t>CA4500008</t>
  </si>
  <si>
    <t>CA4500014</t>
  </si>
  <si>
    <t>CA4500023</t>
  </si>
  <si>
    <t>CA4500063</t>
  </si>
  <si>
    <t>CA4500098</t>
  </si>
  <si>
    <t>CA4500317</t>
  </si>
  <si>
    <t>CA4600018</t>
  </si>
  <si>
    <t>CA4700513</t>
  </si>
  <si>
    <t>6186;7156</t>
  </si>
  <si>
    <t>CA4700569</t>
  </si>
  <si>
    <t>CA4700582</t>
  </si>
  <si>
    <t>CA4700626</t>
  </si>
  <si>
    <t>CA4700803</t>
  </si>
  <si>
    <t>CA4710002</t>
  </si>
  <si>
    <t>CA4710012</t>
  </si>
  <si>
    <t>6822</t>
  </si>
  <si>
    <t>CA4800511</t>
  </si>
  <si>
    <t>CA4800561</t>
  </si>
  <si>
    <t>CA4810012</t>
  </si>
  <si>
    <t>CA4810801</t>
  </si>
  <si>
    <t>CA4900532</t>
  </si>
  <si>
    <t>CA4900543</t>
  </si>
  <si>
    <t>CA4900549</t>
  </si>
  <si>
    <t>CA4900551</t>
  </si>
  <si>
    <t>CA4900570</t>
  </si>
  <si>
    <t>CA4900575</t>
  </si>
  <si>
    <t>CA4900582</t>
  </si>
  <si>
    <t>7160</t>
  </si>
  <si>
    <t>Engineering Report;Consolidation Study</t>
  </si>
  <si>
    <t>CA4900640</t>
  </si>
  <si>
    <t>7099;7215</t>
  </si>
  <si>
    <t>CA4900647</t>
  </si>
  <si>
    <t>CA4900674</t>
  </si>
  <si>
    <t>CA4900723</t>
  </si>
  <si>
    <t>CA4900791</t>
  </si>
  <si>
    <t>CA4900796</t>
  </si>
  <si>
    <t>CA4900798</t>
  </si>
  <si>
    <t>5705</t>
  </si>
  <si>
    <t>Engineering Report;Environmental Documents;Engineering Design;Full Planning;Construction App</t>
  </si>
  <si>
    <t>CA4900799</t>
  </si>
  <si>
    <t>CA4900871</t>
  </si>
  <si>
    <t>CA4901168</t>
  </si>
  <si>
    <t>CA4910004</t>
  </si>
  <si>
    <t>CA4910011</t>
  </si>
  <si>
    <t>CA5000008</t>
  </si>
  <si>
    <t>7258</t>
  </si>
  <si>
    <t>5000008-002P</t>
  </si>
  <si>
    <t>CA5000055</t>
  </si>
  <si>
    <t>CA5000067</t>
  </si>
  <si>
    <t>CA5000071</t>
  </si>
  <si>
    <t>CA5000080</t>
  </si>
  <si>
    <t>CA5000082</t>
  </si>
  <si>
    <t>CA5000273</t>
  </si>
  <si>
    <t>CA5000277</t>
  </si>
  <si>
    <t>CA5000297</t>
  </si>
  <si>
    <t>CA5000335</t>
  </si>
  <si>
    <t>CA5000404</t>
  </si>
  <si>
    <t>CA5000408</t>
  </si>
  <si>
    <t>5000408-001C</t>
  </si>
  <si>
    <t>CA5010033</t>
  </si>
  <si>
    <t>7018</t>
  </si>
  <si>
    <t>Engineering Report;Outreach</t>
  </si>
  <si>
    <t>5010033-001P</t>
  </si>
  <si>
    <t>CA5010039</t>
  </si>
  <si>
    <t>CA5100125</t>
  </si>
  <si>
    <t>7298</t>
  </si>
  <si>
    <t>CA5100140</t>
  </si>
  <si>
    <t>CA5100141</t>
  </si>
  <si>
    <t>CA5100142</t>
  </si>
  <si>
    <t>CA5100172</t>
  </si>
  <si>
    <t>CA5101009</t>
  </si>
  <si>
    <t>6972</t>
  </si>
  <si>
    <t>CA5110001</t>
  </si>
  <si>
    <t>7249</t>
  </si>
  <si>
    <t>CA5200008</t>
  </si>
  <si>
    <t>6875</t>
  </si>
  <si>
    <t>Other;Outreach;Environmental Documents</t>
  </si>
  <si>
    <t>CA5200014</t>
  </si>
  <si>
    <t>5200014-001P</t>
  </si>
  <si>
    <t>CA5200507</t>
  </si>
  <si>
    <t>CA5200513</t>
  </si>
  <si>
    <t>CA5200526</t>
  </si>
  <si>
    <t>CA5200539</t>
  </si>
  <si>
    <t>CA5200545</t>
  </si>
  <si>
    <t>CA5200546</t>
  </si>
  <si>
    <t>CA5200551</t>
  </si>
  <si>
    <t>CA5200562</t>
  </si>
  <si>
    <t>CA5200584</t>
  </si>
  <si>
    <t>CA5201140</t>
  </si>
  <si>
    <t>CA5301201</t>
  </si>
  <si>
    <t>CA5303002</t>
  </si>
  <si>
    <t>CA5400505</t>
  </si>
  <si>
    <t>CA5400537</t>
  </si>
  <si>
    <t>CA5400558</t>
  </si>
  <si>
    <t>CA5400604</t>
  </si>
  <si>
    <t>CA5400631</t>
  </si>
  <si>
    <t>CA5400660</t>
  </si>
  <si>
    <t>CA5400670</t>
  </si>
  <si>
    <t>CA5400713</t>
  </si>
  <si>
    <t>CA5400714</t>
  </si>
  <si>
    <t>CA5400718</t>
  </si>
  <si>
    <t>6766</t>
  </si>
  <si>
    <t>Planning App;Other</t>
  </si>
  <si>
    <t>CA5400744</t>
  </si>
  <si>
    <t>CA5400767</t>
  </si>
  <si>
    <t>5400666-004P</t>
  </si>
  <si>
    <t>EDWG-5410010-019C</t>
  </si>
  <si>
    <t>CA5400769</t>
  </si>
  <si>
    <t>CA5400805</t>
  </si>
  <si>
    <t>7187</t>
  </si>
  <si>
    <t>Outreach</t>
  </si>
  <si>
    <t>5400805-005C/5410015-001C</t>
  </si>
  <si>
    <t>Regionalization / Consolidation/Inadequate Reliability</t>
  </si>
  <si>
    <t>Nitrate (as nitrogen)/0</t>
  </si>
  <si>
    <t>CA5400824</t>
  </si>
  <si>
    <t>7197</t>
  </si>
  <si>
    <t>5400824-001C</t>
  </si>
  <si>
    <t>CA5400875</t>
  </si>
  <si>
    <t>CA5400919</t>
  </si>
  <si>
    <t>CA5400929</t>
  </si>
  <si>
    <t>CA5402047</t>
  </si>
  <si>
    <t>CA5402048</t>
  </si>
  <si>
    <t>CA5403023</t>
  </si>
  <si>
    <t>CA5403043</t>
  </si>
  <si>
    <t>7147;7197</t>
  </si>
  <si>
    <t>Outreach;Post Application Support</t>
  </si>
  <si>
    <t>5400550-002C</t>
  </si>
  <si>
    <t>CA5403110</t>
  </si>
  <si>
    <t>CA5403146</t>
  </si>
  <si>
    <t>CA5403212</t>
  </si>
  <si>
    <t>CA5410003</t>
  </si>
  <si>
    <t>CA5410012</t>
  </si>
  <si>
    <t>CA5410019</t>
  </si>
  <si>
    <t>5410019-002C</t>
  </si>
  <si>
    <t>CA5410034</t>
  </si>
  <si>
    <t>CA5410036</t>
  </si>
  <si>
    <t>CA5410050</t>
  </si>
  <si>
    <t>7238</t>
  </si>
  <si>
    <t>Consolidation Study;Other</t>
  </si>
  <si>
    <t>CA5410801</t>
  </si>
  <si>
    <t>CA5500040</t>
  </si>
  <si>
    <t>CA5500077</t>
  </si>
  <si>
    <t>CA5500115</t>
  </si>
  <si>
    <t>5624</t>
  </si>
  <si>
    <t>CA5500116</t>
  </si>
  <si>
    <t>7199</t>
  </si>
  <si>
    <t>CA5500128</t>
  </si>
  <si>
    <t>CA5500148</t>
  </si>
  <si>
    <t>CA5500242</t>
  </si>
  <si>
    <t>CA5510007</t>
  </si>
  <si>
    <t>CA5510503</t>
  </si>
  <si>
    <t>CA5510852</t>
  </si>
  <si>
    <t>CA5601122</t>
  </si>
  <si>
    <t>EDWG-5610022-001C</t>
  </si>
  <si>
    <t>Nitrate+Nitrite (sum as nitrogen);Nitrite (as nitrogen)</t>
  </si>
  <si>
    <t>5610022-002C</t>
  </si>
  <si>
    <t>CA5601137</t>
  </si>
  <si>
    <t>CA5601141</t>
  </si>
  <si>
    <t>CA5601405</t>
  </si>
  <si>
    <t>CA5602104</t>
  </si>
  <si>
    <t>CA5602403</t>
  </si>
  <si>
    <t>6185</t>
  </si>
  <si>
    <t>Full Planning;Environmental Documents;Engineering Design;Engineering Report;Construction App</t>
  </si>
  <si>
    <t>CA5602407</t>
  </si>
  <si>
    <t>7066;7127</t>
  </si>
  <si>
    <t>CA5610008</t>
  </si>
  <si>
    <t>CA5610035</t>
  </si>
  <si>
    <t>CA5610063</t>
  </si>
  <si>
    <t>CA5610068</t>
  </si>
  <si>
    <t>CA5610702</t>
  </si>
  <si>
    <t>CA5700554</t>
  </si>
  <si>
    <t>CA5700712</t>
  </si>
  <si>
    <t>CA5700784</t>
  </si>
  <si>
    <t>CA5710003</t>
  </si>
  <si>
    <t>CA5800572</t>
  </si>
  <si>
    <t>7204;7205</t>
  </si>
  <si>
    <t>CA5800805</t>
  </si>
  <si>
    <t>7101</t>
  </si>
  <si>
    <t>Legal Assistance</t>
  </si>
  <si>
    <t>CA5800850</t>
  </si>
  <si>
    <t>CA5810004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</si>
</sst>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0000000"/>
    <numFmt numFmtId="165" formatCode="&quot;$&quot;#,##0"/>
    <numFmt numFmtId="166" formatCode="0.0"/>
    <numFmt numFmtId="167" formatCode="_(* #,##0_);_(* \(#,##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b/>
      <vertAlign val="superscript"/>
      <sz val="10"/>
      <name val="Aptos Narrow"/>
      <family val="2"/>
      <scheme val="minor"/>
    </font>
    <font>
      <b/>
      <vertAlign val="superscript"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rgb="FF4C68A2"/>
      </patternFill>
    </fill>
    <fill>
      <patternFill patternType="solid">
        <fgColor rgb="FF92D050"/>
        <bgColor rgb="FF4C68A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rgb="FFC0C0C0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2" fillId="2" borderId="0" xfId="0" applyNumberFormat="1" applyFont="1" applyFill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165" fontId="2" fillId="2" borderId="0" xfId="0" applyNumberFormat="1" applyFont="1" applyFill="1" applyAlignment="1">
      <alignment horizontal="left" vertical="center" wrapText="1" readingOrder="1"/>
    </xf>
    <xf numFmtId="1" fontId="2" fillId="3" borderId="0" xfId="0" applyNumberFormat="1" applyFont="1" applyFill="1" applyAlignment="1">
      <alignment horizontal="left" vertical="center" wrapText="1" readingOrder="1"/>
    </xf>
    <xf numFmtId="165" fontId="2" fillId="3" borderId="0" xfId="0" applyNumberFormat="1" applyFont="1" applyFill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4" borderId="0" xfId="0" applyFont="1" applyFill="1" applyAlignment="1">
      <alignment horizontal="left" vertical="center" wrapText="1" readingOrder="1"/>
    </xf>
    <xf numFmtId="166" fontId="2" fillId="2" borderId="0" xfId="0" applyNumberFormat="1" applyFont="1" applyFill="1" applyAlignment="1">
      <alignment horizontal="left" vertical="center" wrapText="1" readingOrder="1"/>
    </xf>
    <xf numFmtId="0" fontId="3" fillId="5" borderId="1" xfId="0" applyFont="1" applyFill="1" applyBorder="1" applyAlignment="1">
      <alignment horizontal="center" vertical="center" wrapText="1"/>
    </xf>
    <xf numFmtId="167" fontId="3" fillId="5" borderId="1" xfId="1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textRotation="90" wrapText="1"/>
    </xf>
    <xf numFmtId="0" fontId="7" fillId="0" borderId="0" xfId="0" applyFont="1"/>
    <xf numFmtId="6" fontId="7" fillId="0" borderId="0" xfId="0" applyNumberFormat="1" applyFont="1"/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6" fontId="9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6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7" fillId="7" borderId="0" xfId="0" applyFont="1" applyFill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2A63B-7C55-49E0-A2D1-9AAFF74F4F15}">
  <dimension ref="A1:R606"/>
  <sheetViews>
    <sheetView tabSelected="1" zoomScale="85" zoomScaleNormal="85" workbookViewId="0">
      <pane ySplit="1" topLeftCell="A2" activePane="bottomLeft" state="frozen"/>
      <selection pane="bottomLeft" activeCell="N7" sqref="N7"/>
    </sheetView>
  </sheetViews>
  <sheetFormatPr defaultColWidth="9.140625" defaultRowHeight="13.5"/>
  <cols>
    <col min="1" max="1" width="47.7109375" style="18" bestFit="1" customWidth="1"/>
    <col min="2" max="2" width="9.140625" style="18"/>
    <col min="3" max="4" width="10.28515625" style="18" bestFit="1" customWidth="1"/>
    <col min="5" max="5" width="17.28515625" style="18" bestFit="1" customWidth="1"/>
    <col min="6" max="6" width="4.7109375" style="18" customWidth="1"/>
    <col min="7" max="7" width="11.140625" style="18" bestFit="1" customWidth="1"/>
    <col min="8" max="8" width="4.7109375" style="18" customWidth="1"/>
    <col min="9" max="9" width="12.7109375" style="18" bestFit="1" customWidth="1"/>
    <col min="10" max="10" width="4.7109375" style="18" customWidth="1"/>
    <col min="11" max="11" width="12.7109375" style="18" bestFit="1" customWidth="1"/>
    <col min="12" max="12" width="3.7109375" style="18" customWidth="1"/>
    <col min="13" max="13" width="9.140625" style="18"/>
    <col min="14" max="14" width="12.7109375" style="18" bestFit="1" customWidth="1"/>
    <col min="15" max="15" width="4.7109375" style="18" customWidth="1"/>
    <col min="16" max="16" width="13.85546875" style="18" bestFit="1" customWidth="1"/>
    <col min="17" max="17" width="3.7109375" style="18" customWidth="1"/>
    <col min="18" max="18" width="6.7109375" style="18" customWidth="1"/>
    <col min="19" max="16384" width="9.140625" style="18"/>
  </cols>
  <sheetData>
    <row r="1" spans="1:18" ht="138.75" customHeight="1">
      <c r="A1" s="11" t="s">
        <v>0</v>
      </c>
      <c r="B1" s="11" t="s">
        <v>1</v>
      </c>
      <c r="C1" s="12" t="s">
        <v>2</v>
      </c>
      <c r="D1" s="12" t="s">
        <v>3</v>
      </c>
      <c r="E1" s="13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6" t="s">
        <v>14</v>
      </c>
      <c r="P1" s="16" t="s">
        <v>15</v>
      </c>
      <c r="Q1" s="16" t="s">
        <v>16</v>
      </c>
      <c r="R1" s="17" t="s">
        <v>17</v>
      </c>
    </row>
    <row r="2" spans="1:18">
      <c r="A2" s="34" t="s">
        <v>18</v>
      </c>
      <c r="B2" s="35" t="s">
        <v>19</v>
      </c>
      <c r="C2" s="36">
        <v>50</v>
      </c>
      <c r="D2" s="36">
        <v>1</v>
      </c>
      <c r="E2" s="34" t="s">
        <v>20</v>
      </c>
      <c r="F2" s="37"/>
      <c r="G2" s="38"/>
      <c r="H2" s="37"/>
      <c r="I2" s="38"/>
      <c r="J2" s="37"/>
      <c r="K2" s="38"/>
      <c r="L2" s="37"/>
      <c r="M2" s="37"/>
      <c r="N2" s="37"/>
      <c r="O2" s="37"/>
      <c r="P2" s="38"/>
      <c r="Q2" s="37"/>
      <c r="R2" s="37" t="s">
        <v>21</v>
      </c>
    </row>
    <row r="3" spans="1:18">
      <c r="A3" s="34" t="s">
        <v>22</v>
      </c>
      <c r="B3" s="35" t="s">
        <v>19</v>
      </c>
      <c r="C3" s="36">
        <v>625</v>
      </c>
      <c r="D3" s="36">
        <v>490</v>
      </c>
      <c r="E3" s="34" t="s">
        <v>23</v>
      </c>
      <c r="F3" s="37" t="s">
        <v>24</v>
      </c>
      <c r="G3" s="38">
        <v>0</v>
      </c>
      <c r="H3" s="37"/>
      <c r="I3" s="38"/>
      <c r="J3" s="37"/>
      <c r="K3" s="38"/>
      <c r="L3" s="37"/>
      <c r="M3" s="37"/>
      <c r="N3" s="37"/>
      <c r="O3" s="37" t="s">
        <v>25</v>
      </c>
      <c r="P3" s="38">
        <v>477000</v>
      </c>
      <c r="Q3" s="37" t="s">
        <v>26</v>
      </c>
      <c r="R3" s="37" t="s">
        <v>21</v>
      </c>
    </row>
    <row r="4" spans="1:18">
      <c r="A4" s="34" t="s">
        <v>27</v>
      </c>
      <c r="B4" s="35" t="s">
        <v>28</v>
      </c>
      <c r="C4" s="36">
        <v>40</v>
      </c>
      <c r="D4" s="36">
        <v>20</v>
      </c>
      <c r="E4" s="34" t="s">
        <v>29</v>
      </c>
      <c r="F4" s="37" t="s">
        <v>24</v>
      </c>
      <c r="G4" s="38">
        <v>462680</v>
      </c>
      <c r="H4" s="37"/>
      <c r="I4" s="38"/>
      <c r="J4" s="37"/>
      <c r="K4" s="38"/>
      <c r="L4" s="37"/>
      <c r="M4" s="37"/>
      <c r="N4" s="37"/>
      <c r="O4" s="37"/>
      <c r="P4" s="38"/>
      <c r="Q4" s="37"/>
      <c r="R4" s="37" t="s">
        <v>21</v>
      </c>
    </row>
    <row r="5" spans="1:18">
      <c r="A5" s="34" t="s">
        <v>30</v>
      </c>
      <c r="B5" s="35" t="s">
        <v>19</v>
      </c>
      <c r="C5" s="36">
        <v>3553</v>
      </c>
      <c r="D5" s="36">
        <v>355</v>
      </c>
      <c r="E5" s="34" t="s">
        <v>29</v>
      </c>
      <c r="F5" s="37" t="s">
        <v>24</v>
      </c>
      <c r="G5" s="38">
        <v>67335</v>
      </c>
      <c r="H5" s="37"/>
      <c r="I5" s="38"/>
      <c r="J5" s="37"/>
      <c r="K5" s="38"/>
      <c r="L5" s="37"/>
      <c r="M5" s="37"/>
      <c r="N5" s="37"/>
      <c r="O5" s="37"/>
      <c r="P5" s="38"/>
      <c r="Q5" s="37"/>
      <c r="R5" s="37" t="s">
        <v>21</v>
      </c>
    </row>
    <row r="6" spans="1:18">
      <c r="A6" s="34" t="s">
        <v>31</v>
      </c>
      <c r="B6" s="35" t="s">
        <v>28</v>
      </c>
      <c r="C6" s="36">
        <v>299</v>
      </c>
      <c r="D6" s="36">
        <v>21</v>
      </c>
      <c r="E6" s="34" t="s">
        <v>29</v>
      </c>
      <c r="F6" s="37"/>
      <c r="G6" s="38"/>
      <c r="H6" s="37"/>
      <c r="I6" s="38"/>
      <c r="J6" s="37"/>
      <c r="K6" s="38"/>
      <c r="L6" s="37"/>
      <c r="M6" s="37"/>
      <c r="N6" s="37"/>
      <c r="O6" s="37"/>
      <c r="P6" s="38"/>
      <c r="Q6" s="37"/>
      <c r="R6" s="37" t="s">
        <v>21</v>
      </c>
    </row>
    <row r="7" spans="1:18">
      <c r="A7" s="34" t="s">
        <v>32</v>
      </c>
      <c r="B7" s="35" t="s">
        <v>33</v>
      </c>
      <c r="C7" s="36">
        <v>40</v>
      </c>
      <c r="D7" s="36">
        <v>12</v>
      </c>
      <c r="E7" s="34" t="s">
        <v>29</v>
      </c>
      <c r="F7" s="37" t="s">
        <v>34</v>
      </c>
      <c r="G7" s="38">
        <v>0</v>
      </c>
      <c r="H7" s="37"/>
      <c r="I7" s="38"/>
      <c r="J7" s="37"/>
      <c r="K7" s="38"/>
      <c r="L7" s="37"/>
      <c r="M7" s="37"/>
      <c r="N7" s="37"/>
      <c r="O7" s="37"/>
      <c r="P7" s="38"/>
      <c r="Q7" s="37"/>
      <c r="R7" s="37" t="s">
        <v>35</v>
      </c>
    </row>
    <row r="8" spans="1:18">
      <c r="A8" s="34" t="s">
        <v>36</v>
      </c>
      <c r="B8" s="35" t="s">
        <v>28</v>
      </c>
      <c r="C8" s="36">
        <v>460</v>
      </c>
      <c r="D8" s="36">
        <v>135</v>
      </c>
      <c r="E8" s="34" t="s">
        <v>37</v>
      </c>
      <c r="F8" s="37"/>
      <c r="G8" s="38"/>
      <c r="H8" s="37"/>
      <c r="I8" s="38"/>
      <c r="J8" s="37"/>
      <c r="K8" s="38"/>
      <c r="L8" s="37"/>
      <c r="M8" s="37"/>
      <c r="N8" s="37"/>
      <c r="O8" s="37"/>
      <c r="P8" s="38"/>
      <c r="Q8" s="37"/>
      <c r="R8" s="37" t="s">
        <v>21</v>
      </c>
    </row>
    <row r="9" spans="1:18">
      <c r="A9" s="34" t="s">
        <v>38</v>
      </c>
      <c r="B9" s="35" t="s">
        <v>33</v>
      </c>
      <c r="C9" s="36">
        <v>50</v>
      </c>
      <c r="D9" s="36">
        <v>26</v>
      </c>
      <c r="E9" s="34" t="s">
        <v>37</v>
      </c>
      <c r="F9" s="37"/>
      <c r="G9" s="38"/>
      <c r="H9" s="37"/>
      <c r="I9" s="38"/>
      <c r="J9" s="37"/>
      <c r="K9" s="38"/>
      <c r="L9" s="37"/>
      <c r="M9" s="37"/>
      <c r="N9" s="37"/>
      <c r="O9" s="37"/>
      <c r="P9" s="38"/>
      <c r="Q9" s="37"/>
      <c r="R9" s="37" t="s">
        <v>21</v>
      </c>
    </row>
    <row r="10" spans="1:18">
      <c r="A10" s="34" t="s">
        <v>39</v>
      </c>
      <c r="B10" s="35" t="s">
        <v>33</v>
      </c>
      <c r="C10" s="36">
        <v>180</v>
      </c>
      <c r="D10" s="36">
        <v>127</v>
      </c>
      <c r="E10" s="34" t="s">
        <v>37</v>
      </c>
      <c r="F10" s="37"/>
      <c r="G10" s="38"/>
      <c r="H10" s="37"/>
      <c r="I10" s="38"/>
      <c r="J10" s="37"/>
      <c r="K10" s="38"/>
      <c r="L10" s="37"/>
      <c r="M10" s="37"/>
      <c r="N10" s="37"/>
      <c r="O10" s="37"/>
      <c r="P10" s="38"/>
      <c r="Q10" s="37"/>
      <c r="R10" s="37" t="s">
        <v>21</v>
      </c>
    </row>
    <row r="11" spans="1:18">
      <c r="A11" s="34" t="s">
        <v>40</v>
      </c>
      <c r="B11" s="35" t="s">
        <v>28</v>
      </c>
      <c r="C11" s="36">
        <v>253</v>
      </c>
      <c r="D11" s="36">
        <v>184</v>
      </c>
      <c r="E11" s="34" t="s">
        <v>37</v>
      </c>
      <c r="F11" s="37"/>
      <c r="G11" s="38"/>
      <c r="H11" s="37"/>
      <c r="I11" s="38"/>
      <c r="J11" s="37"/>
      <c r="K11" s="38"/>
      <c r="L11" s="37"/>
      <c r="M11" s="37"/>
      <c r="N11" s="37"/>
      <c r="O11" s="37"/>
      <c r="P11" s="38"/>
      <c r="Q11" s="37"/>
      <c r="R11" s="37" t="s">
        <v>21</v>
      </c>
    </row>
    <row r="12" spans="1:18">
      <c r="A12" s="34" t="s">
        <v>41</v>
      </c>
      <c r="B12" s="35" t="s">
        <v>33</v>
      </c>
      <c r="C12" s="36">
        <v>115</v>
      </c>
      <c r="D12" s="36">
        <v>11</v>
      </c>
      <c r="E12" s="34" t="s">
        <v>37</v>
      </c>
      <c r="F12" s="37"/>
      <c r="G12" s="38"/>
      <c r="H12" s="37"/>
      <c r="I12" s="38"/>
      <c r="J12" s="37"/>
      <c r="K12" s="38"/>
      <c r="L12" s="37"/>
      <c r="M12" s="37"/>
      <c r="N12" s="37"/>
      <c r="O12" s="37"/>
      <c r="P12" s="38"/>
      <c r="Q12" s="37"/>
      <c r="R12" s="37" t="s">
        <v>21</v>
      </c>
    </row>
    <row r="13" spans="1:18">
      <c r="A13" s="34" t="s">
        <v>42</v>
      </c>
      <c r="B13" s="35" t="s">
        <v>33</v>
      </c>
      <c r="C13" s="36">
        <v>50</v>
      </c>
      <c r="D13" s="36">
        <v>21</v>
      </c>
      <c r="E13" s="34" t="s">
        <v>37</v>
      </c>
      <c r="F13" s="37"/>
      <c r="G13" s="38"/>
      <c r="H13" s="37"/>
      <c r="I13" s="38"/>
      <c r="J13" s="37"/>
      <c r="K13" s="38"/>
      <c r="L13" s="37"/>
      <c r="M13" s="37"/>
      <c r="N13" s="37"/>
      <c r="O13" s="37"/>
      <c r="P13" s="38"/>
      <c r="Q13" s="37"/>
      <c r="R13" s="37" t="s">
        <v>21</v>
      </c>
    </row>
    <row r="14" spans="1:18">
      <c r="A14" s="34" t="s">
        <v>43</v>
      </c>
      <c r="B14" s="35" t="s">
        <v>19</v>
      </c>
      <c r="C14" s="36">
        <v>600</v>
      </c>
      <c r="D14" s="36">
        <v>3</v>
      </c>
      <c r="E14" s="34" t="s">
        <v>37</v>
      </c>
      <c r="F14" s="37"/>
      <c r="G14" s="38"/>
      <c r="H14" s="37"/>
      <c r="I14" s="38"/>
      <c r="J14" s="37"/>
      <c r="K14" s="38"/>
      <c r="L14" s="37"/>
      <c r="M14" s="37"/>
      <c r="N14" s="37"/>
      <c r="O14" s="37"/>
      <c r="P14" s="38"/>
      <c r="Q14" s="37"/>
      <c r="R14" s="37" t="s">
        <v>21</v>
      </c>
    </row>
    <row r="15" spans="1:18">
      <c r="A15" s="34" t="s">
        <v>44</v>
      </c>
      <c r="B15" s="35" t="s">
        <v>28</v>
      </c>
      <c r="C15" s="36">
        <v>30</v>
      </c>
      <c r="D15" s="36">
        <v>24</v>
      </c>
      <c r="E15" s="34" t="s">
        <v>45</v>
      </c>
      <c r="F15" s="37"/>
      <c r="G15" s="38"/>
      <c r="H15" s="37"/>
      <c r="I15" s="38"/>
      <c r="J15" s="37"/>
      <c r="K15" s="38"/>
      <c r="L15" s="37"/>
      <c r="M15" s="37"/>
      <c r="N15" s="37"/>
      <c r="O15" s="37"/>
      <c r="P15" s="38"/>
      <c r="Q15" s="37"/>
      <c r="R15" s="37" t="s">
        <v>21</v>
      </c>
    </row>
    <row r="16" spans="1:18">
      <c r="A16" s="34" t="s">
        <v>46</v>
      </c>
      <c r="B16" s="35" t="s">
        <v>33</v>
      </c>
      <c r="C16" s="36">
        <v>4774</v>
      </c>
      <c r="D16" s="36">
        <v>1735</v>
      </c>
      <c r="E16" s="34" t="s">
        <v>45</v>
      </c>
      <c r="F16" s="37"/>
      <c r="G16" s="38"/>
      <c r="H16" s="37"/>
      <c r="I16" s="38"/>
      <c r="J16" s="37"/>
      <c r="K16" s="38"/>
      <c r="L16" s="37"/>
      <c r="M16" s="37"/>
      <c r="N16" s="37"/>
      <c r="O16" s="37"/>
      <c r="P16" s="38"/>
      <c r="Q16" s="37"/>
      <c r="R16" s="37" t="s">
        <v>21</v>
      </c>
    </row>
    <row r="17" spans="1:18">
      <c r="A17" s="34" t="s">
        <v>47</v>
      </c>
      <c r="B17" s="35" t="s">
        <v>33</v>
      </c>
      <c r="C17" s="36">
        <v>3836</v>
      </c>
      <c r="D17" s="36">
        <v>2000</v>
      </c>
      <c r="E17" s="34" t="s">
        <v>45</v>
      </c>
      <c r="F17" s="37"/>
      <c r="G17" s="38"/>
      <c r="H17" s="37"/>
      <c r="I17" s="38"/>
      <c r="J17" s="37"/>
      <c r="K17" s="38"/>
      <c r="L17" s="37"/>
      <c r="M17" s="37"/>
      <c r="N17" s="37"/>
      <c r="O17" s="37"/>
      <c r="P17" s="38"/>
      <c r="Q17" s="37"/>
      <c r="R17" s="37" t="s">
        <v>21</v>
      </c>
    </row>
    <row r="18" spans="1:18">
      <c r="A18" s="34" t="s">
        <v>48</v>
      </c>
      <c r="B18" s="35" t="s">
        <v>33</v>
      </c>
      <c r="C18" s="36">
        <v>89</v>
      </c>
      <c r="D18" s="36">
        <v>49</v>
      </c>
      <c r="E18" s="34" t="s">
        <v>45</v>
      </c>
      <c r="F18" s="37"/>
      <c r="G18" s="38"/>
      <c r="H18" s="37"/>
      <c r="I18" s="38"/>
      <c r="J18" s="37"/>
      <c r="K18" s="38"/>
      <c r="L18" s="37"/>
      <c r="M18" s="37"/>
      <c r="N18" s="37"/>
      <c r="O18" s="37"/>
      <c r="P18" s="38"/>
      <c r="Q18" s="37"/>
      <c r="R18" s="37" t="s">
        <v>21</v>
      </c>
    </row>
    <row r="19" spans="1:18">
      <c r="A19" s="34" t="s">
        <v>49</v>
      </c>
      <c r="B19" s="35" t="s">
        <v>19</v>
      </c>
      <c r="C19" s="36">
        <v>361</v>
      </c>
      <c r="D19" s="36">
        <v>298</v>
      </c>
      <c r="E19" s="34" t="s">
        <v>45</v>
      </c>
      <c r="F19" s="37"/>
      <c r="G19" s="38"/>
      <c r="H19" s="37"/>
      <c r="I19" s="38"/>
      <c r="J19" s="37"/>
      <c r="K19" s="38"/>
      <c r="L19" s="37"/>
      <c r="M19" s="37"/>
      <c r="N19" s="37"/>
      <c r="O19" s="37"/>
      <c r="P19" s="38"/>
      <c r="Q19" s="37"/>
      <c r="R19" s="37" t="s">
        <v>21</v>
      </c>
    </row>
    <row r="20" spans="1:18">
      <c r="A20" s="34" t="s">
        <v>50</v>
      </c>
      <c r="B20" s="35" t="s">
        <v>33</v>
      </c>
      <c r="C20" s="36">
        <v>250</v>
      </c>
      <c r="D20" s="36">
        <v>63</v>
      </c>
      <c r="E20" s="34" t="s">
        <v>51</v>
      </c>
      <c r="F20" s="37"/>
      <c r="G20" s="38"/>
      <c r="H20" s="37"/>
      <c r="I20" s="38"/>
      <c r="J20" s="37"/>
      <c r="K20" s="38"/>
      <c r="L20" s="37"/>
      <c r="M20" s="37"/>
      <c r="N20" s="37"/>
      <c r="O20" s="37"/>
      <c r="P20" s="38"/>
      <c r="Q20" s="37"/>
      <c r="R20" s="37" t="s">
        <v>21</v>
      </c>
    </row>
    <row r="21" spans="1:18">
      <c r="A21" s="34" t="s">
        <v>52</v>
      </c>
      <c r="B21" s="35" t="s">
        <v>28</v>
      </c>
      <c r="C21" s="36">
        <v>140</v>
      </c>
      <c r="D21" s="36">
        <v>70</v>
      </c>
      <c r="E21" s="34" t="s">
        <v>53</v>
      </c>
      <c r="F21" s="37" t="s">
        <v>24</v>
      </c>
      <c r="G21" s="38">
        <v>0</v>
      </c>
      <c r="H21" s="37"/>
      <c r="I21" s="38"/>
      <c r="J21" s="37"/>
      <c r="K21" s="38"/>
      <c r="L21" s="37"/>
      <c r="M21" s="37"/>
      <c r="N21" s="37"/>
      <c r="O21" s="37"/>
      <c r="P21" s="38"/>
      <c r="Q21" s="37"/>
      <c r="R21" s="37" t="s">
        <v>21</v>
      </c>
    </row>
    <row r="22" spans="1:18">
      <c r="A22" s="34" t="s">
        <v>54</v>
      </c>
      <c r="B22" s="35" t="s">
        <v>19</v>
      </c>
      <c r="C22" s="36">
        <v>350</v>
      </c>
      <c r="D22" s="36">
        <v>4</v>
      </c>
      <c r="E22" s="34" t="s">
        <v>53</v>
      </c>
      <c r="F22" s="37"/>
      <c r="G22" s="38"/>
      <c r="H22" s="37"/>
      <c r="I22" s="38"/>
      <c r="J22" s="37"/>
      <c r="K22" s="38"/>
      <c r="L22" s="37"/>
      <c r="M22" s="37"/>
      <c r="N22" s="37"/>
      <c r="O22" s="37"/>
      <c r="P22" s="38"/>
      <c r="Q22" s="37"/>
      <c r="R22" s="37" t="s">
        <v>21</v>
      </c>
    </row>
    <row r="23" spans="1:18">
      <c r="A23" s="34" t="s">
        <v>55</v>
      </c>
      <c r="B23" s="35" t="s">
        <v>28</v>
      </c>
      <c r="C23" s="36">
        <v>600</v>
      </c>
      <c r="D23" s="36">
        <v>2</v>
      </c>
      <c r="E23" s="34" t="s">
        <v>53</v>
      </c>
      <c r="F23" s="37" t="s">
        <v>24</v>
      </c>
      <c r="G23" s="38">
        <v>146300</v>
      </c>
      <c r="H23" s="37"/>
      <c r="I23" s="38"/>
      <c r="J23" s="37"/>
      <c r="K23" s="38"/>
      <c r="L23" s="37"/>
      <c r="M23" s="37"/>
      <c r="N23" s="37"/>
      <c r="O23" s="37"/>
      <c r="P23" s="38"/>
      <c r="Q23" s="39"/>
      <c r="R23" s="37" t="s">
        <v>21</v>
      </c>
    </row>
    <row r="24" spans="1:18">
      <c r="A24" s="34" t="s">
        <v>56</v>
      </c>
      <c r="B24" s="35" t="s">
        <v>28</v>
      </c>
      <c r="C24" s="36">
        <v>200</v>
      </c>
      <c r="D24" s="36">
        <v>62</v>
      </c>
      <c r="E24" s="34" t="s">
        <v>53</v>
      </c>
      <c r="F24" s="37" t="s">
        <v>24</v>
      </c>
      <c r="G24" s="38">
        <v>96148.5</v>
      </c>
      <c r="H24" s="37"/>
      <c r="I24" s="38"/>
      <c r="J24" s="37"/>
      <c r="K24" s="38"/>
      <c r="L24" s="37"/>
      <c r="M24" s="37"/>
      <c r="N24" s="37"/>
      <c r="O24" s="37"/>
      <c r="P24" s="38"/>
      <c r="Q24" s="37"/>
      <c r="R24" s="37" t="s">
        <v>21</v>
      </c>
    </row>
    <row r="25" spans="1:18">
      <c r="A25" s="34" t="s">
        <v>57</v>
      </c>
      <c r="B25" s="35" t="s">
        <v>19</v>
      </c>
      <c r="C25" s="36">
        <v>238</v>
      </c>
      <c r="D25" s="36">
        <v>1</v>
      </c>
      <c r="E25" s="34" t="s">
        <v>53</v>
      </c>
      <c r="F25" s="37"/>
      <c r="G25" s="38"/>
      <c r="H25" s="37"/>
      <c r="I25" s="38"/>
      <c r="J25" s="37"/>
      <c r="K25" s="38"/>
      <c r="L25" s="37"/>
      <c r="M25" s="37"/>
      <c r="N25" s="37"/>
      <c r="O25" s="37"/>
      <c r="P25" s="38"/>
      <c r="Q25" s="37"/>
      <c r="R25" s="37" t="s">
        <v>21</v>
      </c>
    </row>
    <row r="26" spans="1:18">
      <c r="A26" s="34" t="s">
        <v>58</v>
      </c>
      <c r="B26" s="35" t="s">
        <v>33</v>
      </c>
      <c r="C26" s="36">
        <v>200</v>
      </c>
      <c r="D26" s="36">
        <v>44</v>
      </c>
      <c r="E26" s="34" t="s">
        <v>59</v>
      </c>
      <c r="F26" s="37"/>
      <c r="G26" s="38"/>
      <c r="H26" s="37"/>
      <c r="I26" s="38"/>
      <c r="J26" s="37"/>
      <c r="K26" s="38"/>
      <c r="L26" s="37"/>
      <c r="M26" s="37"/>
      <c r="N26" s="37"/>
      <c r="O26" s="37"/>
      <c r="P26" s="38"/>
      <c r="Q26" s="37"/>
      <c r="R26" s="37" t="s">
        <v>21</v>
      </c>
    </row>
    <row r="27" spans="1:18">
      <c r="A27" s="34" t="s">
        <v>60</v>
      </c>
      <c r="B27" s="35" t="s">
        <v>33</v>
      </c>
      <c r="C27" s="36">
        <v>112</v>
      </c>
      <c r="D27" s="36">
        <v>42</v>
      </c>
      <c r="E27" s="34" t="s">
        <v>59</v>
      </c>
      <c r="F27" s="37" t="s">
        <v>24</v>
      </c>
      <c r="G27" s="38">
        <v>0</v>
      </c>
      <c r="H27" s="37"/>
      <c r="I27" s="38"/>
      <c r="J27" s="37"/>
      <c r="K27" s="38"/>
      <c r="L27" s="37"/>
      <c r="M27" s="37"/>
      <c r="N27" s="37"/>
      <c r="O27" s="37"/>
      <c r="P27" s="38"/>
      <c r="Q27" s="37"/>
      <c r="R27" s="37" t="s">
        <v>35</v>
      </c>
    </row>
    <row r="28" spans="1:18">
      <c r="A28" s="34" t="s">
        <v>61</v>
      </c>
      <c r="B28" s="35" t="s">
        <v>19</v>
      </c>
      <c r="C28" s="36">
        <v>100</v>
      </c>
      <c r="D28" s="36">
        <v>51</v>
      </c>
      <c r="E28" s="34" t="s">
        <v>59</v>
      </c>
      <c r="F28" s="37"/>
      <c r="G28" s="38"/>
      <c r="H28" s="37"/>
      <c r="I28" s="38"/>
      <c r="J28" s="37"/>
      <c r="K28" s="38"/>
      <c r="L28" s="37"/>
      <c r="M28" s="37"/>
      <c r="N28" s="37"/>
      <c r="O28" s="37"/>
      <c r="P28" s="38"/>
      <c r="Q28" s="37"/>
      <c r="R28" s="37" t="s">
        <v>35</v>
      </c>
    </row>
    <row r="29" spans="1:18">
      <c r="A29" s="34" t="s">
        <v>62</v>
      </c>
      <c r="B29" s="35" t="s">
        <v>19</v>
      </c>
      <c r="C29" s="36">
        <v>134</v>
      </c>
      <c r="D29" s="36">
        <v>48</v>
      </c>
      <c r="E29" s="34" t="s">
        <v>63</v>
      </c>
      <c r="F29" s="37"/>
      <c r="G29" s="38"/>
      <c r="H29" s="37"/>
      <c r="I29" s="38"/>
      <c r="J29" s="37"/>
      <c r="K29" s="38"/>
      <c r="L29" s="37"/>
      <c r="M29" s="37"/>
      <c r="N29" s="37"/>
      <c r="O29" s="37"/>
      <c r="P29" s="38"/>
      <c r="Q29" s="37"/>
      <c r="R29" s="37" t="s">
        <v>21</v>
      </c>
    </row>
    <row r="30" spans="1:18">
      <c r="A30" s="34" t="s">
        <v>64</v>
      </c>
      <c r="B30" s="35" t="s">
        <v>28</v>
      </c>
      <c r="C30" s="36">
        <v>75</v>
      </c>
      <c r="D30" s="36">
        <v>32</v>
      </c>
      <c r="E30" s="34" t="s">
        <v>63</v>
      </c>
      <c r="F30" s="37"/>
      <c r="G30" s="38"/>
      <c r="H30" s="37"/>
      <c r="I30" s="38"/>
      <c r="J30" s="37"/>
      <c r="K30" s="38"/>
      <c r="L30" s="37"/>
      <c r="M30" s="37"/>
      <c r="N30" s="37"/>
      <c r="O30" s="37"/>
      <c r="P30" s="38"/>
      <c r="Q30" s="37"/>
      <c r="R30" s="37" t="s">
        <v>21</v>
      </c>
    </row>
    <row r="31" spans="1:18">
      <c r="A31" s="34" t="s">
        <v>65</v>
      </c>
      <c r="B31" s="35" t="s">
        <v>28</v>
      </c>
      <c r="C31" s="36">
        <v>25</v>
      </c>
      <c r="D31" s="36">
        <v>1</v>
      </c>
      <c r="E31" s="34" t="s">
        <v>63</v>
      </c>
      <c r="F31" s="37"/>
      <c r="G31" s="38"/>
      <c r="H31" s="37"/>
      <c r="I31" s="38"/>
      <c r="J31" s="37"/>
      <c r="K31" s="38"/>
      <c r="L31" s="37"/>
      <c r="M31" s="37"/>
      <c r="N31" s="37"/>
      <c r="O31" s="37"/>
      <c r="P31" s="38"/>
      <c r="Q31" s="37"/>
      <c r="R31" s="37" t="s">
        <v>21</v>
      </c>
    </row>
    <row r="32" spans="1:18">
      <c r="A32" s="34" t="s">
        <v>66</v>
      </c>
      <c r="B32" s="35" t="s">
        <v>28</v>
      </c>
      <c r="C32" s="36">
        <v>125</v>
      </c>
      <c r="D32" s="36">
        <v>8</v>
      </c>
      <c r="E32" s="34" t="s">
        <v>63</v>
      </c>
      <c r="F32" s="37"/>
      <c r="G32" s="38"/>
      <c r="H32" s="37"/>
      <c r="I32" s="38"/>
      <c r="J32" s="37"/>
      <c r="K32" s="38"/>
      <c r="L32" s="37"/>
      <c r="M32" s="37"/>
      <c r="N32" s="37"/>
      <c r="O32" s="37"/>
      <c r="P32" s="38"/>
      <c r="Q32" s="37"/>
      <c r="R32" s="37" t="s">
        <v>21</v>
      </c>
    </row>
    <row r="33" spans="1:18">
      <c r="A33" s="34" t="s">
        <v>67</v>
      </c>
      <c r="B33" s="35">
        <v>0</v>
      </c>
      <c r="C33" s="36">
        <v>100</v>
      </c>
      <c r="D33" s="36">
        <v>57</v>
      </c>
      <c r="E33" s="34" t="s">
        <v>63</v>
      </c>
      <c r="F33" s="37"/>
      <c r="G33" s="38"/>
      <c r="H33" s="37"/>
      <c r="I33" s="38"/>
      <c r="J33" s="37"/>
      <c r="K33" s="38"/>
      <c r="L33" s="37"/>
      <c r="M33" s="37"/>
      <c r="N33" s="37"/>
      <c r="O33" s="37"/>
      <c r="P33" s="38"/>
      <c r="Q33" s="37"/>
      <c r="R33" s="37" t="s">
        <v>21</v>
      </c>
    </row>
    <row r="34" spans="1:18">
      <c r="A34" s="34" t="s">
        <v>68</v>
      </c>
      <c r="B34" s="35" t="s">
        <v>28</v>
      </c>
      <c r="C34" s="36">
        <v>535</v>
      </c>
      <c r="D34" s="36">
        <v>191</v>
      </c>
      <c r="E34" s="34" t="s">
        <v>63</v>
      </c>
      <c r="F34" s="37"/>
      <c r="G34" s="38"/>
      <c r="H34" s="37"/>
      <c r="I34" s="38"/>
      <c r="J34" s="37"/>
      <c r="K34" s="38"/>
      <c r="L34" s="37"/>
      <c r="M34" s="37"/>
      <c r="N34" s="37"/>
      <c r="O34" s="37"/>
      <c r="P34" s="38"/>
      <c r="Q34" s="37"/>
      <c r="R34" s="37" t="s">
        <v>21</v>
      </c>
    </row>
    <row r="35" spans="1:18">
      <c r="A35" s="34" t="s">
        <v>69</v>
      </c>
      <c r="B35" s="35" t="s">
        <v>28</v>
      </c>
      <c r="C35" s="36">
        <v>302</v>
      </c>
      <c r="D35" s="36">
        <v>108</v>
      </c>
      <c r="E35" s="34" t="s">
        <v>70</v>
      </c>
      <c r="F35" s="37"/>
      <c r="G35" s="38"/>
      <c r="H35" s="37"/>
      <c r="I35" s="38"/>
      <c r="J35" s="37"/>
      <c r="K35" s="38"/>
      <c r="L35" s="37"/>
      <c r="M35" s="37"/>
      <c r="N35" s="37"/>
      <c r="O35" s="37"/>
      <c r="P35" s="38"/>
      <c r="Q35" s="37"/>
      <c r="R35" s="37" t="s">
        <v>21</v>
      </c>
    </row>
    <row r="36" spans="1:18">
      <c r="A36" s="34" t="s">
        <v>71</v>
      </c>
      <c r="B36" s="35" t="s">
        <v>28</v>
      </c>
      <c r="C36" s="36">
        <v>129</v>
      </c>
      <c r="D36" s="36">
        <v>46</v>
      </c>
      <c r="E36" s="34" t="s">
        <v>70</v>
      </c>
      <c r="F36" s="37"/>
      <c r="G36" s="38"/>
      <c r="H36" s="37"/>
      <c r="I36" s="38"/>
      <c r="J36" s="37"/>
      <c r="K36" s="38"/>
      <c r="L36" s="37"/>
      <c r="M36" s="37"/>
      <c r="N36" s="37"/>
      <c r="O36" s="37"/>
      <c r="P36" s="38"/>
      <c r="Q36" s="37"/>
      <c r="R36" s="37" t="s">
        <v>21</v>
      </c>
    </row>
    <row r="37" spans="1:18">
      <c r="A37" s="34" t="s">
        <v>72</v>
      </c>
      <c r="B37" s="35" t="s">
        <v>28</v>
      </c>
      <c r="C37" s="36">
        <v>240</v>
      </c>
      <c r="D37" s="36">
        <v>120</v>
      </c>
      <c r="E37" s="34" t="s">
        <v>70</v>
      </c>
      <c r="F37" s="37"/>
      <c r="G37" s="38"/>
      <c r="H37" s="37"/>
      <c r="I37" s="38"/>
      <c r="J37" s="37"/>
      <c r="K37" s="38"/>
      <c r="L37" s="37"/>
      <c r="M37" s="37"/>
      <c r="N37" s="37"/>
      <c r="O37" s="37"/>
      <c r="P37" s="38"/>
      <c r="Q37" s="37"/>
      <c r="R37" s="37" t="s">
        <v>21</v>
      </c>
    </row>
    <row r="38" spans="1:18">
      <c r="A38" s="34" t="s">
        <v>73</v>
      </c>
      <c r="B38" s="35" t="s">
        <v>33</v>
      </c>
      <c r="C38" s="36">
        <v>25</v>
      </c>
      <c r="D38" s="36">
        <v>10</v>
      </c>
      <c r="E38" s="34" t="s">
        <v>70</v>
      </c>
      <c r="F38" s="37"/>
      <c r="G38" s="38"/>
      <c r="H38" s="37"/>
      <c r="I38" s="38"/>
      <c r="J38" s="37"/>
      <c r="K38" s="38"/>
      <c r="L38" s="37"/>
      <c r="M38" s="37"/>
      <c r="N38" s="37"/>
      <c r="O38" s="37"/>
      <c r="P38" s="38"/>
      <c r="Q38" s="37"/>
      <c r="R38" s="37" t="s">
        <v>21</v>
      </c>
    </row>
    <row r="39" spans="1:18">
      <c r="A39" s="34" t="s">
        <v>74</v>
      </c>
      <c r="B39" s="35" t="s">
        <v>19</v>
      </c>
      <c r="C39" s="36">
        <v>489</v>
      </c>
      <c r="D39" s="36">
        <v>11</v>
      </c>
      <c r="E39" s="34" t="s">
        <v>70</v>
      </c>
      <c r="F39" s="37"/>
      <c r="G39" s="38"/>
      <c r="H39" s="37"/>
      <c r="I39" s="38"/>
      <c r="J39" s="37"/>
      <c r="K39" s="38"/>
      <c r="L39" s="37"/>
      <c r="M39" s="37"/>
      <c r="N39" s="37"/>
      <c r="O39" s="37"/>
      <c r="P39" s="38"/>
      <c r="Q39" s="37"/>
      <c r="R39" s="37" t="s">
        <v>21</v>
      </c>
    </row>
    <row r="40" spans="1:18">
      <c r="A40" s="34" t="s">
        <v>75</v>
      </c>
      <c r="B40" s="35" t="s">
        <v>28</v>
      </c>
      <c r="C40" s="36">
        <v>505</v>
      </c>
      <c r="D40" s="36">
        <v>8</v>
      </c>
      <c r="E40" s="34" t="s">
        <v>70</v>
      </c>
      <c r="F40" s="37" t="s">
        <v>34</v>
      </c>
      <c r="G40" s="38">
        <v>0</v>
      </c>
      <c r="H40" s="37"/>
      <c r="I40" s="38"/>
      <c r="J40" s="37"/>
      <c r="K40" s="38"/>
      <c r="L40" s="37"/>
      <c r="M40" s="37"/>
      <c r="N40" s="37"/>
      <c r="O40" s="37"/>
      <c r="P40" s="38"/>
      <c r="Q40" s="37"/>
      <c r="R40" s="37" t="s">
        <v>35</v>
      </c>
    </row>
    <row r="41" spans="1:18">
      <c r="A41" s="34" t="s">
        <v>76</v>
      </c>
      <c r="B41" s="35" t="s">
        <v>28</v>
      </c>
      <c r="C41" s="36">
        <v>100</v>
      </c>
      <c r="D41" s="36">
        <v>13</v>
      </c>
      <c r="E41" s="34" t="s">
        <v>70</v>
      </c>
      <c r="F41" s="37"/>
      <c r="G41" s="38"/>
      <c r="H41" s="37"/>
      <c r="I41" s="38"/>
      <c r="J41" s="37"/>
      <c r="K41" s="38"/>
      <c r="L41" s="37"/>
      <c r="M41" s="37"/>
      <c r="N41" s="37"/>
      <c r="O41" s="37"/>
      <c r="P41" s="38"/>
      <c r="Q41" s="37"/>
      <c r="R41" s="37" t="s">
        <v>21</v>
      </c>
    </row>
    <row r="42" spans="1:18">
      <c r="A42" s="34" t="s">
        <v>77</v>
      </c>
      <c r="B42" s="35" t="s">
        <v>28</v>
      </c>
      <c r="C42" s="36">
        <v>210</v>
      </c>
      <c r="D42" s="36">
        <v>8</v>
      </c>
      <c r="E42" s="34" t="s">
        <v>70</v>
      </c>
      <c r="F42" s="37" t="s">
        <v>24</v>
      </c>
      <c r="G42" s="38">
        <v>347728.5</v>
      </c>
      <c r="H42" s="37"/>
      <c r="I42" s="38"/>
      <c r="J42" s="37"/>
      <c r="K42" s="38"/>
      <c r="L42" s="37"/>
      <c r="M42" s="37"/>
      <c r="N42" s="37"/>
      <c r="O42" s="37"/>
      <c r="P42" s="38"/>
      <c r="Q42" s="37"/>
      <c r="R42" s="37" t="s">
        <v>21</v>
      </c>
    </row>
    <row r="43" spans="1:18">
      <c r="A43" s="34" t="s">
        <v>78</v>
      </c>
      <c r="B43" s="35" t="s">
        <v>33</v>
      </c>
      <c r="C43" s="36">
        <v>200</v>
      </c>
      <c r="D43" s="36">
        <v>3</v>
      </c>
      <c r="E43" s="34" t="s">
        <v>70</v>
      </c>
      <c r="F43" s="37"/>
      <c r="G43" s="38"/>
      <c r="H43" s="37"/>
      <c r="I43" s="38"/>
      <c r="J43" s="37"/>
      <c r="K43" s="38"/>
      <c r="L43" s="37"/>
      <c r="M43" s="37"/>
      <c r="N43" s="37"/>
      <c r="O43" s="37"/>
      <c r="P43" s="38"/>
      <c r="Q43" s="37"/>
      <c r="R43" s="37" t="s">
        <v>21</v>
      </c>
    </row>
    <row r="44" spans="1:18">
      <c r="A44" s="34" t="s">
        <v>79</v>
      </c>
      <c r="B44" s="35" t="s">
        <v>33</v>
      </c>
      <c r="C44" s="36">
        <v>46</v>
      </c>
      <c r="D44" s="36">
        <v>1</v>
      </c>
      <c r="E44" s="34" t="s">
        <v>70</v>
      </c>
      <c r="F44" s="37"/>
      <c r="G44" s="38"/>
      <c r="H44" s="37"/>
      <c r="I44" s="38"/>
      <c r="J44" s="37"/>
      <c r="K44" s="38"/>
      <c r="L44" s="37"/>
      <c r="M44" s="37"/>
      <c r="N44" s="37"/>
      <c r="O44" s="37"/>
      <c r="P44" s="38"/>
      <c r="Q44" s="37"/>
      <c r="R44" s="37" t="s">
        <v>21</v>
      </c>
    </row>
    <row r="45" spans="1:18">
      <c r="A45" s="34" t="s">
        <v>80</v>
      </c>
      <c r="B45" s="35" t="s">
        <v>33</v>
      </c>
      <c r="C45" s="36">
        <v>79</v>
      </c>
      <c r="D45" s="36">
        <v>1</v>
      </c>
      <c r="E45" s="34" t="s">
        <v>70</v>
      </c>
      <c r="F45" s="37"/>
      <c r="G45" s="38"/>
      <c r="H45" s="37"/>
      <c r="I45" s="38"/>
      <c r="J45" s="37"/>
      <c r="K45" s="38"/>
      <c r="L45" s="37"/>
      <c r="M45" s="37"/>
      <c r="N45" s="37"/>
      <c r="O45" s="37"/>
      <c r="P45" s="38"/>
      <c r="Q45" s="37"/>
      <c r="R45" s="37" t="s">
        <v>21</v>
      </c>
    </row>
    <row r="46" spans="1:18">
      <c r="A46" s="34" t="s">
        <v>81</v>
      </c>
      <c r="B46" s="35" t="s">
        <v>33</v>
      </c>
      <c r="C46" s="36">
        <v>560</v>
      </c>
      <c r="D46" s="36">
        <v>12</v>
      </c>
      <c r="E46" s="34" t="s">
        <v>70</v>
      </c>
      <c r="F46" s="37" t="s">
        <v>34</v>
      </c>
      <c r="G46" s="38">
        <v>75989.5</v>
      </c>
      <c r="H46" s="37"/>
      <c r="I46" s="38"/>
      <c r="J46" s="37"/>
      <c r="K46" s="38"/>
      <c r="L46" s="37"/>
      <c r="M46" s="37"/>
      <c r="N46" s="37"/>
      <c r="O46" s="37"/>
      <c r="P46" s="38"/>
      <c r="Q46" s="37"/>
      <c r="R46" s="37" t="s">
        <v>35</v>
      </c>
    </row>
    <row r="47" spans="1:18">
      <c r="A47" s="34" t="s">
        <v>82</v>
      </c>
      <c r="B47" s="35" t="s">
        <v>33</v>
      </c>
      <c r="C47" s="36">
        <v>870</v>
      </c>
      <c r="D47" s="36">
        <v>10</v>
      </c>
      <c r="E47" s="34" t="s">
        <v>70</v>
      </c>
      <c r="F47" s="37"/>
      <c r="G47" s="38"/>
      <c r="H47" s="37"/>
      <c r="I47" s="38"/>
      <c r="J47" s="37"/>
      <c r="K47" s="38"/>
      <c r="L47" s="37"/>
      <c r="M47" s="37"/>
      <c r="N47" s="37"/>
      <c r="O47" s="37"/>
      <c r="P47" s="38"/>
      <c r="Q47" s="37"/>
      <c r="R47" s="37" t="s">
        <v>21</v>
      </c>
    </row>
    <row r="48" spans="1:18">
      <c r="A48" s="34" t="s">
        <v>83</v>
      </c>
      <c r="B48" s="35" t="s">
        <v>33</v>
      </c>
      <c r="C48" s="36">
        <v>75</v>
      </c>
      <c r="D48" s="36">
        <v>26</v>
      </c>
      <c r="E48" s="34" t="s">
        <v>70</v>
      </c>
      <c r="F48" s="37"/>
      <c r="G48" s="38"/>
      <c r="H48" s="37"/>
      <c r="I48" s="38"/>
      <c r="J48" s="37"/>
      <c r="K48" s="38"/>
      <c r="L48" s="37"/>
      <c r="M48" s="37"/>
      <c r="N48" s="37"/>
      <c r="O48" s="37"/>
      <c r="P48" s="38"/>
      <c r="Q48" s="37"/>
      <c r="R48" s="37" t="s">
        <v>21</v>
      </c>
    </row>
    <row r="49" spans="1:18">
      <c r="A49" s="34" t="s">
        <v>84</v>
      </c>
      <c r="B49" s="35" t="s">
        <v>33</v>
      </c>
      <c r="C49" s="36">
        <v>160</v>
      </c>
      <c r="D49" s="36">
        <v>65</v>
      </c>
      <c r="E49" s="34" t="s">
        <v>70</v>
      </c>
      <c r="F49" s="37"/>
      <c r="G49" s="38"/>
      <c r="H49" s="37"/>
      <c r="I49" s="38"/>
      <c r="J49" s="37"/>
      <c r="K49" s="38"/>
      <c r="L49" s="37"/>
      <c r="M49" s="37"/>
      <c r="N49" s="37"/>
      <c r="O49" s="37"/>
      <c r="P49" s="38"/>
      <c r="Q49" s="37"/>
      <c r="R49" s="37" t="s">
        <v>21</v>
      </c>
    </row>
    <row r="50" spans="1:18">
      <c r="A50" s="34" t="s">
        <v>85</v>
      </c>
      <c r="B50" s="35" t="s">
        <v>33</v>
      </c>
      <c r="C50" s="36">
        <v>82</v>
      </c>
      <c r="D50" s="36">
        <v>77</v>
      </c>
      <c r="E50" s="34" t="s">
        <v>70</v>
      </c>
      <c r="F50" s="37" t="s">
        <v>34</v>
      </c>
      <c r="G50" s="38">
        <v>162904.20000000001</v>
      </c>
      <c r="H50" s="37"/>
      <c r="I50" s="38"/>
      <c r="J50" s="37"/>
      <c r="K50" s="38"/>
      <c r="L50" s="37"/>
      <c r="M50" s="37"/>
      <c r="N50" s="37"/>
      <c r="O50" s="37" t="s">
        <v>24</v>
      </c>
      <c r="P50" s="38">
        <v>1957940.33333333</v>
      </c>
      <c r="Q50" s="37"/>
      <c r="R50" s="37" t="s">
        <v>35</v>
      </c>
    </row>
    <row r="51" spans="1:18">
      <c r="A51" s="34" t="s">
        <v>86</v>
      </c>
      <c r="B51" s="35" t="s">
        <v>28</v>
      </c>
      <c r="C51" s="36">
        <v>64</v>
      </c>
      <c r="D51" s="36">
        <v>12</v>
      </c>
      <c r="E51" s="34" t="s">
        <v>70</v>
      </c>
      <c r="F51" s="37" t="s">
        <v>34</v>
      </c>
      <c r="G51" s="38">
        <v>0</v>
      </c>
      <c r="H51" s="37"/>
      <c r="I51" s="38"/>
      <c r="J51" s="37"/>
      <c r="K51" s="38"/>
      <c r="L51" s="37"/>
      <c r="M51" s="37"/>
      <c r="N51" s="37"/>
      <c r="O51" s="37"/>
      <c r="P51" s="38"/>
      <c r="Q51" s="37"/>
      <c r="R51" s="37" t="s">
        <v>35</v>
      </c>
    </row>
    <row r="52" spans="1:18">
      <c r="A52" s="34" t="s">
        <v>87</v>
      </c>
      <c r="B52" s="35" t="s">
        <v>33</v>
      </c>
      <c r="C52" s="36">
        <v>160</v>
      </c>
      <c r="D52" s="36">
        <v>41</v>
      </c>
      <c r="E52" s="34" t="s">
        <v>70</v>
      </c>
      <c r="F52" s="37"/>
      <c r="G52" s="38"/>
      <c r="H52" s="37"/>
      <c r="I52" s="38"/>
      <c r="J52" s="37"/>
      <c r="K52" s="38"/>
      <c r="L52" s="37"/>
      <c r="M52" s="37"/>
      <c r="N52" s="37"/>
      <c r="O52" s="37"/>
      <c r="P52" s="38"/>
      <c r="Q52" s="37"/>
      <c r="R52" s="37" t="s">
        <v>21</v>
      </c>
    </row>
    <row r="53" spans="1:18">
      <c r="A53" s="34" t="s">
        <v>88</v>
      </c>
      <c r="B53" s="35" t="s">
        <v>28</v>
      </c>
      <c r="C53" s="36">
        <v>170</v>
      </c>
      <c r="D53" s="36">
        <v>1</v>
      </c>
      <c r="E53" s="34" t="s">
        <v>70</v>
      </c>
      <c r="F53" s="37"/>
      <c r="G53" s="38"/>
      <c r="H53" s="37"/>
      <c r="I53" s="38"/>
      <c r="J53" s="37"/>
      <c r="K53" s="38"/>
      <c r="L53" s="37"/>
      <c r="M53" s="37"/>
      <c r="N53" s="37"/>
      <c r="O53" s="37"/>
      <c r="P53" s="38"/>
      <c r="Q53" s="37"/>
      <c r="R53" s="37" t="s">
        <v>21</v>
      </c>
    </row>
    <row r="54" spans="1:18">
      <c r="A54" s="34" t="s">
        <v>89</v>
      </c>
      <c r="B54" s="35" t="s">
        <v>33</v>
      </c>
      <c r="C54" s="36">
        <v>275</v>
      </c>
      <c r="D54" s="36">
        <v>2</v>
      </c>
      <c r="E54" s="34" t="s">
        <v>70</v>
      </c>
      <c r="F54" s="37"/>
      <c r="G54" s="38"/>
      <c r="H54" s="37"/>
      <c r="I54" s="38"/>
      <c r="J54" s="37"/>
      <c r="K54" s="38"/>
      <c r="L54" s="37"/>
      <c r="M54" s="37"/>
      <c r="N54" s="37"/>
      <c r="O54" s="37"/>
      <c r="P54" s="38"/>
      <c r="Q54" s="37"/>
      <c r="R54" s="37" t="s">
        <v>21</v>
      </c>
    </row>
    <row r="55" spans="1:18">
      <c r="A55" s="34" t="s">
        <v>90</v>
      </c>
      <c r="B55" s="35" t="s">
        <v>33</v>
      </c>
      <c r="C55" s="36">
        <v>100</v>
      </c>
      <c r="D55" s="36">
        <v>15</v>
      </c>
      <c r="E55" s="34" t="s">
        <v>70</v>
      </c>
      <c r="F55" s="37"/>
      <c r="G55" s="38"/>
      <c r="H55" s="37"/>
      <c r="I55" s="38"/>
      <c r="J55" s="37"/>
      <c r="K55" s="38"/>
      <c r="L55" s="37"/>
      <c r="M55" s="37"/>
      <c r="N55" s="37"/>
      <c r="O55" s="37"/>
      <c r="P55" s="38"/>
      <c r="Q55" s="37"/>
      <c r="R55" s="37" t="s">
        <v>21</v>
      </c>
    </row>
    <row r="56" spans="1:18">
      <c r="A56" s="34" t="s">
        <v>91</v>
      </c>
      <c r="B56" s="35" t="s">
        <v>28</v>
      </c>
      <c r="C56" s="36">
        <v>350</v>
      </c>
      <c r="D56" s="36">
        <v>159</v>
      </c>
      <c r="E56" s="34" t="s">
        <v>70</v>
      </c>
      <c r="F56" s="37" t="s">
        <v>34</v>
      </c>
      <c r="G56" s="38">
        <v>807321.39</v>
      </c>
      <c r="H56" s="37"/>
      <c r="I56" s="38"/>
      <c r="J56" s="37"/>
      <c r="K56" s="38"/>
      <c r="L56" s="37"/>
      <c r="M56" s="37"/>
      <c r="N56" s="37"/>
      <c r="O56" s="37"/>
      <c r="P56" s="38"/>
      <c r="Q56" s="37"/>
      <c r="R56" s="37" t="s">
        <v>21</v>
      </c>
    </row>
    <row r="57" spans="1:18">
      <c r="A57" s="34" t="s">
        <v>92</v>
      </c>
      <c r="B57" s="35" t="s">
        <v>33</v>
      </c>
      <c r="C57" s="36">
        <v>36</v>
      </c>
      <c r="D57" s="36">
        <v>15</v>
      </c>
      <c r="E57" s="34" t="s">
        <v>70</v>
      </c>
      <c r="F57" s="37"/>
      <c r="G57" s="38"/>
      <c r="H57" s="37"/>
      <c r="I57" s="38"/>
      <c r="J57" s="37"/>
      <c r="K57" s="38"/>
      <c r="L57" s="37"/>
      <c r="M57" s="37"/>
      <c r="N57" s="37"/>
      <c r="O57" s="37"/>
      <c r="P57" s="38"/>
      <c r="Q57" s="37"/>
      <c r="R57" s="37" t="s">
        <v>21</v>
      </c>
    </row>
    <row r="58" spans="1:18">
      <c r="A58" s="34" t="s">
        <v>93</v>
      </c>
      <c r="B58" s="35" t="s">
        <v>28</v>
      </c>
      <c r="C58" s="36">
        <v>1234</v>
      </c>
      <c r="D58" s="36">
        <v>1</v>
      </c>
      <c r="E58" s="34" t="s">
        <v>70</v>
      </c>
      <c r="F58" s="37"/>
      <c r="G58" s="38"/>
      <c r="H58" s="37"/>
      <c r="I58" s="38"/>
      <c r="J58" s="37"/>
      <c r="K58" s="38"/>
      <c r="L58" s="37"/>
      <c r="M58" s="37"/>
      <c r="N58" s="37"/>
      <c r="O58" s="37"/>
      <c r="P58" s="38"/>
      <c r="Q58" s="37"/>
      <c r="R58" s="37" t="s">
        <v>21</v>
      </c>
    </row>
    <row r="59" spans="1:18">
      <c r="A59" s="34" t="s">
        <v>94</v>
      </c>
      <c r="B59" s="35" t="s">
        <v>33</v>
      </c>
      <c r="C59" s="36">
        <v>395</v>
      </c>
      <c r="D59" s="36">
        <v>141</v>
      </c>
      <c r="E59" s="34" t="s">
        <v>70</v>
      </c>
      <c r="F59" s="37"/>
      <c r="G59" s="38"/>
      <c r="H59" s="37"/>
      <c r="I59" s="38"/>
      <c r="J59" s="37"/>
      <c r="K59" s="38"/>
      <c r="L59" s="37"/>
      <c r="M59" s="37"/>
      <c r="N59" s="37"/>
      <c r="O59" s="37"/>
      <c r="P59" s="38"/>
      <c r="Q59" s="39"/>
      <c r="R59" s="37" t="s">
        <v>21</v>
      </c>
    </row>
    <row r="60" spans="1:18">
      <c r="A60" s="34" t="s">
        <v>95</v>
      </c>
      <c r="B60" s="35" t="s">
        <v>33</v>
      </c>
      <c r="C60" s="36">
        <v>40</v>
      </c>
      <c r="D60" s="36">
        <v>22</v>
      </c>
      <c r="E60" s="34" t="s">
        <v>70</v>
      </c>
      <c r="F60" s="37"/>
      <c r="G60" s="38"/>
      <c r="H60" s="37"/>
      <c r="I60" s="38"/>
      <c r="J60" s="37"/>
      <c r="K60" s="38"/>
      <c r="L60" s="37"/>
      <c r="M60" s="37"/>
      <c r="N60" s="37"/>
      <c r="O60" s="37"/>
      <c r="P60" s="38"/>
      <c r="Q60" s="37"/>
      <c r="R60" s="37" t="s">
        <v>21</v>
      </c>
    </row>
    <row r="61" spans="1:18">
      <c r="A61" s="34" t="s">
        <v>96</v>
      </c>
      <c r="B61" s="35" t="s">
        <v>33</v>
      </c>
      <c r="C61" s="36">
        <v>182</v>
      </c>
      <c r="D61" s="36">
        <v>68</v>
      </c>
      <c r="E61" s="34" t="s">
        <v>70</v>
      </c>
      <c r="F61" s="37"/>
      <c r="G61" s="38"/>
      <c r="H61" s="37"/>
      <c r="I61" s="38"/>
      <c r="J61" s="37"/>
      <c r="K61" s="38"/>
      <c r="L61" s="37"/>
      <c r="M61" s="37"/>
      <c r="N61" s="37"/>
      <c r="O61" s="37"/>
      <c r="P61" s="38"/>
      <c r="Q61" s="37"/>
      <c r="R61" s="37" t="s">
        <v>21</v>
      </c>
    </row>
    <row r="62" spans="1:18">
      <c r="A62" s="34" t="s">
        <v>97</v>
      </c>
      <c r="B62" s="35" t="s">
        <v>28</v>
      </c>
      <c r="C62" s="36">
        <v>39</v>
      </c>
      <c r="D62" s="36">
        <v>1</v>
      </c>
      <c r="E62" s="34" t="s">
        <v>70</v>
      </c>
      <c r="F62" s="37"/>
      <c r="G62" s="38"/>
      <c r="H62" s="37"/>
      <c r="I62" s="38"/>
      <c r="J62" s="37"/>
      <c r="K62" s="38"/>
      <c r="L62" s="37"/>
      <c r="M62" s="37"/>
      <c r="N62" s="37"/>
      <c r="O62" s="37"/>
      <c r="P62" s="38"/>
      <c r="Q62" s="37"/>
      <c r="R62" s="37" t="s">
        <v>21</v>
      </c>
    </row>
    <row r="63" spans="1:18">
      <c r="A63" s="34" t="s">
        <v>98</v>
      </c>
      <c r="B63" s="35" t="s">
        <v>33</v>
      </c>
      <c r="C63" s="36">
        <v>62</v>
      </c>
      <c r="D63" s="36">
        <v>14</v>
      </c>
      <c r="E63" s="34" t="s">
        <v>70</v>
      </c>
      <c r="F63" s="37"/>
      <c r="G63" s="38"/>
      <c r="H63" s="37"/>
      <c r="I63" s="38"/>
      <c r="J63" s="37"/>
      <c r="K63" s="38"/>
      <c r="L63" s="37"/>
      <c r="M63" s="37"/>
      <c r="N63" s="37"/>
      <c r="O63" s="37"/>
      <c r="P63" s="38"/>
      <c r="Q63" s="37"/>
      <c r="R63" s="37" t="s">
        <v>21</v>
      </c>
    </row>
    <row r="64" spans="1:18">
      <c r="A64" s="34" t="s">
        <v>99</v>
      </c>
      <c r="B64" s="35" t="s">
        <v>33</v>
      </c>
      <c r="C64" s="36">
        <v>105</v>
      </c>
      <c r="D64" s="36">
        <v>43</v>
      </c>
      <c r="E64" s="34" t="s">
        <v>70</v>
      </c>
      <c r="F64" s="37"/>
      <c r="G64" s="38"/>
      <c r="H64" s="37"/>
      <c r="I64" s="38"/>
      <c r="J64" s="37"/>
      <c r="K64" s="38"/>
      <c r="L64" s="37"/>
      <c r="M64" s="37"/>
      <c r="N64" s="37"/>
      <c r="O64" s="37"/>
      <c r="P64" s="38"/>
      <c r="Q64" s="37"/>
      <c r="R64" s="37" t="s">
        <v>21</v>
      </c>
    </row>
    <row r="65" spans="1:18">
      <c r="A65" s="34" t="s">
        <v>100</v>
      </c>
      <c r="B65" s="35" t="s">
        <v>33</v>
      </c>
      <c r="C65" s="36">
        <v>8096</v>
      </c>
      <c r="D65" s="36">
        <v>1642</v>
      </c>
      <c r="E65" s="34" t="s">
        <v>70</v>
      </c>
      <c r="F65" s="37" t="s">
        <v>34</v>
      </c>
      <c r="G65" s="38">
        <v>0</v>
      </c>
      <c r="H65" s="37"/>
      <c r="I65" s="38"/>
      <c r="J65" s="37"/>
      <c r="K65" s="38"/>
      <c r="L65" s="37"/>
      <c r="M65" s="37"/>
      <c r="N65" s="37"/>
      <c r="O65" s="37" t="s">
        <v>24</v>
      </c>
      <c r="P65" s="38">
        <v>2979258</v>
      </c>
      <c r="Q65" s="37"/>
      <c r="R65" s="37" t="s">
        <v>21</v>
      </c>
    </row>
    <row r="66" spans="1:18">
      <c r="A66" s="34" t="s">
        <v>101</v>
      </c>
      <c r="B66" s="35" t="s">
        <v>33</v>
      </c>
      <c r="C66" s="36">
        <v>11404</v>
      </c>
      <c r="D66" s="36">
        <v>2315</v>
      </c>
      <c r="E66" s="34" t="s">
        <v>70</v>
      </c>
      <c r="F66" s="37"/>
      <c r="G66" s="38"/>
      <c r="H66" s="37"/>
      <c r="I66" s="38"/>
      <c r="J66" s="37"/>
      <c r="K66" s="38"/>
      <c r="L66" s="37"/>
      <c r="M66" s="37"/>
      <c r="N66" s="37"/>
      <c r="O66" s="37" t="s">
        <v>24</v>
      </c>
      <c r="P66" s="38">
        <v>2625158</v>
      </c>
      <c r="Q66" s="37"/>
      <c r="R66" s="37" t="s">
        <v>21</v>
      </c>
    </row>
    <row r="67" spans="1:18">
      <c r="A67" s="34" t="s">
        <v>102</v>
      </c>
      <c r="B67" s="35" t="s">
        <v>33</v>
      </c>
      <c r="C67" s="36">
        <v>9525</v>
      </c>
      <c r="D67" s="36">
        <v>1714</v>
      </c>
      <c r="E67" s="34" t="s">
        <v>70</v>
      </c>
      <c r="F67" s="37"/>
      <c r="G67" s="38"/>
      <c r="H67" s="37"/>
      <c r="I67" s="38"/>
      <c r="J67" s="37"/>
      <c r="K67" s="38"/>
      <c r="L67" s="37"/>
      <c r="M67" s="37"/>
      <c r="N67" s="37"/>
      <c r="O67" s="37"/>
      <c r="P67" s="38"/>
      <c r="Q67" s="37"/>
      <c r="R67" s="37" t="s">
        <v>21</v>
      </c>
    </row>
    <row r="68" spans="1:18">
      <c r="A68" s="34" t="s">
        <v>103</v>
      </c>
      <c r="B68" s="35" t="s">
        <v>33</v>
      </c>
      <c r="C68" s="36">
        <v>25227</v>
      </c>
      <c r="D68" s="36">
        <v>6275</v>
      </c>
      <c r="E68" s="34" t="s">
        <v>70</v>
      </c>
      <c r="F68" s="37" t="s">
        <v>34</v>
      </c>
      <c r="G68" s="38">
        <v>380226.19</v>
      </c>
      <c r="H68" s="37"/>
      <c r="I68" s="38"/>
      <c r="J68" s="37"/>
      <c r="K68" s="38"/>
      <c r="L68" s="37"/>
      <c r="M68" s="37"/>
      <c r="N68" s="37"/>
      <c r="O68" s="37" t="s">
        <v>25</v>
      </c>
      <c r="P68" s="38">
        <v>1800000</v>
      </c>
      <c r="Q68" s="37" t="s">
        <v>26</v>
      </c>
      <c r="R68" s="37" t="s">
        <v>21</v>
      </c>
    </row>
    <row r="69" spans="1:18">
      <c r="A69" s="34" t="s">
        <v>104</v>
      </c>
      <c r="B69" s="35" t="s">
        <v>33</v>
      </c>
      <c r="C69" s="36">
        <v>2756</v>
      </c>
      <c r="D69" s="36">
        <v>928</v>
      </c>
      <c r="E69" s="34" t="s">
        <v>70</v>
      </c>
      <c r="F69" s="37"/>
      <c r="G69" s="38"/>
      <c r="H69" s="37"/>
      <c r="I69" s="38"/>
      <c r="J69" s="37"/>
      <c r="K69" s="38"/>
      <c r="L69" s="37"/>
      <c r="M69" s="37"/>
      <c r="N69" s="37"/>
      <c r="O69" s="37"/>
      <c r="P69" s="38"/>
      <c r="Q69" s="37"/>
      <c r="R69" s="37" t="s">
        <v>21</v>
      </c>
    </row>
    <row r="70" spans="1:18">
      <c r="A70" s="34" t="s">
        <v>105</v>
      </c>
      <c r="B70" s="35" t="s">
        <v>33</v>
      </c>
      <c r="C70" s="36">
        <v>807</v>
      </c>
      <c r="D70" s="36">
        <v>340</v>
      </c>
      <c r="E70" s="34" t="s">
        <v>70</v>
      </c>
      <c r="F70" s="37"/>
      <c r="G70" s="38"/>
      <c r="H70" s="37"/>
      <c r="I70" s="38"/>
      <c r="J70" s="37"/>
      <c r="K70" s="38"/>
      <c r="L70" s="37"/>
      <c r="M70" s="37"/>
      <c r="N70" s="37"/>
      <c r="O70" s="37"/>
      <c r="P70" s="38"/>
      <c r="Q70" s="37"/>
      <c r="R70" s="37" t="s">
        <v>21</v>
      </c>
    </row>
    <row r="71" spans="1:18">
      <c r="A71" s="34" t="s">
        <v>106</v>
      </c>
      <c r="B71" s="35" t="s">
        <v>33</v>
      </c>
      <c r="C71" s="36">
        <v>1623</v>
      </c>
      <c r="D71" s="36">
        <v>300</v>
      </c>
      <c r="E71" s="34" t="s">
        <v>70</v>
      </c>
      <c r="F71" s="37"/>
      <c r="G71" s="38"/>
      <c r="H71" s="37"/>
      <c r="I71" s="38"/>
      <c r="J71" s="37"/>
      <c r="K71" s="38"/>
      <c r="L71" s="37"/>
      <c r="M71" s="37"/>
      <c r="N71" s="37"/>
      <c r="O71" s="37"/>
      <c r="P71" s="38"/>
      <c r="Q71" s="37"/>
      <c r="R71" s="37" t="s">
        <v>21</v>
      </c>
    </row>
    <row r="72" spans="1:18">
      <c r="A72" s="34" t="s">
        <v>107</v>
      </c>
      <c r="B72" s="35" t="s">
        <v>33</v>
      </c>
      <c r="C72" s="36">
        <v>772</v>
      </c>
      <c r="D72" s="36">
        <v>251</v>
      </c>
      <c r="E72" s="34" t="s">
        <v>70</v>
      </c>
      <c r="F72" s="37"/>
      <c r="G72" s="38"/>
      <c r="H72" s="37"/>
      <c r="I72" s="38"/>
      <c r="J72" s="37"/>
      <c r="K72" s="38"/>
      <c r="L72" s="37"/>
      <c r="M72" s="37"/>
      <c r="N72" s="37"/>
      <c r="O72" s="37"/>
      <c r="P72" s="38"/>
      <c r="Q72" s="37"/>
      <c r="R72" s="37" t="s">
        <v>21</v>
      </c>
    </row>
    <row r="73" spans="1:18">
      <c r="A73" s="34" t="s">
        <v>108</v>
      </c>
      <c r="B73" s="35" t="s">
        <v>19</v>
      </c>
      <c r="C73" s="36">
        <v>261</v>
      </c>
      <c r="D73" s="36">
        <v>87</v>
      </c>
      <c r="E73" s="34" t="s">
        <v>109</v>
      </c>
      <c r="F73" s="37"/>
      <c r="G73" s="38"/>
      <c r="H73" s="37"/>
      <c r="I73" s="38"/>
      <c r="J73" s="37"/>
      <c r="K73" s="38"/>
      <c r="L73" s="37"/>
      <c r="M73" s="37"/>
      <c r="N73" s="37"/>
      <c r="O73" s="37"/>
      <c r="P73" s="38"/>
      <c r="Q73" s="37"/>
      <c r="R73" s="37" t="s">
        <v>21</v>
      </c>
    </row>
    <row r="74" spans="1:18">
      <c r="A74" s="34" t="s">
        <v>110</v>
      </c>
      <c r="B74" s="35" t="s">
        <v>19</v>
      </c>
      <c r="C74" s="36">
        <v>27</v>
      </c>
      <c r="D74" s="36">
        <v>15</v>
      </c>
      <c r="E74" s="34" t="s">
        <v>109</v>
      </c>
      <c r="F74" s="37"/>
      <c r="G74" s="38"/>
      <c r="H74" s="37"/>
      <c r="I74" s="38"/>
      <c r="J74" s="37"/>
      <c r="K74" s="38"/>
      <c r="L74" s="37"/>
      <c r="M74" s="37"/>
      <c r="N74" s="37"/>
      <c r="O74" s="37"/>
      <c r="P74" s="38"/>
      <c r="Q74" s="37"/>
      <c r="R74" s="37" t="s">
        <v>21</v>
      </c>
    </row>
    <row r="75" spans="1:18">
      <c r="A75" s="34" t="s">
        <v>111</v>
      </c>
      <c r="B75" s="35" t="s">
        <v>33</v>
      </c>
      <c r="C75" s="36">
        <v>250</v>
      </c>
      <c r="D75" s="36">
        <v>4</v>
      </c>
      <c r="E75" s="34" t="s">
        <v>109</v>
      </c>
      <c r="F75" s="37"/>
      <c r="G75" s="38"/>
      <c r="H75" s="37"/>
      <c r="I75" s="38"/>
      <c r="J75" s="37"/>
      <c r="K75" s="38"/>
      <c r="L75" s="37"/>
      <c r="M75" s="37"/>
      <c r="N75" s="37"/>
      <c r="O75" s="37"/>
      <c r="P75" s="38"/>
      <c r="Q75" s="37"/>
      <c r="R75" s="37" t="s">
        <v>21</v>
      </c>
    </row>
    <row r="76" spans="1:18">
      <c r="A76" s="34" t="s">
        <v>112</v>
      </c>
      <c r="B76" s="35" t="s">
        <v>33</v>
      </c>
      <c r="C76" s="36">
        <v>62</v>
      </c>
      <c r="D76" s="36">
        <v>43</v>
      </c>
      <c r="E76" s="34" t="s">
        <v>109</v>
      </c>
      <c r="F76" s="37"/>
      <c r="G76" s="38"/>
      <c r="H76" s="37"/>
      <c r="I76" s="38"/>
      <c r="J76" s="37"/>
      <c r="K76" s="38"/>
      <c r="L76" s="37"/>
      <c r="M76" s="37"/>
      <c r="N76" s="37"/>
      <c r="O76" s="37"/>
      <c r="P76" s="38"/>
      <c r="Q76" s="37"/>
      <c r="R76" s="37" t="s">
        <v>21</v>
      </c>
    </row>
    <row r="77" spans="1:18">
      <c r="A77" s="34" t="s">
        <v>113</v>
      </c>
      <c r="B77" s="35" t="s">
        <v>28</v>
      </c>
      <c r="C77" s="36">
        <v>212</v>
      </c>
      <c r="D77" s="36">
        <v>92</v>
      </c>
      <c r="E77" s="34" t="s">
        <v>109</v>
      </c>
      <c r="F77" s="37"/>
      <c r="G77" s="38"/>
      <c r="H77" s="37" t="s">
        <v>24</v>
      </c>
      <c r="I77" s="38">
        <v>148380</v>
      </c>
      <c r="J77" s="37"/>
      <c r="K77" s="38"/>
      <c r="L77" s="37"/>
      <c r="M77" s="37"/>
      <c r="N77" s="37"/>
      <c r="O77" s="37" t="s">
        <v>24</v>
      </c>
      <c r="P77" s="38">
        <v>4285715</v>
      </c>
      <c r="Q77" s="37"/>
      <c r="R77" s="37" t="s">
        <v>21</v>
      </c>
    </row>
    <row r="78" spans="1:18">
      <c r="A78" s="34" t="s">
        <v>114</v>
      </c>
      <c r="B78" s="35" t="s">
        <v>33</v>
      </c>
      <c r="C78" s="36">
        <v>219</v>
      </c>
      <c r="D78" s="36">
        <v>88</v>
      </c>
      <c r="E78" s="34" t="s">
        <v>115</v>
      </c>
      <c r="F78" s="37"/>
      <c r="G78" s="38"/>
      <c r="H78" s="37"/>
      <c r="I78" s="38"/>
      <c r="J78" s="37"/>
      <c r="K78" s="38"/>
      <c r="L78" s="37"/>
      <c r="M78" s="37"/>
      <c r="N78" s="37"/>
      <c r="O78" s="37"/>
      <c r="P78" s="38"/>
      <c r="Q78" s="37"/>
      <c r="R78" s="37" t="s">
        <v>21</v>
      </c>
    </row>
    <row r="79" spans="1:18">
      <c r="A79" s="34" t="s">
        <v>116</v>
      </c>
      <c r="B79" s="35" t="s">
        <v>33</v>
      </c>
      <c r="C79" s="36">
        <v>300</v>
      </c>
      <c r="D79" s="36">
        <v>80</v>
      </c>
      <c r="E79" s="34" t="s">
        <v>115</v>
      </c>
      <c r="F79" s="37" t="s">
        <v>34</v>
      </c>
      <c r="G79" s="38">
        <v>162904.20000000001</v>
      </c>
      <c r="H79" s="37"/>
      <c r="I79" s="38"/>
      <c r="J79" s="37"/>
      <c r="K79" s="38"/>
      <c r="L79" s="37"/>
      <c r="M79" s="37"/>
      <c r="N79" s="37"/>
      <c r="O79" s="37" t="s">
        <v>24</v>
      </c>
      <c r="P79" s="38">
        <v>5500000</v>
      </c>
      <c r="Q79" s="37"/>
      <c r="R79" s="37" t="s">
        <v>21</v>
      </c>
    </row>
    <row r="80" spans="1:18">
      <c r="A80" s="34" t="s">
        <v>117</v>
      </c>
      <c r="B80" s="35" t="s">
        <v>33</v>
      </c>
      <c r="C80" s="36">
        <v>456</v>
      </c>
      <c r="D80" s="36">
        <v>135</v>
      </c>
      <c r="E80" s="34" t="s">
        <v>115</v>
      </c>
      <c r="F80" s="37" t="s">
        <v>24</v>
      </c>
      <c r="G80" s="38">
        <v>203125</v>
      </c>
      <c r="H80" s="37"/>
      <c r="I80" s="38"/>
      <c r="J80" s="37"/>
      <c r="K80" s="38"/>
      <c r="L80" s="37"/>
      <c r="M80" s="37">
        <v>72460</v>
      </c>
      <c r="N80" s="37"/>
      <c r="O80" s="37"/>
      <c r="P80" s="38"/>
      <c r="Q80" s="37"/>
      <c r="R80" s="37" t="s">
        <v>21</v>
      </c>
    </row>
    <row r="81" spans="1:18">
      <c r="A81" s="34" t="s">
        <v>118</v>
      </c>
      <c r="B81" s="35" t="s">
        <v>33</v>
      </c>
      <c r="C81" s="36">
        <v>33</v>
      </c>
      <c r="D81" s="36">
        <v>16</v>
      </c>
      <c r="E81" s="34" t="s">
        <v>115</v>
      </c>
      <c r="F81" s="37"/>
      <c r="G81" s="38"/>
      <c r="H81" s="37"/>
      <c r="I81" s="38"/>
      <c r="J81" s="37"/>
      <c r="K81" s="38"/>
      <c r="L81" s="37"/>
      <c r="M81" s="37"/>
      <c r="N81" s="37"/>
      <c r="O81" s="37"/>
      <c r="P81" s="38"/>
      <c r="Q81" s="37"/>
      <c r="R81" s="37" t="s">
        <v>21</v>
      </c>
    </row>
    <row r="82" spans="1:18">
      <c r="A82" s="34" t="s">
        <v>119</v>
      </c>
      <c r="B82" s="35" t="s">
        <v>33</v>
      </c>
      <c r="C82" s="36">
        <v>130</v>
      </c>
      <c r="D82" s="36">
        <v>72</v>
      </c>
      <c r="E82" s="34" t="s">
        <v>115</v>
      </c>
      <c r="F82" s="37"/>
      <c r="G82" s="38"/>
      <c r="H82" s="37"/>
      <c r="I82" s="38"/>
      <c r="J82" s="37"/>
      <c r="K82" s="38"/>
      <c r="L82" s="37"/>
      <c r="M82" s="37"/>
      <c r="N82" s="37"/>
      <c r="O82" s="37"/>
      <c r="P82" s="38"/>
      <c r="Q82" s="37"/>
      <c r="R82" s="37" t="s">
        <v>21</v>
      </c>
    </row>
    <row r="83" spans="1:18">
      <c r="A83" s="34" t="s">
        <v>120</v>
      </c>
      <c r="B83" s="35" t="s">
        <v>33</v>
      </c>
      <c r="C83" s="36">
        <v>64</v>
      </c>
      <c r="D83" s="36">
        <v>19</v>
      </c>
      <c r="E83" s="34" t="s">
        <v>115</v>
      </c>
      <c r="F83" s="37" t="s">
        <v>24</v>
      </c>
      <c r="G83" s="38">
        <v>646017</v>
      </c>
      <c r="H83" s="37"/>
      <c r="I83" s="38"/>
      <c r="J83" s="37"/>
      <c r="K83" s="38"/>
      <c r="L83" s="37"/>
      <c r="M83" s="37"/>
      <c r="N83" s="37"/>
      <c r="O83" s="37"/>
      <c r="P83" s="38"/>
      <c r="Q83" s="37"/>
      <c r="R83" s="37" t="s">
        <v>21</v>
      </c>
    </row>
    <row r="84" spans="1:18">
      <c r="A84" s="34" t="s">
        <v>121</v>
      </c>
      <c r="B84" s="35" t="s">
        <v>33</v>
      </c>
      <c r="C84" s="36">
        <v>1072</v>
      </c>
      <c r="D84" s="36">
        <v>324</v>
      </c>
      <c r="E84" s="34" t="s">
        <v>115</v>
      </c>
      <c r="F84" s="37"/>
      <c r="G84" s="38"/>
      <c r="H84" s="37"/>
      <c r="I84" s="38"/>
      <c r="J84" s="37"/>
      <c r="K84" s="38"/>
      <c r="L84" s="37"/>
      <c r="M84" s="37"/>
      <c r="N84" s="37"/>
      <c r="O84" s="37"/>
      <c r="P84" s="38"/>
      <c r="Q84" s="37"/>
      <c r="R84" s="37" t="s">
        <v>21</v>
      </c>
    </row>
    <row r="85" spans="1:18">
      <c r="A85" s="34" t="s">
        <v>122</v>
      </c>
      <c r="B85" s="35" t="s">
        <v>33</v>
      </c>
      <c r="C85" s="36">
        <v>490</v>
      </c>
      <c r="D85" s="36">
        <v>228</v>
      </c>
      <c r="E85" s="34" t="s">
        <v>115</v>
      </c>
      <c r="F85" s="37"/>
      <c r="G85" s="38"/>
      <c r="H85" s="37"/>
      <c r="I85" s="38"/>
      <c r="J85" s="37"/>
      <c r="K85" s="38"/>
      <c r="L85" s="37"/>
      <c r="M85" s="37"/>
      <c r="N85" s="37"/>
      <c r="O85" s="37" t="s">
        <v>24</v>
      </c>
      <c r="P85" s="38">
        <v>22141600</v>
      </c>
      <c r="Q85" s="37"/>
      <c r="R85" s="37" t="s">
        <v>21</v>
      </c>
    </row>
    <row r="86" spans="1:18">
      <c r="A86" s="34" t="s">
        <v>123</v>
      </c>
      <c r="B86" s="35" t="s">
        <v>19</v>
      </c>
      <c r="C86" s="36">
        <v>1800</v>
      </c>
      <c r="D86" s="36">
        <v>55</v>
      </c>
      <c r="E86" s="34" t="s">
        <v>124</v>
      </c>
      <c r="F86" s="37"/>
      <c r="G86" s="38"/>
      <c r="H86" s="37"/>
      <c r="I86" s="38"/>
      <c r="J86" s="37"/>
      <c r="K86" s="38"/>
      <c r="L86" s="37"/>
      <c r="M86" s="37"/>
      <c r="N86" s="37"/>
      <c r="O86" s="37"/>
      <c r="P86" s="38"/>
      <c r="Q86" s="37"/>
      <c r="R86" s="37" t="s">
        <v>21</v>
      </c>
    </row>
    <row r="87" spans="1:18">
      <c r="A87" s="34" t="s">
        <v>125</v>
      </c>
      <c r="B87" s="35" t="s">
        <v>33</v>
      </c>
      <c r="C87" s="36">
        <v>150</v>
      </c>
      <c r="D87" s="36">
        <v>113</v>
      </c>
      <c r="E87" s="34" t="s">
        <v>124</v>
      </c>
      <c r="F87" s="37"/>
      <c r="G87" s="38"/>
      <c r="H87" s="37"/>
      <c r="I87" s="38"/>
      <c r="J87" s="37"/>
      <c r="K87" s="38"/>
      <c r="L87" s="37"/>
      <c r="M87" s="37"/>
      <c r="N87" s="37"/>
      <c r="O87" s="37"/>
      <c r="P87" s="38"/>
      <c r="Q87" s="37"/>
      <c r="R87" s="37" t="s">
        <v>21</v>
      </c>
    </row>
    <row r="88" spans="1:18">
      <c r="A88" s="34" t="s">
        <v>126</v>
      </c>
      <c r="B88" s="35" t="s">
        <v>33</v>
      </c>
      <c r="C88" s="36">
        <v>142</v>
      </c>
      <c r="D88" s="36">
        <v>1</v>
      </c>
      <c r="E88" s="34" t="s">
        <v>124</v>
      </c>
      <c r="F88" s="37"/>
      <c r="G88" s="38"/>
      <c r="H88" s="37"/>
      <c r="I88" s="38"/>
      <c r="J88" s="37"/>
      <c r="K88" s="38"/>
      <c r="L88" s="37"/>
      <c r="M88" s="37"/>
      <c r="N88" s="37"/>
      <c r="O88" s="37"/>
      <c r="P88" s="38"/>
      <c r="Q88" s="37"/>
      <c r="R88" s="37" t="s">
        <v>21</v>
      </c>
    </row>
    <row r="89" spans="1:18">
      <c r="A89" s="34" t="s">
        <v>127</v>
      </c>
      <c r="B89" s="35" t="s">
        <v>33</v>
      </c>
      <c r="C89" s="36">
        <v>85</v>
      </c>
      <c r="D89" s="36">
        <v>2</v>
      </c>
      <c r="E89" s="34" t="s">
        <v>124</v>
      </c>
      <c r="F89" s="37"/>
      <c r="G89" s="38"/>
      <c r="H89" s="37"/>
      <c r="I89" s="38"/>
      <c r="J89" s="37"/>
      <c r="K89" s="38"/>
      <c r="L89" s="37"/>
      <c r="M89" s="37"/>
      <c r="N89" s="37"/>
      <c r="O89" s="37"/>
      <c r="P89" s="38"/>
      <c r="Q89" s="37"/>
      <c r="R89" s="37" t="s">
        <v>21</v>
      </c>
    </row>
    <row r="90" spans="1:18">
      <c r="A90" s="34" t="s">
        <v>128</v>
      </c>
      <c r="B90" s="35" t="s">
        <v>28</v>
      </c>
      <c r="C90" s="36">
        <v>217</v>
      </c>
      <c r="D90" s="36">
        <v>1</v>
      </c>
      <c r="E90" s="34" t="s">
        <v>124</v>
      </c>
      <c r="F90" s="37"/>
      <c r="G90" s="38"/>
      <c r="H90" s="37"/>
      <c r="I90" s="38"/>
      <c r="J90" s="37"/>
      <c r="K90" s="38"/>
      <c r="L90" s="37"/>
      <c r="M90" s="37"/>
      <c r="N90" s="37"/>
      <c r="O90" s="37"/>
      <c r="P90" s="38"/>
      <c r="Q90" s="37"/>
      <c r="R90" s="37" t="s">
        <v>21</v>
      </c>
    </row>
    <row r="91" spans="1:18">
      <c r="A91" s="34" t="s">
        <v>129</v>
      </c>
      <c r="B91" s="35" t="s">
        <v>33</v>
      </c>
      <c r="C91" s="36">
        <v>70</v>
      </c>
      <c r="D91" s="36">
        <v>22</v>
      </c>
      <c r="E91" s="34" t="s">
        <v>124</v>
      </c>
      <c r="F91" s="37"/>
      <c r="G91" s="38"/>
      <c r="H91" s="37"/>
      <c r="I91" s="38"/>
      <c r="J91" s="37"/>
      <c r="K91" s="38"/>
      <c r="L91" s="37"/>
      <c r="M91" s="37"/>
      <c r="N91" s="37"/>
      <c r="O91" s="37"/>
      <c r="P91" s="38"/>
      <c r="Q91" s="37"/>
      <c r="R91" s="37" t="s">
        <v>21</v>
      </c>
    </row>
    <row r="92" spans="1:18">
      <c r="A92" s="34" t="s">
        <v>130</v>
      </c>
      <c r="B92" s="35" t="s">
        <v>33</v>
      </c>
      <c r="C92" s="36">
        <v>72</v>
      </c>
      <c r="D92" s="36">
        <v>72</v>
      </c>
      <c r="E92" s="34" t="s">
        <v>124</v>
      </c>
      <c r="F92" s="37"/>
      <c r="G92" s="38"/>
      <c r="H92" s="37"/>
      <c r="I92" s="38"/>
      <c r="J92" s="37"/>
      <c r="K92" s="38"/>
      <c r="L92" s="37"/>
      <c r="M92" s="37"/>
      <c r="N92" s="37"/>
      <c r="O92" s="37"/>
      <c r="P92" s="38"/>
      <c r="Q92" s="37"/>
      <c r="R92" s="37" t="s">
        <v>21</v>
      </c>
    </row>
    <row r="93" spans="1:18">
      <c r="A93" s="34" t="s">
        <v>131</v>
      </c>
      <c r="B93" s="35" t="s">
        <v>33</v>
      </c>
      <c r="C93" s="36">
        <v>37</v>
      </c>
      <c r="D93" s="36">
        <v>18</v>
      </c>
      <c r="E93" s="34" t="s">
        <v>124</v>
      </c>
      <c r="F93" s="37"/>
      <c r="G93" s="38"/>
      <c r="H93" s="37"/>
      <c r="I93" s="38"/>
      <c r="J93" s="37"/>
      <c r="K93" s="38"/>
      <c r="L93" s="37"/>
      <c r="M93" s="37"/>
      <c r="N93" s="37"/>
      <c r="O93" s="37"/>
      <c r="P93" s="38"/>
      <c r="Q93" s="37"/>
      <c r="R93" s="37" t="s">
        <v>21</v>
      </c>
    </row>
    <row r="94" spans="1:18">
      <c r="A94" s="34" t="s">
        <v>132</v>
      </c>
      <c r="B94" s="35" t="s">
        <v>33</v>
      </c>
      <c r="C94" s="36">
        <v>410</v>
      </c>
      <c r="D94" s="36">
        <v>134</v>
      </c>
      <c r="E94" s="34" t="s">
        <v>124</v>
      </c>
      <c r="F94" s="37"/>
      <c r="G94" s="38"/>
      <c r="H94" s="37"/>
      <c r="I94" s="38"/>
      <c r="J94" s="37"/>
      <c r="K94" s="38"/>
      <c r="L94" s="37"/>
      <c r="M94" s="37"/>
      <c r="N94" s="37"/>
      <c r="O94" s="37"/>
      <c r="P94" s="38"/>
      <c r="Q94" s="37"/>
      <c r="R94" s="37" t="s">
        <v>21</v>
      </c>
    </row>
    <row r="95" spans="1:18">
      <c r="A95" s="34" t="s">
        <v>133</v>
      </c>
      <c r="B95" s="35" t="s">
        <v>33</v>
      </c>
      <c r="C95" s="36">
        <v>40</v>
      </c>
      <c r="D95" s="36">
        <v>15</v>
      </c>
      <c r="E95" s="34" t="s">
        <v>124</v>
      </c>
      <c r="F95" s="37"/>
      <c r="G95" s="38"/>
      <c r="H95" s="37"/>
      <c r="I95" s="38"/>
      <c r="J95" s="37"/>
      <c r="K95" s="38"/>
      <c r="L95" s="37"/>
      <c r="M95" s="37"/>
      <c r="N95" s="37"/>
      <c r="O95" s="37"/>
      <c r="P95" s="38"/>
      <c r="Q95" s="37"/>
      <c r="R95" s="37" t="s">
        <v>21</v>
      </c>
    </row>
    <row r="96" spans="1:18">
      <c r="A96" s="34" t="s">
        <v>134</v>
      </c>
      <c r="B96" s="35" t="s">
        <v>33</v>
      </c>
      <c r="C96" s="36">
        <v>40357</v>
      </c>
      <c r="D96" s="36">
        <v>8616</v>
      </c>
      <c r="E96" s="34" t="s">
        <v>124</v>
      </c>
      <c r="F96" s="37"/>
      <c r="G96" s="38"/>
      <c r="H96" s="37"/>
      <c r="I96" s="38"/>
      <c r="J96" s="37"/>
      <c r="K96" s="38"/>
      <c r="L96" s="37"/>
      <c r="M96" s="37"/>
      <c r="N96" s="37"/>
      <c r="O96" s="37"/>
      <c r="P96" s="38"/>
      <c r="Q96" s="37"/>
      <c r="R96" s="37" t="s">
        <v>21</v>
      </c>
    </row>
    <row r="97" spans="1:18">
      <c r="A97" s="34" t="s">
        <v>135</v>
      </c>
      <c r="B97" s="35" t="s">
        <v>33</v>
      </c>
      <c r="C97" s="36">
        <v>7412</v>
      </c>
      <c r="D97" s="36">
        <v>1163</v>
      </c>
      <c r="E97" s="34" t="s">
        <v>124</v>
      </c>
      <c r="F97" s="37"/>
      <c r="G97" s="38"/>
      <c r="H97" s="37"/>
      <c r="I97" s="38"/>
      <c r="J97" s="37"/>
      <c r="K97" s="38"/>
      <c r="L97" s="37"/>
      <c r="M97" s="37"/>
      <c r="N97" s="37"/>
      <c r="O97" s="37"/>
      <c r="P97" s="38"/>
      <c r="Q97" s="37"/>
      <c r="R97" s="37" t="s">
        <v>21</v>
      </c>
    </row>
    <row r="98" spans="1:18">
      <c r="A98" s="34" t="s">
        <v>136</v>
      </c>
      <c r="B98" s="35" t="s">
        <v>33</v>
      </c>
      <c r="C98" s="36">
        <v>6355</v>
      </c>
      <c r="D98" s="36">
        <v>1624</v>
      </c>
      <c r="E98" s="34" t="s">
        <v>124</v>
      </c>
      <c r="F98" s="37"/>
      <c r="G98" s="38"/>
      <c r="H98" s="37"/>
      <c r="I98" s="38"/>
      <c r="J98" s="37"/>
      <c r="K98" s="38"/>
      <c r="L98" s="37"/>
      <c r="M98" s="37"/>
      <c r="N98" s="37"/>
      <c r="O98" s="37"/>
      <c r="P98" s="38"/>
      <c r="Q98" s="37"/>
      <c r="R98" s="37" t="s">
        <v>21</v>
      </c>
    </row>
    <row r="99" spans="1:18">
      <c r="A99" s="34" t="s">
        <v>137</v>
      </c>
      <c r="B99" s="35" t="s">
        <v>33</v>
      </c>
      <c r="C99" s="36">
        <v>1729</v>
      </c>
      <c r="D99" s="36">
        <v>405</v>
      </c>
      <c r="E99" s="34" t="s">
        <v>124</v>
      </c>
      <c r="F99" s="37"/>
      <c r="G99" s="38"/>
      <c r="H99" s="37"/>
      <c r="I99" s="38"/>
      <c r="J99" s="37"/>
      <c r="K99" s="38"/>
      <c r="L99" s="37"/>
      <c r="M99" s="37"/>
      <c r="N99" s="37"/>
      <c r="O99" s="37"/>
      <c r="P99" s="38"/>
      <c r="Q99" s="37"/>
      <c r="R99" s="37" t="s">
        <v>21</v>
      </c>
    </row>
    <row r="100" spans="1:18">
      <c r="A100" s="34" t="s">
        <v>138</v>
      </c>
      <c r="B100" s="35" t="s">
        <v>33</v>
      </c>
      <c r="C100" s="36">
        <v>70</v>
      </c>
      <c r="D100" s="36">
        <v>33</v>
      </c>
      <c r="E100" s="34" t="s">
        <v>139</v>
      </c>
      <c r="F100" s="37"/>
      <c r="G100" s="38"/>
      <c r="H100" s="37"/>
      <c r="I100" s="38"/>
      <c r="J100" s="37"/>
      <c r="K100" s="38"/>
      <c r="L100" s="37"/>
      <c r="M100" s="37"/>
      <c r="N100" s="37"/>
      <c r="O100" s="37"/>
      <c r="P100" s="38"/>
      <c r="Q100" s="37"/>
      <c r="R100" s="37" t="s">
        <v>21</v>
      </c>
    </row>
    <row r="101" spans="1:18">
      <c r="A101" s="34" t="s">
        <v>140</v>
      </c>
      <c r="B101" s="35" t="s">
        <v>28</v>
      </c>
      <c r="C101" s="36">
        <v>35</v>
      </c>
      <c r="D101" s="36">
        <v>17</v>
      </c>
      <c r="E101" s="34" t="s">
        <v>139</v>
      </c>
      <c r="F101" s="37"/>
      <c r="G101" s="38"/>
      <c r="H101" s="37"/>
      <c r="I101" s="38"/>
      <c r="J101" s="37"/>
      <c r="K101" s="38"/>
      <c r="L101" s="37"/>
      <c r="M101" s="37"/>
      <c r="N101" s="37"/>
      <c r="O101" s="37"/>
      <c r="P101" s="38"/>
      <c r="Q101" s="37"/>
      <c r="R101" s="37" t="s">
        <v>21</v>
      </c>
    </row>
    <row r="102" spans="1:18">
      <c r="A102" s="34" t="s">
        <v>141</v>
      </c>
      <c r="B102" s="35" t="s">
        <v>28</v>
      </c>
      <c r="C102" s="36">
        <v>32</v>
      </c>
      <c r="D102" s="36">
        <v>12</v>
      </c>
      <c r="E102" s="34" t="s">
        <v>139</v>
      </c>
      <c r="F102" s="37"/>
      <c r="G102" s="38"/>
      <c r="H102" s="37"/>
      <c r="I102" s="38"/>
      <c r="J102" s="37"/>
      <c r="K102" s="38"/>
      <c r="L102" s="37"/>
      <c r="M102" s="37"/>
      <c r="N102" s="37"/>
      <c r="O102" s="37"/>
      <c r="P102" s="38"/>
      <c r="Q102" s="37"/>
      <c r="R102" s="37" t="s">
        <v>21</v>
      </c>
    </row>
    <row r="103" spans="1:18">
      <c r="A103" s="34" t="s">
        <v>142</v>
      </c>
      <c r="B103" s="35" t="s">
        <v>33</v>
      </c>
      <c r="C103" s="36">
        <v>1108</v>
      </c>
      <c r="D103" s="36">
        <v>336</v>
      </c>
      <c r="E103" s="34" t="s">
        <v>139</v>
      </c>
      <c r="F103" s="37"/>
      <c r="G103" s="38"/>
      <c r="H103" s="37"/>
      <c r="I103" s="38"/>
      <c r="J103" s="37"/>
      <c r="K103" s="38"/>
      <c r="L103" s="37"/>
      <c r="M103" s="37"/>
      <c r="N103" s="37"/>
      <c r="O103" s="37"/>
      <c r="P103" s="38"/>
      <c r="Q103" s="37"/>
      <c r="R103" s="37" t="s">
        <v>21</v>
      </c>
    </row>
    <row r="104" spans="1:18">
      <c r="A104" s="34" t="s">
        <v>143</v>
      </c>
      <c r="B104" s="35" t="s">
        <v>33</v>
      </c>
      <c r="C104" s="36">
        <v>88</v>
      </c>
      <c r="D104" s="36">
        <v>61</v>
      </c>
      <c r="E104" s="34" t="s">
        <v>139</v>
      </c>
      <c r="F104" s="37"/>
      <c r="G104" s="38"/>
      <c r="H104" s="37"/>
      <c r="I104" s="38"/>
      <c r="J104" s="37"/>
      <c r="K104" s="38"/>
      <c r="L104" s="37"/>
      <c r="M104" s="37"/>
      <c r="N104" s="37"/>
      <c r="O104" s="37"/>
      <c r="P104" s="38"/>
      <c r="Q104" s="37"/>
      <c r="R104" s="37" t="s">
        <v>21</v>
      </c>
    </row>
    <row r="105" spans="1:18">
      <c r="A105" s="34" t="s">
        <v>144</v>
      </c>
      <c r="B105" s="35" t="s">
        <v>19</v>
      </c>
      <c r="C105" s="36">
        <v>433</v>
      </c>
      <c r="D105" s="36">
        <v>143</v>
      </c>
      <c r="E105" s="34" t="s">
        <v>145</v>
      </c>
      <c r="F105" s="37"/>
      <c r="G105" s="38"/>
      <c r="H105" s="37"/>
      <c r="I105" s="38"/>
      <c r="J105" s="37"/>
      <c r="K105" s="38"/>
      <c r="L105" s="37"/>
      <c r="M105" s="37"/>
      <c r="N105" s="37"/>
      <c r="O105" s="37"/>
      <c r="P105" s="38"/>
      <c r="Q105" s="37"/>
      <c r="R105" s="37" t="s">
        <v>21</v>
      </c>
    </row>
    <row r="106" spans="1:18">
      <c r="A106" s="34" t="s">
        <v>146</v>
      </c>
      <c r="B106" s="35" t="s">
        <v>33</v>
      </c>
      <c r="C106" s="36">
        <v>272</v>
      </c>
      <c r="D106" s="36">
        <v>145</v>
      </c>
      <c r="E106" s="34" t="s">
        <v>145</v>
      </c>
      <c r="F106" s="37"/>
      <c r="G106" s="38"/>
      <c r="H106" s="37"/>
      <c r="I106" s="38"/>
      <c r="J106" s="37"/>
      <c r="K106" s="38"/>
      <c r="L106" s="37"/>
      <c r="M106" s="37"/>
      <c r="N106" s="37"/>
      <c r="O106" s="37"/>
      <c r="P106" s="38"/>
      <c r="Q106" s="37"/>
      <c r="R106" s="37" t="s">
        <v>21</v>
      </c>
    </row>
    <row r="107" spans="1:18">
      <c r="A107" s="34" t="s">
        <v>147</v>
      </c>
      <c r="B107" s="35" t="s">
        <v>19</v>
      </c>
      <c r="C107" s="36">
        <v>150</v>
      </c>
      <c r="D107" s="36">
        <v>50</v>
      </c>
      <c r="E107" s="34" t="s">
        <v>145</v>
      </c>
      <c r="F107" s="37"/>
      <c r="G107" s="38"/>
      <c r="H107" s="37"/>
      <c r="I107" s="38"/>
      <c r="J107" s="37"/>
      <c r="K107" s="38"/>
      <c r="L107" s="37"/>
      <c r="M107" s="37"/>
      <c r="N107" s="37"/>
      <c r="O107" s="37"/>
      <c r="P107" s="38"/>
      <c r="Q107" s="37"/>
      <c r="R107" s="37" t="s">
        <v>21</v>
      </c>
    </row>
    <row r="108" spans="1:18">
      <c r="A108" s="34" t="s">
        <v>148</v>
      </c>
      <c r="B108" s="35" t="s">
        <v>33</v>
      </c>
      <c r="C108" s="36">
        <v>226</v>
      </c>
      <c r="D108" s="36">
        <v>161</v>
      </c>
      <c r="E108" s="34" t="s">
        <v>145</v>
      </c>
      <c r="F108" s="37"/>
      <c r="G108" s="38"/>
      <c r="H108" s="37"/>
      <c r="I108" s="38"/>
      <c r="J108" s="37"/>
      <c r="K108" s="38"/>
      <c r="L108" s="37"/>
      <c r="M108" s="37"/>
      <c r="N108" s="37"/>
      <c r="O108" s="37"/>
      <c r="P108" s="38"/>
      <c r="Q108" s="37"/>
      <c r="R108" s="37" t="s">
        <v>21</v>
      </c>
    </row>
    <row r="109" spans="1:18">
      <c r="A109" s="34" t="s">
        <v>149</v>
      </c>
      <c r="B109" s="35" t="s">
        <v>33</v>
      </c>
      <c r="C109" s="36">
        <v>132</v>
      </c>
      <c r="D109" s="36">
        <v>33</v>
      </c>
      <c r="E109" s="34" t="s">
        <v>145</v>
      </c>
      <c r="F109" s="37"/>
      <c r="G109" s="38"/>
      <c r="H109" s="37"/>
      <c r="I109" s="38"/>
      <c r="J109" s="37"/>
      <c r="K109" s="38"/>
      <c r="L109" s="37"/>
      <c r="M109" s="37"/>
      <c r="N109" s="37"/>
      <c r="O109" s="37"/>
      <c r="P109" s="38"/>
      <c r="Q109" s="37"/>
      <c r="R109" s="37" t="s">
        <v>21</v>
      </c>
    </row>
    <row r="110" spans="1:18">
      <c r="A110" s="34" t="s">
        <v>150</v>
      </c>
      <c r="B110" s="35" t="s">
        <v>33</v>
      </c>
      <c r="C110" s="36">
        <v>465</v>
      </c>
      <c r="D110" s="36">
        <v>141</v>
      </c>
      <c r="E110" s="34" t="s">
        <v>145</v>
      </c>
      <c r="F110" s="37"/>
      <c r="G110" s="38"/>
      <c r="H110" s="37"/>
      <c r="I110" s="38"/>
      <c r="J110" s="37"/>
      <c r="K110" s="38"/>
      <c r="L110" s="37"/>
      <c r="M110" s="37"/>
      <c r="N110" s="37"/>
      <c r="O110" s="37"/>
      <c r="P110" s="38"/>
      <c r="Q110" s="37"/>
      <c r="R110" s="37" t="s">
        <v>21</v>
      </c>
    </row>
    <row r="111" spans="1:18">
      <c r="A111" s="34" t="s">
        <v>151</v>
      </c>
      <c r="B111" s="35" t="s">
        <v>33</v>
      </c>
      <c r="C111" s="36">
        <v>150</v>
      </c>
      <c r="D111" s="36">
        <v>60</v>
      </c>
      <c r="E111" s="34" t="s">
        <v>145</v>
      </c>
      <c r="F111" s="37"/>
      <c r="G111" s="38"/>
      <c r="H111" s="37"/>
      <c r="I111" s="38"/>
      <c r="J111" s="37"/>
      <c r="K111" s="38"/>
      <c r="L111" s="37"/>
      <c r="M111" s="37"/>
      <c r="N111" s="37"/>
      <c r="O111" s="37"/>
      <c r="P111" s="38"/>
      <c r="Q111" s="37"/>
      <c r="R111" s="37" t="s">
        <v>21</v>
      </c>
    </row>
    <row r="112" spans="1:18">
      <c r="A112" s="34" t="s">
        <v>152</v>
      </c>
      <c r="B112" s="35" t="s">
        <v>33</v>
      </c>
      <c r="C112" s="36">
        <v>56</v>
      </c>
      <c r="D112" s="36">
        <v>29</v>
      </c>
      <c r="E112" s="34" t="s">
        <v>145</v>
      </c>
      <c r="F112" s="37"/>
      <c r="G112" s="38"/>
      <c r="H112" s="37"/>
      <c r="I112" s="38"/>
      <c r="J112" s="37"/>
      <c r="K112" s="38"/>
      <c r="L112" s="37"/>
      <c r="M112" s="37"/>
      <c r="N112" s="37"/>
      <c r="O112" s="37"/>
      <c r="P112" s="38"/>
      <c r="Q112" s="37"/>
      <c r="R112" s="37" t="s">
        <v>21</v>
      </c>
    </row>
    <row r="113" spans="1:18">
      <c r="A113" s="34" t="s">
        <v>153</v>
      </c>
      <c r="B113" s="35" t="s">
        <v>33</v>
      </c>
      <c r="C113" s="36">
        <v>82</v>
      </c>
      <c r="D113" s="36">
        <v>86</v>
      </c>
      <c r="E113" s="34" t="s">
        <v>145</v>
      </c>
      <c r="F113" s="37"/>
      <c r="G113" s="38"/>
      <c r="H113" s="37"/>
      <c r="I113" s="38"/>
      <c r="J113" s="37" t="s">
        <v>24</v>
      </c>
      <c r="K113" s="38">
        <v>202978.4</v>
      </c>
      <c r="L113" s="37"/>
      <c r="M113" s="37"/>
      <c r="N113" s="37"/>
      <c r="O113" s="37"/>
      <c r="P113" s="38"/>
      <c r="Q113" s="37"/>
      <c r="R113" s="37" t="s">
        <v>21</v>
      </c>
    </row>
    <row r="114" spans="1:18">
      <c r="A114" s="34" t="s">
        <v>154</v>
      </c>
      <c r="B114" s="35" t="s">
        <v>19</v>
      </c>
      <c r="C114" s="36">
        <v>105</v>
      </c>
      <c r="D114" s="36">
        <v>32</v>
      </c>
      <c r="E114" s="34" t="s">
        <v>145</v>
      </c>
      <c r="F114" s="37"/>
      <c r="G114" s="38"/>
      <c r="H114" s="37"/>
      <c r="I114" s="38"/>
      <c r="J114" s="37"/>
      <c r="K114" s="38"/>
      <c r="L114" s="37"/>
      <c r="M114" s="37"/>
      <c r="N114" s="37"/>
      <c r="O114" s="37"/>
      <c r="P114" s="38"/>
      <c r="Q114" s="37"/>
      <c r="R114" s="37" t="s">
        <v>21</v>
      </c>
    </row>
    <row r="115" spans="1:18">
      <c r="A115" s="34" t="s">
        <v>155</v>
      </c>
      <c r="B115" s="35" t="s">
        <v>33</v>
      </c>
      <c r="C115" s="36">
        <v>38</v>
      </c>
      <c r="D115" s="36">
        <v>2</v>
      </c>
      <c r="E115" s="34" t="s">
        <v>145</v>
      </c>
      <c r="F115" s="37"/>
      <c r="G115" s="38"/>
      <c r="H115" s="37"/>
      <c r="I115" s="38"/>
      <c r="J115" s="37"/>
      <c r="K115" s="38"/>
      <c r="L115" s="37"/>
      <c r="M115" s="37"/>
      <c r="N115" s="37"/>
      <c r="O115" s="37"/>
      <c r="P115" s="38"/>
      <c r="Q115" s="37"/>
      <c r="R115" s="37" t="s">
        <v>21</v>
      </c>
    </row>
    <row r="116" spans="1:18">
      <c r="A116" s="34" t="s">
        <v>156</v>
      </c>
      <c r="B116" s="35" t="s">
        <v>19</v>
      </c>
      <c r="C116" s="36">
        <v>200</v>
      </c>
      <c r="D116" s="36">
        <v>55</v>
      </c>
      <c r="E116" s="34" t="s">
        <v>145</v>
      </c>
      <c r="F116" s="37"/>
      <c r="G116" s="38"/>
      <c r="H116" s="37"/>
      <c r="I116" s="38"/>
      <c r="J116" s="37"/>
      <c r="K116" s="38"/>
      <c r="L116" s="37"/>
      <c r="M116" s="37"/>
      <c r="N116" s="37"/>
      <c r="O116" s="37"/>
      <c r="P116" s="38"/>
      <c r="Q116" s="37"/>
      <c r="R116" s="37" t="s">
        <v>21</v>
      </c>
    </row>
    <row r="117" spans="1:18">
      <c r="A117" s="34" t="s">
        <v>157</v>
      </c>
      <c r="B117" s="35" t="s">
        <v>33</v>
      </c>
      <c r="C117" s="36">
        <v>112</v>
      </c>
      <c r="D117" s="36">
        <v>39</v>
      </c>
      <c r="E117" s="34" t="s">
        <v>145</v>
      </c>
      <c r="F117" s="37"/>
      <c r="G117" s="38"/>
      <c r="H117" s="37"/>
      <c r="I117" s="38"/>
      <c r="J117" s="37"/>
      <c r="K117" s="38"/>
      <c r="L117" s="37"/>
      <c r="M117" s="37"/>
      <c r="N117" s="37"/>
      <c r="O117" s="37"/>
      <c r="P117" s="38"/>
      <c r="Q117" s="37"/>
      <c r="R117" s="37" t="s">
        <v>21</v>
      </c>
    </row>
    <row r="118" spans="1:18">
      <c r="A118" s="34" t="s">
        <v>158</v>
      </c>
      <c r="B118" s="35" t="s">
        <v>19</v>
      </c>
      <c r="C118" s="36">
        <v>42</v>
      </c>
      <c r="D118" s="36">
        <v>15</v>
      </c>
      <c r="E118" s="34" t="s">
        <v>145</v>
      </c>
      <c r="F118" s="37"/>
      <c r="G118" s="38"/>
      <c r="H118" s="37"/>
      <c r="I118" s="38"/>
      <c r="J118" s="37"/>
      <c r="K118" s="38"/>
      <c r="L118" s="37"/>
      <c r="M118" s="37"/>
      <c r="N118" s="37"/>
      <c r="O118" s="37"/>
      <c r="P118" s="38"/>
      <c r="Q118" s="37"/>
      <c r="R118" s="37" t="s">
        <v>21</v>
      </c>
    </row>
    <row r="119" spans="1:18">
      <c r="A119" s="34" t="s">
        <v>159</v>
      </c>
      <c r="B119" s="35" t="s">
        <v>28</v>
      </c>
      <c r="C119" s="36">
        <v>50</v>
      </c>
      <c r="D119" s="36">
        <v>17</v>
      </c>
      <c r="E119" s="34" t="s">
        <v>145</v>
      </c>
      <c r="F119" s="37"/>
      <c r="G119" s="38"/>
      <c r="H119" s="37"/>
      <c r="I119" s="38"/>
      <c r="J119" s="37"/>
      <c r="K119" s="38"/>
      <c r="L119" s="37"/>
      <c r="M119" s="37"/>
      <c r="N119" s="37"/>
      <c r="O119" s="37"/>
      <c r="P119" s="38"/>
      <c r="Q119" s="37"/>
      <c r="R119" s="37" t="s">
        <v>21</v>
      </c>
    </row>
    <row r="120" spans="1:18">
      <c r="A120" s="34" t="s">
        <v>160</v>
      </c>
      <c r="B120" s="35" t="s">
        <v>33</v>
      </c>
      <c r="C120" s="36">
        <v>25</v>
      </c>
      <c r="D120" s="36">
        <v>12</v>
      </c>
      <c r="E120" s="34" t="s">
        <v>145</v>
      </c>
      <c r="F120" s="37"/>
      <c r="G120" s="38"/>
      <c r="H120" s="37"/>
      <c r="I120" s="38"/>
      <c r="J120" s="37"/>
      <c r="K120" s="38"/>
      <c r="L120" s="37"/>
      <c r="M120" s="37"/>
      <c r="N120" s="37"/>
      <c r="O120" s="37" t="s">
        <v>24</v>
      </c>
      <c r="P120" s="38">
        <v>148536</v>
      </c>
      <c r="Q120" s="37"/>
      <c r="R120" s="37" t="s">
        <v>21</v>
      </c>
    </row>
    <row r="121" spans="1:18">
      <c r="A121" s="34" t="s">
        <v>161</v>
      </c>
      <c r="B121" s="35" t="s">
        <v>33</v>
      </c>
      <c r="C121" s="36">
        <v>27</v>
      </c>
      <c r="D121" s="36">
        <v>18</v>
      </c>
      <c r="E121" s="34" t="s">
        <v>145</v>
      </c>
      <c r="F121" s="37"/>
      <c r="G121" s="38"/>
      <c r="H121" s="37"/>
      <c r="I121" s="38"/>
      <c r="J121" s="37"/>
      <c r="K121" s="38"/>
      <c r="L121" s="37"/>
      <c r="M121" s="37"/>
      <c r="N121" s="37"/>
      <c r="O121" s="37"/>
      <c r="P121" s="38"/>
      <c r="Q121" s="37"/>
      <c r="R121" s="37" t="s">
        <v>21</v>
      </c>
    </row>
    <row r="122" spans="1:18">
      <c r="A122" s="34" t="s">
        <v>162</v>
      </c>
      <c r="B122" s="35" t="s">
        <v>28</v>
      </c>
      <c r="C122" s="36">
        <v>47</v>
      </c>
      <c r="D122" s="36">
        <v>15</v>
      </c>
      <c r="E122" s="34" t="s">
        <v>145</v>
      </c>
      <c r="F122" s="37"/>
      <c r="G122" s="38"/>
      <c r="H122" s="37"/>
      <c r="I122" s="38"/>
      <c r="J122" s="37"/>
      <c r="K122" s="38"/>
      <c r="L122" s="37"/>
      <c r="M122" s="37"/>
      <c r="N122" s="37"/>
      <c r="O122" s="37"/>
      <c r="P122" s="38"/>
      <c r="Q122" s="37"/>
      <c r="R122" s="37" t="s">
        <v>21</v>
      </c>
    </row>
    <row r="123" spans="1:18">
      <c r="A123" s="34" t="s">
        <v>163</v>
      </c>
      <c r="B123" s="35" t="s">
        <v>33</v>
      </c>
      <c r="C123" s="36">
        <v>90</v>
      </c>
      <c r="D123" s="36">
        <v>20</v>
      </c>
      <c r="E123" s="34" t="s">
        <v>145</v>
      </c>
      <c r="F123" s="37" t="s">
        <v>24</v>
      </c>
      <c r="G123" s="38">
        <v>595607</v>
      </c>
      <c r="H123" s="37"/>
      <c r="I123" s="38"/>
      <c r="J123" s="37"/>
      <c r="K123" s="38"/>
      <c r="L123" s="37"/>
      <c r="M123" s="37"/>
      <c r="N123" s="37"/>
      <c r="O123" s="37"/>
      <c r="P123" s="38"/>
      <c r="Q123" s="37"/>
      <c r="R123" s="37" t="s">
        <v>21</v>
      </c>
    </row>
    <row r="124" spans="1:18">
      <c r="A124" s="34" t="s">
        <v>164</v>
      </c>
      <c r="B124" s="35" t="s">
        <v>33</v>
      </c>
      <c r="C124" s="36">
        <v>250</v>
      </c>
      <c r="D124" s="36">
        <v>2</v>
      </c>
      <c r="E124" s="34" t="s">
        <v>145</v>
      </c>
      <c r="F124" s="37"/>
      <c r="G124" s="38"/>
      <c r="H124" s="37"/>
      <c r="I124" s="38"/>
      <c r="J124" s="37"/>
      <c r="K124" s="38"/>
      <c r="L124" s="37"/>
      <c r="M124" s="37"/>
      <c r="N124" s="37"/>
      <c r="O124" s="37"/>
      <c r="P124" s="38"/>
      <c r="Q124" s="39"/>
      <c r="R124" s="37" t="s">
        <v>21</v>
      </c>
    </row>
    <row r="125" spans="1:18">
      <c r="A125" s="34" t="s">
        <v>165</v>
      </c>
      <c r="B125" s="35" t="s">
        <v>33</v>
      </c>
      <c r="C125" s="36">
        <v>1219</v>
      </c>
      <c r="D125" s="36">
        <v>15</v>
      </c>
      <c r="E125" s="34" t="s">
        <v>145</v>
      </c>
      <c r="F125" s="37"/>
      <c r="G125" s="38"/>
      <c r="H125" s="37"/>
      <c r="I125" s="38"/>
      <c r="J125" s="37"/>
      <c r="K125" s="38"/>
      <c r="L125" s="37"/>
      <c r="M125" s="37"/>
      <c r="N125" s="37"/>
      <c r="O125" s="37"/>
      <c r="P125" s="38"/>
      <c r="Q125" s="39"/>
      <c r="R125" s="37" t="s">
        <v>21</v>
      </c>
    </row>
    <row r="126" spans="1:18">
      <c r="A126" s="34" t="s">
        <v>166</v>
      </c>
      <c r="B126" s="35" t="s">
        <v>19</v>
      </c>
      <c r="C126" s="36">
        <v>32</v>
      </c>
      <c r="D126" s="36">
        <v>16</v>
      </c>
      <c r="E126" s="34" t="s">
        <v>145</v>
      </c>
      <c r="F126" s="37"/>
      <c r="G126" s="38"/>
      <c r="H126" s="37"/>
      <c r="I126" s="38"/>
      <c r="J126" s="37"/>
      <c r="K126" s="38"/>
      <c r="L126" s="37"/>
      <c r="M126" s="37"/>
      <c r="N126" s="37"/>
      <c r="O126" s="37"/>
      <c r="P126" s="38"/>
      <c r="Q126" s="37"/>
      <c r="R126" s="37" t="s">
        <v>21</v>
      </c>
    </row>
    <row r="127" spans="1:18">
      <c r="A127" s="34" t="s">
        <v>167</v>
      </c>
      <c r="B127" s="35" t="s">
        <v>33</v>
      </c>
      <c r="C127" s="36">
        <v>44</v>
      </c>
      <c r="D127" s="36">
        <v>16</v>
      </c>
      <c r="E127" s="34" t="s">
        <v>145</v>
      </c>
      <c r="F127" s="37"/>
      <c r="G127" s="38"/>
      <c r="H127" s="37"/>
      <c r="I127" s="38"/>
      <c r="J127" s="37"/>
      <c r="K127" s="38"/>
      <c r="L127" s="37"/>
      <c r="M127" s="37"/>
      <c r="N127" s="37"/>
      <c r="O127" s="37"/>
      <c r="P127" s="38"/>
      <c r="Q127" s="37"/>
      <c r="R127" s="37" t="s">
        <v>21</v>
      </c>
    </row>
    <row r="128" spans="1:18">
      <c r="A128" s="34" t="s">
        <v>168</v>
      </c>
      <c r="B128" s="35" t="s">
        <v>33</v>
      </c>
      <c r="C128" s="36">
        <v>45</v>
      </c>
      <c r="D128" s="36">
        <v>16</v>
      </c>
      <c r="E128" s="34" t="s">
        <v>145</v>
      </c>
      <c r="F128" s="37"/>
      <c r="G128" s="38"/>
      <c r="H128" s="37"/>
      <c r="I128" s="38"/>
      <c r="J128" s="37"/>
      <c r="K128" s="38"/>
      <c r="L128" s="37"/>
      <c r="M128" s="37"/>
      <c r="N128" s="37"/>
      <c r="O128" s="37"/>
      <c r="P128" s="38"/>
      <c r="Q128" s="37"/>
      <c r="R128" s="37" t="s">
        <v>21</v>
      </c>
    </row>
    <row r="129" spans="1:18">
      <c r="A129" s="34" t="s">
        <v>169</v>
      </c>
      <c r="B129" s="35" t="s">
        <v>19</v>
      </c>
      <c r="C129" s="36">
        <v>64</v>
      </c>
      <c r="D129" s="36">
        <v>23</v>
      </c>
      <c r="E129" s="34" t="s">
        <v>145</v>
      </c>
      <c r="F129" s="37"/>
      <c r="G129" s="38"/>
      <c r="H129" s="37"/>
      <c r="I129" s="38"/>
      <c r="J129" s="37"/>
      <c r="K129" s="38"/>
      <c r="L129" s="37"/>
      <c r="M129" s="37"/>
      <c r="N129" s="37"/>
      <c r="O129" s="37"/>
      <c r="P129" s="38"/>
      <c r="Q129" s="37"/>
      <c r="R129" s="37" t="s">
        <v>21</v>
      </c>
    </row>
    <row r="130" spans="1:18">
      <c r="A130" s="34" t="s">
        <v>170</v>
      </c>
      <c r="B130" s="35" t="s">
        <v>33</v>
      </c>
      <c r="C130" s="36">
        <v>75</v>
      </c>
      <c r="D130" s="36">
        <v>5</v>
      </c>
      <c r="E130" s="34" t="s">
        <v>145</v>
      </c>
      <c r="F130" s="37"/>
      <c r="G130" s="38"/>
      <c r="H130" s="37"/>
      <c r="I130" s="38"/>
      <c r="J130" s="37"/>
      <c r="K130" s="38"/>
      <c r="L130" s="37"/>
      <c r="M130" s="37"/>
      <c r="N130" s="37"/>
      <c r="O130" s="37" t="s">
        <v>24</v>
      </c>
      <c r="P130" s="38">
        <v>1644943</v>
      </c>
      <c r="Q130" s="37"/>
      <c r="R130" s="37" t="s">
        <v>21</v>
      </c>
    </row>
    <row r="131" spans="1:18">
      <c r="A131" s="34" t="s">
        <v>171</v>
      </c>
      <c r="B131" s="35" t="s">
        <v>33</v>
      </c>
      <c r="C131" s="36">
        <v>48</v>
      </c>
      <c r="D131" s="36">
        <v>18</v>
      </c>
      <c r="E131" s="34" t="s">
        <v>145</v>
      </c>
      <c r="F131" s="37" t="s">
        <v>24</v>
      </c>
      <c r="G131" s="38">
        <v>906802</v>
      </c>
      <c r="H131" s="37"/>
      <c r="I131" s="38"/>
      <c r="J131" s="37"/>
      <c r="K131" s="38"/>
      <c r="L131" s="37"/>
      <c r="M131" s="37"/>
      <c r="N131" s="37"/>
      <c r="O131" s="37"/>
      <c r="P131" s="38"/>
      <c r="Q131" s="37"/>
      <c r="R131" s="37" t="s">
        <v>21</v>
      </c>
    </row>
    <row r="132" spans="1:18">
      <c r="A132" s="34" t="s">
        <v>172</v>
      </c>
      <c r="B132" s="35" t="s">
        <v>33</v>
      </c>
      <c r="C132" s="36">
        <v>50</v>
      </c>
      <c r="D132" s="36">
        <v>15</v>
      </c>
      <c r="E132" s="34" t="s">
        <v>145</v>
      </c>
      <c r="F132" s="37"/>
      <c r="G132" s="38"/>
      <c r="H132" s="37"/>
      <c r="I132" s="38"/>
      <c r="J132" s="37"/>
      <c r="K132" s="38"/>
      <c r="L132" s="37"/>
      <c r="M132" s="37"/>
      <c r="N132" s="37"/>
      <c r="O132" s="37"/>
      <c r="P132" s="38"/>
      <c r="Q132" s="37"/>
      <c r="R132" s="37" t="s">
        <v>21</v>
      </c>
    </row>
    <row r="133" spans="1:18">
      <c r="A133" s="34" t="s">
        <v>173</v>
      </c>
      <c r="B133" s="35" t="s">
        <v>33</v>
      </c>
      <c r="C133" s="36">
        <v>45</v>
      </c>
      <c r="D133" s="36">
        <v>17</v>
      </c>
      <c r="E133" s="34" t="s">
        <v>145</v>
      </c>
      <c r="F133" s="37"/>
      <c r="G133" s="38"/>
      <c r="H133" s="37"/>
      <c r="I133" s="38"/>
      <c r="J133" s="37"/>
      <c r="K133" s="38"/>
      <c r="L133" s="37"/>
      <c r="M133" s="37"/>
      <c r="N133" s="37"/>
      <c r="O133" s="37"/>
      <c r="P133" s="38"/>
      <c r="Q133" s="37"/>
      <c r="R133" s="37" t="s">
        <v>21</v>
      </c>
    </row>
    <row r="134" spans="1:18">
      <c r="A134" s="34" t="s">
        <v>174</v>
      </c>
      <c r="B134" s="35" t="s">
        <v>28</v>
      </c>
      <c r="C134" s="36">
        <v>73</v>
      </c>
      <c r="D134" s="36">
        <v>22</v>
      </c>
      <c r="E134" s="34" t="s">
        <v>145</v>
      </c>
      <c r="F134" s="37"/>
      <c r="G134" s="38"/>
      <c r="H134" s="37"/>
      <c r="I134" s="38"/>
      <c r="J134" s="37"/>
      <c r="K134" s="38"/>
      <c r="L134" s="37"/>
      <c r="M134" s="37"/>
      <c r="N134" s="37"/>
      <c r="O134" s="37"/>
      <c r="P134" s="38"/>
      <c r="Q134" s="37"/>
      <c r="R134" s="37" t="s">
        <v>21</v>
      </c>
    </row>
    <row r="135" spans="1:18">
      <c r="A135" s="34" t="s">
        <v>175</v>
      </c>
      <c r="B135" s="35" t="s">
        <v>28</v>
      </c>
      <c r="C135" s="36">
        <v>240</v>
      </c>
      <c r="D135" s="36">
        <v>80</v>
      </c>
      <c r="E135" s="34" t="s">
        <v>145</v>
      </c>
      <c r="F135" s="37"/>
      <c r="G135" s="38"/>
      <c r="H135" s="37"/>
      <c r="I135" s="38"/>
      <c r="J135" s="37"/>
      <c r="K135" s="38"/>
      <c r="L135" s="37"/>
      <c r="M135" s="37"/>
      <c r="N135" s="37"/>
      <c r="O135" s="37"/>
      <c r="P135" s="38"/>
      <c r="Q135" s="37"/>
      <c r="R135" s="37" t="s">
        <v>21</v>
      </c>
    </row>
    <row r="136" spans="1:18">
      <c r="A136" s="34" t="s">
        <v>176</v>
      </c>
      <c r="B136" s="35" t="s">
        <v>33</v>
      </c>
      <c r="C136" s="36">
        <v>204</v>
      </c>
      <c r="D136" s="36">
        <v>1</v>
      </c>
      <c r="E136" s="34" t="s">
        <v>145</v>
      </c>
      <c r="F136" s="37"/>
      <c r="G136" s="38"/>
      <c r="H136" s="37"/>
      <c r="I136" s="38"/>
      <c r="J136" s="37"/>
      <c r="K136" s="38"/>
      <c r="L136" s="37"/>
      <c r="M136" s="37"/>
      <c r="N136" s="37"/>
      <c r="O136" s="37"/>
      <c r="P136" s="38"/>
      <c r="Q136" s="37"/>
      <c r="R136" s="37" t="s">
        <v>21</v>
      </c>
    </row>
    <row r="137" spans="1:18">
      <c r="A137" s="34" t="s">
        <v>177</v>
      </c>
      <c r="B137" s="35" t="s">
        <v>28</v>
      </c>
      <c r="C137" s="36">
        <v>51</v>
      </c>
      <c r="D137" s="36">
        <v>4</v>
      </c>
      <c r="E137" s="34" t="s">
        <v>145</v>
      </c>
      <c r="F137" s="37"/>
      <c r="G137" s="38"/>
      <c r="H137" s="37"/>
      <c r="I137" s="38"/>
      <c r="J137" s="37"/>
      <c r="K137" s="38"/>
      <c r="L137" s="37"/>
      <c r="M137" s="37"/>
      <c r="N137" s="37"/>
      <c r="O137" s="37"/>
      <c r="P137" s="38"/>
      <c r="Q137" s="37"/>
      <c r="R137" s="37" t="s">
        <v>21</v>
      </c>
    </row>
    <row r="138" spans="1:18">
      <c r="A138" s="34" t="s">
        <v>178</v>
      </c>
      <c r="B138" s="35" t="s">
        <v>33</v>
      </c>
      <c r="C138" s="36">
        <v>100</v>
      </c>
      <c r="D138" s="36">
        <v>25</v>
      </c>
      <c r="E138" s="34" t="s">
        <v>145</v>
      </c>
      <c r="F138" s="37"/>
      <c r="G138" s="38"/>
      <c r="H138" s="37"/>
      <c r="I138" s="38"/>
      <c r="J138" s="37"/>
      <c r="K138" s="38"/>
      <c r="L138" s="37"/>
      <c r="M138" s="37"/>
      <c r="N138" s="37"/>
      <c r="O138" s="37"/>
      <c r="P138" s="38"/>
      <c r="Q138" s="37"/>
      <c r="R138" s="37" t="s">
        <v>21</v>
      </c>
    </row>
    <row r="139" spans="1:18">
      <c r="A139" s="34" t="s">
        <v>179</v>
      </c>
      <c r="B139" s="35" t="s">
        <v>33</v>
      </c>
      <c r="C139" s="36">
        <v>100</v>
      </c>
      <c r="D139" s="36">
        <v>3</v>
      </c>
      <c r="E139" s="34" t="s">
        <v>145</v>
      </c>
      <c r="F139" s="37"/>
      <c r="G139" s="38"/>
      <c r="H139" s="37"/>
      <c r="I139" s="38"/>
      <c r="J139" s="37"/>
      <c r="K139" s="38"/>
      <c r="L139" s="37"/>
      <c r="M139" s="37"/>
      <c r="N139" s="37"/>
      <c r="O139" s="37"/>
      <c r="P139" s="38"/>
      <c r="Q139" s="37"/>
      <c r="R139" s="37" t="s">
        <v>21</v>
      </c>
    </row>
    <row r="140" spans="1:18">
      <c r="A140" s="34" t="s">
        <v>180</v>
      </c>
      <c r="B140" s="35" t="s">
        <v>33</v>
      </c>
      <c r="C140" s="36">
        <v>2086</v>
      </c>
      <c r="D140" s="36">
        <v>631</v>
      </c>
      <c r="E140" s="34" t="s">
        <v>145</v>
      </c>
      <c r="F140" s="37"/>
      <c r="G140" s="38"/>
      <c r="H140" s="37"/>
      <c r="I140" s="38"/>
      <c r="J140" s="37"/>
      <c r="K140" s="38"/>
      <c r="L140" s="37"/>
      <c r="M140" s="37"/>
      <c r="N140" s="37"/>
      <c r="O140" s="37"/>
      <c r="P140" s="38"/>
      <c r="Q140" s="37"/>
      <c r="R140" s="37" t="s">
        <v>21</v>
      </c>
    </row>
    <row r="141" spans="1:18">
      <c r="A141" s="34" t="s">
        <v>181</v>
      </c>
      <c r="B141" s="35" t="s">
        <v>33</v>
      </c>
      <c r="C141" s="36">
        <v>51428</v>
      </c>
      <c r="D141" s="36">
        <v>10112</v>
      </c>
      <c r="E141" s="34" t="s">
        <v>145</v>
      </c>
      <c r="F141" s="37"/>
      <c r="G141" s="38"/>
      <c r="H141" s="37"/>
      <c r="I141" s="38"/>
      <c r="J141" s="37"/>
      <c r="K141" s="38"/>
      <c r="L141" s="37"/>
      <c r="M141" s="37"/>
      <c r="N141" s="37"/>
      <c r="O141" s="37"/>
      <c r="P141" s="38"/>
      <c r="Q141" s="37"/>
      <c r="R141" s="37" t="s">
        <v>21</v>
      </c>
    </row>
    <row r="142" spans="1:18">
      <c r="A142" s="34" t="s">
        <v>182</v>
      </c>
      <c r="B142" s="35" t="s">
        <v>33</v>
      </c>
      <c r="C142" s="36">
        <v>2592</v>
      </c>
      <c r="D142" s="36">
        <v>1313</v>
      </c>
      <c r="E142" s="34" t="s">
        <v>145</v>
      </c>
      <c r="F142" s="37" t="s">
        <v>24</v>
      </c>
      <c r="G142" s="38">
        <v>263970</v>
      </c>
      <c r="H142" s="37"/>
      <c r="I142" s="38"/>
      <c r="J142" s="37" t="s">
        <v>24</v>
      </c>
      <c r="K142" s="38">
        <v>202978.4</v>
      </c>
      <c r="L142" s="37"/>
      <c r="M142" s="37"/>
      <c r="N142" s="37"/>
      <c r="O142" s="37" t="s">
        <v>24</v>
      </c>
      <c r="P142" s="38">
        <v>3216523</v>
      </c>
      <c r="Q142" s="37"/>
      <c r="R142" s="37" t="s">
        <v>21</v>
      </c>
    </row>
    <row r="143" spans="1:18">
      <c r="A143" s="34" t="s">
        <v>183</v>
      </c>
      <c r="B143" s="35" t="s">
        <v>33</v>
      </c>
      <c r="C143" s="36">
        <v>779</v>
      </c>
      <c r="D143" s="36">
        <v>392</v>
      </c>
      <c r="E143" s="34" t="s">
        <v>145</v>
      </c>
      <c r="F143" s="37" t="s">
        <v>24</v>
      </c>
      <c r="G143" s="38">
        <v>122338.66666666701</v>
      </c>
      <c r="H143" s="37"/>
      <c r="I143" s="38"/>
      <c r="J143" s="37" t="s">
        <v>24</v>
      </c>
      <c r="K143" s="38">
        <v>202978.4</v>
      </c>
      <c r="L143" s="37"/>
      <c r="M143" s="37"/>
      <c r="N143" s="37"/>
      <c r="O143" s="37" t="s">
        <v>24</v>
      </c>
      <c r="P143" s="38">
        <v>5001000</v>
      </c>
      <c r="Q143" s="37"/>
      <c r="R143" s="37" t="s">
        <v>35</v>
      </c>
    </row>
    <row r="144" spans="1:18">
      <c r="A144" s="34" t="s">
        <v>184</v>
      </c>
      <c r="B144" s="35" t="s">
        <v>33</v>
      </c>
      <c r="C144" s="36">
        <v>308</v>
      </c>
      <c r="D144" s="36">
        <v>192</v>
      </c>
      <c r="E144" s="34" t="s">
        <v>145</v>
      </c>
      <c r="F144" s="37"/>
      <c r="G144" s="38"/>
      <c r="H144" s="37"/>
      <c r="I144" s="38"/>
      <c r="J144" s="37"/>
      <c r="K144" s="38"/>
      <c r="L144" s="37"/>
      <c r="M144" s="37"/>
      <c r="N144" s="37"/>
      <c r="O144" s="37"/>
      <c r="P144" s="38"/>
      <c r="Q144" s="37"/>
      <c r="R144" s="37" t="s">
        <v>21</v>
      </c>
    </row>
    <row r="145" spans="1:18">
      <c r="A145" s="34" t="s">
        <v>185</v>
      </c>
      <c r="B145" s="35" t="s">
        <v>33</v>
      </c>
      <c r="C145" s="36">
        <v>2585</v>
      </c>
      <c r="D145" s="36">
        <v>1891</v>
      </c>
      <c r="E145" s="34" t="s">
        <v>145</v>
      </c>
      <c r="F145" s="37"/>
      <c r="G145" s="38"/>
      <c r="H145" s="37"/>
      <c r="I145" s="38"/>
      <c r="J145" s="37"/>
      <c r="K145" s="38"/>
      <c r="L145" s="37"/>
      <c r="M145" s="37"/>
      <c r="N145" s="37"/>
      <c r="O145" s="37" t="s">
        <v>25</v>
      </c>
      <c r="P145" s="38">
        <v>406000</v>
      </c>
      <c r="Q145" s="37" t="s">
        <v>186</v>
      </c>
      <c r="R145" s="37" t="s">
        <v>21</v>
      </c>
    </row>
    <row r="146" spans="1:18">
      <c r="A146" s="34" t="s">
        <v>187</v>
      </c>
      <c r="B146" s="35" t="s">
        <v>33</v>
      </c>
      <c r="C146" s="36">
        <v>777</v>
      </c>
      <c r="D146" s="36">
        <v>376</v>
      </c>
      <c r="E146" s="34" t="s">
        <v>145</v>
      </c>
      <c r="F146" s="37"/>
      <c r="G146" s="38"/>
      <c r="H146" s="37"/>
      <c r="I146" s="38"/>
      <c r="J146" s="37"/>
      <c r="K146" s="38"/>
      <c r="L146" s="37"/>
      <c r="M146" s="37"/>
      <c r="N146" s="37"/>
      <c r="O146" s="37"/>
      <c r="P146" s="38"/>
      <c r="Q146" s="37"/>
      <c r="R146" s="37" t="s">
        <v>21</v>
      </c>
    </row>
    <row r="147" spans="1:18">
      <c r="A147" s="34" t="s">
        <v>188</v>
      </c>
      <c r="B147" s="35" t="s">
        <v>33</v>
      </c>
      <c r="C147" s="36">
        <v>286</v>
      </c>
      <c r="D147" s="36">
        <v>193</v>
      </c>
      <c r="E147" s="34" t="s">
        <v>145</v>
      </c>
      <c r="F147" s="37"/>
      <c r="G147" s="38"/>
      <c r="H147" s="37"/>
      <c r="I147" s="38"/>
      <c r="J147" s="37"/>
      <c r="K147" s="38"/>
      <c r="L147" s="37"/>
      <c r="M147" s="37"/>
      <c r="N147" s="37"/>
      <c r="O147" s="37"/>
      <c r="P147" s="38"/>
      <c r="Q147" s="37"/>
      <c r="R147" s="37" t="s">
        <v>21</v>
      </c>
    </row>
    <row r="148" spans="1:18">
      <c r="A148" s="34" t="s">
        <v>189</v>
      </c>
      <c r="B148" s="35" t="s">
        <v>33</v>
      </c>
      <c r="C148" s="36">
        <v>2370</v>
      </c>
      <c r="D148" s="36">
        <v>461</v>
      </c>
      <c r="E148" s="34" t="s">
        <v>145</v>
      </c>
      <c r="F148" s="37"/>
      <c r="G148" s="38"/>
      <c r="H148" s="37"/>
      <c r="I148" s="38"/>
      <c r="J148" s="37"/>
      <c r="K148" s="38"/>
      <c r="L148" s="37"/>
      <c r="M148" s="37"/>
      <c r="N148" s="37"/>
      <c r="O148" s="37"/>
      <c r="P148" s="38"/>
      <c r="Q148" s="37"/>
      <c r="R148" s="37" t="s">
        <v>21</v>
      </c>
    </row>
    <row r="149" spans="1:18">
      <c r="A149" s="34" t="s">
        <v>190</v>
      </c>
      <c r="B149" s="35" t="s">
        <v>33</v>
      </c>
      <c r="C149" s="36">
        <v>295</v>
      </c>
      <c r="D149" s="36">
        <v>201</v>
      </c>
      <c r="E149" s="34" t="s">
        <v>145</v>
      </c>
      <c r="F149" s="37"/>
      <c r="G149" s="38"/>
      <c r="H149" s="37"/>
      <c r="I149" s="38"/>
      <c r="J149" s="37"/>
      <c r="K149" s="38"/>
      <c r="L149" s="37"/>
      <c r="M149" s="37"/>
      <c r="N149" s="37"/>
      <c r="O149" s="37"/>
      <c r="P149" s="38"/>
      <c r="Q149" s="37"/>
      <c r="R149" s="37" t="s">
        <v>21</v>
      </c>
    </row>
    <row r="150" spans="1:18">
      <c r="A150" s="34" t="s">
        <v>191</v>
      </c>
      <c r="B150" s="35" t="s">
        <v>33</v>
      </c>
      <c r="C150" s="36">
        <v>1105</v>
      </c>
      <c r="D150" s="36">
        <v>271</v>
      </c>
      <c r="E150" s="34" t="s">
        <v>145</v>
      </c>
      <c r="F150" s="37" t="s">
        <v>24</v>
      </c>
      <c r="G150" s="38">
        <v>0</v>
      </c>
      <c r="H150" s="37" t="s">
        <v>24</v>
      </c>
      <c r="I150" s="38">
        <v>1318780</v>
      </c>
      <c r="J150" s="37"/>
      <c r="K150" s="38"/>
      <c r="L150" s="37"/>
      <c r="M150" s="37">
        <v>178284</v>
      </c>
      <c r="N150" s="37"/>
      <c r="O150" s="37" t="s">
        <v>25</v>
      </c>
      <c r="P150" s="38">
        <v>100000</v>
      </c>
      <c r="Q150" s="37" t="s">
        <v>26</v>
      </c>
      <c r="R150" s="37" t="s">
        <v>35</v>
      </c>
    </row>
    <row r="151" spans="1:18">
      <c r="A151" s="34" t="s">
        <v>192</v>
      </c>
      <c r="B151" s="35" t="s">
        <v>28</v>
      </c>
      <c r="C151" s="36">
        <v>22657</v>
      </c>
      <c r="D151" s="36">
        <v>8352</v>
      </c>
      <c r="E151" s="34" t="s">
        <v>145</v>
      </c>
      <c r="F151" s="37"/>
      <c r="G151" s="38"/>
      <c r="H151" s="37"/>
      <c r="I151" s="38"/>
      <c r="J151" s="37" t="s">
        <v>25</v>
      </c>
      <c r="K151" s="38">
        <v>224866.66666666701</v>
      </c>
      <c r="L151" s="37">
        <v>3</v>
      </c>
      <c r="M151" s="37"/>
      <c r="N151" s="37"/>
      <c r="O151" s="37"/>
      <c r="P151" s="38"/>
      <c r="Q151" s="37"/>
      <c r="R151" s="37" t="s">
        <v>21</v>
      </c>
    </row>
    <row r="152" spans="1:18">
      <c r="A152" s="34" t="s">
        <v>193</v>
      </c>
      <c r="B152" s="35" t="s">
        <v>33</v>
      </c>
      <c r="C152" s="36">
        <v>739</v>
      </c>
      <c r="D152" s="36">
        <v>549</v>
      </c>
      <c r="E152" s="34" t="s">
        <v>145</v>
      </c>
      <c r="F152" s="37"/>
      <c r="G152" s="38"/>
      <c r="H152" s="37"/>
      <c r="I152" s="38"/>
      <c r="J152" s="37"/>
      <c r="K152" s="38"/>
      <c r="L152" s="37"/>
      <c r="M152" s="37"/>
      <c r="N152" s="37"/>
      <c r="O152" s="37"/>
      <c r="P152" s="38"/>
      <c r="Q152" s="37"/>
      <c r="R152" s="37" t="s">
        <v>21</v>
      </c>
    </row>
    <row r="153" spans="1:18">
      <c r="A153" s="34" t="s">
        <v>194</v>
      </c>
      <c r="B153" s="35" t="s">
        <v>33</v>
      </c>
      <c r="C153" s="36">
        <v>5000</v>
      </c>
      <c r="D153" s="36">
        <v>2249</v>
      </c>
      <c r="E153" s="34" t="s">
        <v>145</v>
      </c>
      <c r="F153" s="37"/>
      <c r="G153" s="38"/>
      <c r="H153" s="37"/>
      <c r="I153" s="38"/>
      <c r="J153" s="37"/>
      <c r="K153" s="38"/>
      <c r="L153" s="37"/>
      <c r="M153" s="37"/>
      <c r="N153" s="37"/>
      <c r="O153" s="37"/>
      <c r="P153" s="38"/>
      <c r="Q153" s="37"/>
      <c r="R153" s="37" t="s">
        <v>21</v>
      </c>
    </row>
    <row r="154" spans="1:18">
      <c r="A154" s="34" t="s">
        <v>195</v>
      </c>
      <c r="B154" s="35" t="s">
        <v>33</v>
      </c>
      <c r="C154" s="36">
        <v>50</v>
      </c>
      <c r="D154" s="36">
        <v>3</v>
      </c>
      <c r="E154" s="34" t="s">
        <v>196</v>
      </c>
      <c r="F154" s="37"/>
      <c r="G154" s="38"/>
      <c r="H154" s="37"/>
      <c r="I154" s="38"/>
      <c r="J154" s="37"/>
      <c r="K154" s="38"/>
      <c r="L154" s="37"/>
      <c r="M154" s="37"/>
      <c r="N154" s="37"/>
      <c r="O154" s="37"/>
      <c r="P154" s="38"/>
      <c r="Q154" s="37"/>
      <c r="R154" s="37" t="s">
        <v>21</v>
      </c>
    </row>
    <row r="155" spans="1:18">
      <c r="A155" s="34" t="s">
        <v>197</v>
      </c>
      <c r="B155" s="35" t="s">
        <v>33</v>
      </c>
      <c r="C155" s="36">
        <v>21835</v>
      </c>
      <c r="D155" s="36">
        <v>3560</v>
      </c>
      <c r="E155" s="34" t="s">
        <v>196</v>
      </c>
      <c r="F155" s="37"/>
      <c r="G155" s="38"/>
      <c r="H155" s="37"/>
      <c r="I155" s="38"/>
      <c r="J155" s="37"/>
      <c r="K155" s="38"/>
      <c r="L155" s="37"/>
      <c r="M155" s="37"/>
      <c r="N155" s="37"/>
      <c r="O155" s="37" t="s">
        <v>24</v>
      </c>
      <c r="P155" s="38">
        <v>4654826</v>
      </c>
      <c r="Q155" s="37"/>
      <c r="R155" s="37" t="s">
        <v>21</v>
      </c>
    </row>
    <row r="156" spans="1:18">
      <c r="A156" s="34" t="s">
        <v>198</v>
      </c>
      <c r="B156" s="35" t="s">
        <v>33</v>
      </c>
      <c r="C156" s="36">
        <v>1750</v>
      </c>
      <c r="D156" s="36">
        <v>467</v>
      </c>
      <c r="E156" s="34" t="s">
        <v>196</v>
      </c>
      <c r="F156" s="37"/>
      <c r="G156" s="38"/>
      <c r="H156" s="37"/>
      <c r="I156" s="38"/>
      <c r="J156" s="37"/>
      <c r="K156" s="38"/>
      <c r="L156" s="37"/>
      <c r="M156" s="37"/>
      <c r="N156" s="37"/>
      <c r="O156" s="37"/>
      <c r="P156" s="38"/>
      <c r="Q156" s="37"/>
      <c r="R156" s="37" t="s">
        <v>21</v>
      </c>
    </row>
    <row r="157" spans="1:18">
      <c r="A157" s="34" t="s">
        <v>199</v>
      </c>
      <c r="B157" s="35" t="s">
        <v>28</v>
      </c>
      <c r="C157" s="36">
        <v>15000</v>
      </c>
      <c r="D157" s="36">
        <v>1396</v>
      </c>
      <c r="E157" s="34" t="s">
        <v>196</v>
      </c>
      <c r="F157" s="37"/>
      <c r="G157" s="38"/>
      <c r="H157" s="37"/>
      <c r="I157" s="38"/>
      <c r="J157" s="37"/>
      <c r="K157" s="38"/>
      <c r="L157" s="37"/>
      <c r="M157" s="37"/>
      <c r="N157" s="37"/>
      <c r="O157" s="37"/>
      <c r="P157" s="38"/>
      <c r="Q157" s="37"/>
      <c r="R157" s="37" t="s">
        <v>21</v>
      </c>
    </row>
    <row r="158" spans="1:18">
      <c r="A158" s="34" t="s">
        <v>200</v>
      </c>
      <c r="B158" s="35" t="s">
        <v>33</v>
      </c>
      <c r="C158" s="36">
        <v>373</v>
      </c>
      <c r="D158" s="36">
        <v>227</v>
      </c>
      <c r="E158" s="34" t="s">
        <v>201</v>
      </c>
      <c r="F158" s="37"/>
      <c r="G158" s="38"/>
      <c r="H158" s="37"/>
      <c r="I158" s="38"/>
      <c r="J158" s="37"/>
      <c r="K158" s="38"/>
      <c r="L158" s="37"/>
      <c r="M158" s="37"/>
      <c r="N158" s="37"/>
      <c r="O158" s="37"/>
      <c r="P158" s="38"/>
      <c r="Q158" s="37"/>
      <c r="R158" s="37" t="s">
        <v>21</v>
      </c>
    </row>
    <row r="159" spans="1:18">
      <c r="A159" s="34" t="s">
        <v>202</v>
      </c>
      <c r="B159" s="35" t="s">
        <v>28</v>
      </c>
      <c r="C159" s="36">
        <v>83</v>
      </c>
      <c r="D159" s="36">
        <v>42</v>
      </c>
      <c r="E159" s="34" t="s">
        <v>201</v>
      </c>
      <c r="F159" s="37"/>
      <c r="G159" s="38"/>
      <c r="H159" s="37"/>
      <c r="I159" s="38"/>
      <c r="J159" s="37"/>
      <c r="K159" s="38"/>
      <c r="L159" s="37"/>
      <c r="M159" s="37"/>
      <c r="N159" s="37"/>
      <c r="O159" s="37" t="s">
        <v>24</v>
      </c>
      <c r="P159" s="38">
        <v>2109000</v>
      </c>
      <c r="Q159" s="37"/>
      <c r="R159" s="37" t="s">
        <v>21</v>
      </c>
    </row>
    <row r="160" spans="1:18">
      <c r="A160" s="34" t="s">
        <v>203</v>
      </c>
      <c r="B160" s="35" t="s">
        <v>33</v>
      </c>
      <c r="C160" s="36">
        <v>469</v>
      </c>
      <c r="D160" s="36">
        <v>142</v>
      </c>
      <c r="E160" s="34" t="s">
        <v>201</v>
      </c>
      <c r="F160" s="37"/>
      <c r="G160" s="38"/>
      <c r="H160" s="37"/>
      <c r="I160" s="38"/>
      <c r="J160" s="37"/>
      <c r="K160" s="38"/>
      <c r="L160" s="37"/>
      <c r="M160" s="37"/>
      <c r="N160" s="37"/>
      <c r="O160" s="37"/>
      <c r="P160" s="38"/>
      <c r="Q160" s="37"/>
      <c r="R160" s="37" t="s">
        <v>21</v>
      </c>
    </row>
    <row r="161" spans="1:18">
      <c r="A161" s="34" t="s">
        <v>204</v>
      </c>
      <c r="B161" s="35" t="s">
        <v>33</v>
      </c>
      <c r="C161" s="36">
        <v>60</v>
      </c>
      <c r="D161" s="36">
        <v>21</v>
      </c>
      <c r="E161" s="34" t="s">
        <v>201</v>
      </c>
      <c r="F161" s="37"/>
      <c r="G161" s="38"/>
      <c r="H161" s="37"/>
      <c r="I161" s="38"/>
      <c r="J161" s="37"/>
      <c r="K161" s="38"/>
      <c r="L161" s="37"/>
      <c r="M161" s="37"/>
      <c r="N161" s="37"/>
      <c r="O161" s="37"/>
      <c r="P161" s="38"/>
      <c r="Q161" s="37"/>
      <c r="R161" s="37" t="s">
        <v>21</v>
      </c>
    </row>
    <row r="162" spans="1:18">
      <c r="A162" s="34" t="s">
        <v>205</v>
      </c>
      <c r="B162" s="35" t="s">
        <v>33</v>
      </c>
      <c r="C162" s="36">
        <v>50</v>
      </c>
      <c r="D162" s="36">
        <v>17</v>
      </c>
      <c r="E162" s="34" t="s">
        <v>201</v>
      </c>
      <c r="F162" s="37"/>
      <c r="G162" s="38"/>
      <c r="H162" s="37"/>
      <c r="I162" s="38"/>
      <c r="J162" s="37"/>
      <c r="K162" s="38"/>
      <c r="L162" s="37"/>
      <c r="M162" s="37"/>
      <c r="N162" s="37"/>
      <c r="O162" s="37"/>
      <c r="P162" s="38"/>
      <c r="Q162" s="37"/>
      <c r="R162" s="37" t="s">
        <v>21</v>
      </c>
    </row>
    <row r="163" spans="1:18">
      <c r="A163" s="34" t="s">
        <v>206</v>
      </c>
      <c r="B163" s="35" t="s">
        <v>33</v>
      </c>
      <c r="C163" s="36">
        <v>25</v>
      </c>
      <c r="D163" s="36">
        <v>25</v>
      </c>
      <c r="E163" s="34" t="s">
        <v>201</v>
      </c>
      <c r="F163" s="37"/>
      <c r="G163" s="38"/>
      <c r="H163" s="37"/>
      <c r="I163" s="38"/>
      <c r="J163" s="37"/>
      <c r="K163" s="38"/>
      <c r="L163" s="37"/>
      <c r="M163" s="37"/>
      <c r="N163" s="37"/>
      <c r="O163" s="37"/>
      <c r="P163" s="38"/>
      <c r="Q163" s="37"/>
      <c r="R163" s="37" t="s">
        <v>21</v>
      </c>
    </row>
    <row r="164" spans="1:18">
      <c r="A164" s="34" t="s">
        <v>207</v>
      </c>
      <c r="B164" s="35" t="s">
        <v>33</v>
      </c>
      <c r="C164" s="36">
        <v>200</v>
      </c>
      <c r="D164" s="36">
        <v>60</v>
      </c>
      <c r="E164" s="34" t="s">
        <v>201</v>
      </c>
      <c r="F164" s="37"/>
      <c r="G164" s="38"/>
      <c r="H164" s="37"/>
      <c r="I164" s="38"/>
      <c r="J164" s="37"/>
      <c r="K164" s="38"/>
      <c r="L164" s="37"/>
      <c r="M164" s="37"/>
      <c r="N164" s="37"/>
      <c r="O164" s="37"/>
      <c r="P164" s="38"/>
      <c r="Q164" s="37"/>
      <c r="R164" s="37" t="s">
        <v>21</v>
      </c>
    </row>
    <row r="165" spans="1:18">
      <c r="A165" s="34" t="s">
        <v>208</v>
      </c>
      <c r="B165" s="35" t="s">
        <v>33</v>
      </c>
      <c r="C165" s="36">
        <v>2359</v>
      </c>
      <c r="D165" s="36">
        <v>2120</v>
      </c>
      <c r="E165" s="34" t="s">
        <v>201</v>
      </c>
      <c r="F165" s="37" t="s">
        <v>34</v>
      </c>
      <c r="G165" s="38">
        <v>148698</v>
      </c>
      <c r="H165" s="37"/>
      <c r="I165" s="38"/>
      <c r="J165" s="37"/>
      <c r="K165" s="38"/>
      <c r="L165" s="37"/>
      <c r="M165" s="37"/>
      <c r="N165" s="37"/>
      <c r="O165" s="37"/>
      <c r="P165" s="38"/>
      <c r="Q165" s="37"/>
      <c r="R165" s="37" t="s">
        <v>21</v>
      </c>
    </row>
    <row r="166" spans="1:18">
      <c r="A166" s="34" t="s">
        <v>209</v>
      </c>
      <c r="B166" s="35" t="s">
        <v>28</v>
      </c>
      <c r="C166" s="36">
        <v>6235</v>
      </c>
      <c r="D166" s="36">
        <v>2528</v>
      </c>
      <c r="E166" s="34" t="s">
        <v>201</v>
      </c>
      <c r="F166" s="37"/>
      <c r="G166" s="38"/>
      <c r="H166" s="37"/>
      <c r="I166" s="38"/>
      <c r="J166" s="37"/>
      <c r="K166" s="38"/>
      <c r="L166" s="37"/>
      <c r="M166" s="37"/>
      <c r="N166" s="37"/>
      <c r="O166" s="37"/>
      <c r="P166" s="38"/>
      <c r="Q166" s="37"/>
      <c r="R166" s="37" t="s">
        <v>21</v>
      </c>
    </row>
    <row r="167" spans="1:18">
      <c r="A167" s="34" t="s">
        <v>210</v>
      </c>
      <c r="B167" s="35" t="s">
        <v>28</v>
      </c>
      <c r="C167" s="36">
        <v>100</v>
      </c>
      <c r="D167" s="36">
        <v>7</v>
      </c>
      <c r="E167" s="34" t="s">
        <v>201</v>
      </c>
      <c r="F167" s="37"/>
      <c r="G167" s="38"/>
      <c r="H167" s="37"/>
      <c r="I167" s="38"/>
      <c r="J167" s="37"/>
      <c r="K167" s="38"/>
      <c r="L167" s="37"/>
      <c r="M167" s="37"/>
      <c r="N167" s="37"/>
      <c r="O167" s="37"/>
      <c r="P167" s="38"/>
      <c r="Q167" s="37"/>
      <c r="R167" s="37" t="s">
        <v>21</v>
      </c>
    </row>
    <row r="168" spans="1:18">
      <c r="A168" s="34" t="s">
        <v>211</v>
      </c>
      <c r="B168" s="35" t="s">
        <v>33</v>
      </c>
      <c r="C168" s="36">
        <v>70</v>
      </c>
      <c r="D168" s="36">
        <v>44</v>
      </c>
      <c r="E168" s="34" t="s">
        <v>212</v>
      </c>
      <c r="F168" s="37" t="s">
        <v>24</v>
      </c>
      <c r="G168" s="38">
        <v>80300</v>
      </c>
      <c r="H168" s="37"/>
      <c r="I168" s="38"/>
      <c r="J168" s="37"/>
      <c r="K168" s="38"/>
      <c r="L168" s="37"/>
      <c r="M168" s="37"/>
      <c r="N168" s="37"/>
      <c r="O168" s="37"/>
      <c r="P168" s="38"/>
      <c r="Q168" s="37"/>
      <c r="R168" s="37" t="s">
        <v>21</v>
      </c>
    </row>
    <row r="169" spans="1:18">
      <c r="A169" s="34" t="s">
        <v>213</v>
      </c>
      <c r="B169" s="35" t="s">
        <v>19</v>
      </c>
      <c r="C169" s="36">
        <v>238</v>
      </c>
      <c r="D169" s="36">
        <v>1</v>
      </c>
      <c r="E169" s="34" t="s">
        <v>212</v>
      </c>
      <c r="F169" s="37"/>
      <c r="G169" s="38"/>
      <c r="H169" s="37"/>
      <c r="I169" s="38"/>
      <c r="J169" s="37"/>
      <c r="K169" s="38"/>
      <c r="L169" s="37"/>
      <c r="M169" s="37"/>
      <c r="N169" s="37"/>
      <c r="O169" s="37"/>
      <c r="P169" s="38"/>
      <c r="Q169" s="37"/>
      <c r="R169" s="37" t="s">
        <v>21</v>
      </c>
    </row>
    <row r="170" spans="1:18">
      <c r="A170" s="34" t="s">
        <v>214</v>
      </c>
      <c r="B170" s="35" t="s">
        <v>33</v>
      </c>
      <c r="C170" s="36">
        <v>450</v>
      </c>
      <c r="D170" s="36">
        <v>147</v>
      </c>
      <c r="E170" s="34" t="s">
        <v>212</v>
      </c>
      <c r="F170" s="37"/>
      <c r="G170" s="38"/>
      <c r="H170" s="37"/>
      <c r="I170" s="38"/>
      <c r="J170" s="37"/>
      <c r="K170" s="38"/>
      <c r="L170" s="37"/>
      <c r="M170" s="37"/>
      <c r="N170" s="37"/>
      <c r="O170" s="37"/>
      <c r="P170" s="38"/>
      <c r="Q170" s="37"/>
      <c r="R170" s="37" t="s">
        <v>21</v>
      </c>
    </row>
    <row r="171" spans="1:18">
      <c r="A171" s="34" t="s">
        <v>215</v>
      </c>
      <c r="B171" s="35" t="s">
        <v>28</v>
      </c>
      <c r="C171" s="36">
        <v>184</v>
      </c>
      <c r="D171" s="36">
        <v>22</v>
      </c>
      <c r="E171" s="34" t="s">
        <v>216</v>
      </c>
      <c r="F171" s="37"/>
      <c r="G171" s="38"/>
      <c r="H171" s="37"/>
      <c r="I171" s="38"/>
      <c r="J171" s="37"/>
      <c r="K171" s="38"/>
      <c r="L171" s="37"/>
      <c r="M171" s="37"/>
      <c r="N171" s="37"/>
      <c r="O171" s="37" t="s">
        <v>24</v>
      </c>
      <c r="P171" s="38">
        <v>2742601.3333333302</v>
      </c>
      <c r="Q171" s="37"/>
      <c r="R171" s="37" t="s">
        <v>35</v>
      </c>
    </row>
    <row r="172" spans="1:18">
      <c r="A172" s="34" t="s">
        <v>217</v>
      </c>
      <c r="B172" s="35" t="s">
        <v>28</v>
      </c>
      <c r="C172" s="36">
        <v>700</v>
      </c>
      <c r="D172" s="36">
        <v>133</v>
      </c>
      <c r="E172" s="34" t="s">
        <v>216</v>
      </c>
      <c r="F172" s="37"/>
      <c r="G172" s="38"/>
      <c r="H172" s="37"/>
      <c r="I172" s="38"/>
      <c r="J172" s="37"/>
      <c r="K172" s="38"/>
      <c r="L172" s="37"/>
      <c r="M172" s="37"/>
      <c r="N172" s="37"/>
      <c r="O172" s="37"/>
      <c r="P172" s="38"/>
      <c r="Q172" s="37"/>
      <c r="R172" s="37" t="s">
        <v>21</v>
      </c>
    </row>
    <row r="173" spans="1:18">
      <c r="A173" s="34" t="s">
        <v>218</v>
      </c>
      <c r="B173" s="35" t="s">
        <v>28</v>
      </c>
      <c r="C173" s="36">
        <v>75</v>
      </c>
      <c r="D173" s="36">
        <v>32</v>
      </c>
      <c r="E173" s="34" t="s">
        <v>216</v>
      </c>
      <c r="F173" s="37" t="s">
        <v>24</v>
      </c>
      <c r="G173" s="38">
        <v>64912</v>
      </c>
      <c r="H173" s="37"/>
      <c r="I173" s="38"/>
      <c r="J173" s="37"/>
      <c r="K173" s="38"/>
      <c r="L173" s="37"/>
      <c r="M173" s="37"/>
      <c r="N173" s="37"/>
      <c r="O173" s="37"/>
      <c r="P173" s="38"/>
      <c r="Q173" s="37"/>
      <c r="R173" s="37" t="s">
        <v>21</v>
      </c>
    </row>
    <row r="174" spans="1:18">
      <c r="A174" s="34" t="s">
        <v>219</v>
      </c>
      <c r="B174" s="35" t="s">
        <v>33</v>
      </c>
      <c r="C174" s="36">
        <v>55</v>
      </c>
      <c r="D174" s="36">
        <v>36</v>
      </c>
      <c r="E174" s="34" t="s">
        <v>216</v>
      </c>
      <c r="F174" s="37"/>
      <c r="G174" s="38"/>
      <c r="H174" s="37"/>
      <c r="I174" s="38"/>
      <c r="J174" s="37"/>
      <c r="K174" s="38"/>
      <c r="L174" s="37"/>
      <c r="M174" s="37"/>
      <c r="N174" s="37"/>
      <c r="O174" s="37" t="s">
        <v>24</v>
      </c>
      <c r="P174" s="38">
        <v>1999999</v>
      </c>
      <c r="Q174" s="37"/>
      <c r="R174" s="37" t="s">
        <v>21</v>
      </c>
    </row>
    <row r="175" spans="1:18">
      <c r="A175" s="34" t="s">
        <v>220</v>
      </c>
      <c r="B175" s="35" t="s">
        <v>28</v>
      </c>
      <c r="C175" s="36">
        <v>198</v>
      </c>
      <c r="D175" s="36">
        <v>61</v>
      </c>
      <c r="E175" s="34" t="s">
        <v>216</v>
      </c>
      <c r="F175" s="37"/>
      <c r="G175" s="38"/>
      <c r="H175" s="37"/>
      <c r="I175" s="38"/>
      <c r="J175" s="37"/>
      <c r="K175" s="38"/>
      <c r="L175" s="37"/>
      <c r="M175" s="37"/>
      <c r="N175" s="37"/>
      <c r="O175" s="37"/>
      <c r="P175" s="38"/>
      <c r="Q175" s="37"/>
      <c r="R175" s="37" t="s">
        <v>21</v>
      </c>
    </row>
    <row r="176" spans="1:18">
      <c r="A176" s="34" t="s">
        <v>221</v>
      </c>
      <c r="B176" s="35" t="s">
        <v>33</v>
      </c>
      <c r="C176" s="36">
        <v>44</v>
      </c>
      <c r="D176" s="36">
        <v>17</v>
      </c>
      <c r="E176" s="34" t="s">
        <v>216</v>
      </c>
      <c r="F176" s="37"/>
      <c r="G176" s="38"/>
      <c r="H176" s="37"/>
      <c r="I176" s="38"/>
      <c r="J176" s="37"/>
      <c r="K176" s="38"/>
      <c r="L176" s="37"/>
      <c r="M176" s="37"/>
      <c r="N176" s="37"/>
      <c r="O176" s="37"/>
      <c r="P176" s="38"/>
      <c r="Q176" s="37"/>
      <c r="R176" s="37" t="s">
        <v>21</v>
      </c>
    </row>
    <row r="177" spans="1:18">
      <c r="A177" s="34" t="s">
        <v>222</v>
      </c>
      <c r="B177" s="35" t="s">
        <v>28</v>
      </c>
      <c r="C177" s="36">
        <v>29</v>
      </c>
      <c r="D177" s="36">
        <v>19</v>
      </c>
      <c r="E177" s="34" t="s">
        <v>216</v>
      </c>
      <c r="F177" s="37"/>
      <c r="G177" s="38"/>
      <c r="H177" s="37"/>
      <c r="I177" s="38"/>
      <c r="J177" s="37"/>
      <c r="K177" s="38"/>
      <c r="L177" s="37"/>
      <c r="M177" s="37"/>
      <c r="N177" s="37"/>
      <c r="O177" s="37"/>
      <c r="P177" s="38"/>
      <c r="Q177" s="37"/>
      <c r="R177" s="37" t="s">
        <v>21</v>
      </c>
    </row>
    <row r="178" spans="1:18">
      <c r="A178" s="34" t="s">
        <v>223</v>
      </c>
      <c r="B178" s="35" t="s">
        <v>28</v>
      </c>
      <c r="C178" s="36">
        <v>215</v>
      </c>
      <c r="D178" s="36">
        <v>76</v>
      </c>
      <c r="E178" s="34" t="s">
        <v>216</v>
      </c>
      <c r="F178" s="37" t="s">
        <v>34</v>
      </c>
      <c r="G178" s="38">
        <v>37492</v>
      </c>
      <c r="H178" s="37"/>
      <c r="I178" s="38"/>
      <c r="J178" s="37"/>
      <c r="K178" s="38"/>
      <c r="L178" s="37"/>
      <c r="M178" s="37"/>
      <c r="N178" s="37"/>
      <c r="O178" s="37"/>
      <c r="P178" s="38"/>
      <c r="Q178" s="37"/>
      <c r="R178" s="37" t="s">
        <v>35</v>
      </c>
    </row>
    <row r="179" spans="1:18">
      <c r="A179" s="34" t="s">
        <v>224</v>
      </c>
      <c r="B179" s="35" t="s">
        <v>28</v>
      </c>
      <c r="C179" s="36">
        <v>450</v>
      </c>
      <c r="D179" s="36">
        <v>152</v>
      </c>
      <c r="E179" s="34" t="s">
        <v>216</v>
      </c>
      <c r="F179" s="37"/>
      <c r="G179" s="38"/>
      <c r="H179" s="37"/>
      <c r="I179" s="38"/>
      <c r="J179" s="37"/>
      <c r="K179" s="38"/>
      <c r="L179" s="37"/>
      <c r="M179" s="37"/>
      <c r="N179" s="37"/>
      <c r="O179" s="37"/>
      <c r="P179" s="38"/>
      <c r="Q179" s="39"/>
      <c r="R179" s="37" t="s">
        <v>21</v>
      </c>
    </row>
    <row r="180" spans="1:18">
      <c r="A180" s="34" t="s">
        <v>225</v>
      </c>
      <c r="B180" s="35" t="s">
        <v>28</v>
      </c>
      <c r="C180" s="36">
        <v>140</v>
      </c>
      <c r="D180" s="36">
        <v>56</v>
      </c>
      <c r="E180" s="34" t="s">
        <v>216</v>
      </c>
      <c r="F180" s="37"/>
      <c r="G180" s="38"/>
      <c r="H180" s="37"/>
      <c r="I180" s="38"/>
      <c r="J180" s="37"/>
      <c r="K180" s="38"/>
      <c r="L180" s="37"/>
      <c r="M180" s="37"/>
      <c r="N180" s="37"/>
      <c r="O180" s="37" t="s">
        <v>24</v>
      </c>
      <c r="P180" s="38">
        <v>328726</v>
      </c>
      <c r="Q180" s="37"/>
      <c r="R180" s="37" t="s">
        <v>35</v>
      </c>
    </row>
    <row r="181" spans="1:18">
      <c r="A181" s="34" t="s">
        <v>226</v>
      </c>
      <c r="B181" s="35" t="s">
        <v>33</v>
      </c>
      <c r="C181" s="36">
        <v>650</v>
      </c>
      <c r="D181" s="36">
        <v>36</v>
      </c>
      <c r="E181" s="34" t="s">
        <v>216</v>
      </c>
      <c r="F181" s="37"/>
      <c r="G181" s="38"/>
      <c r="H181" s="37"/>
      <c r="I181" s="38"/>
      <c r="J181" s="37"/>
      <c r="K181" s="38"/>
      <c r="L181" s="37"/>
      <c r="M181" s="37"/>
      <c r="N181" s="37"/>
      <c r="O181" s="37"/>
      <c r="P181" s="38"/>
      <c r="Q181" s="37"/>
      <c r="R181" s="37" t="s">
        <v>21</v>
      </c>
    </row>
    <row r="182" spans="1:18">
      <c r="A182" s="34" t="s">
        <v>227</v>
      </c>
      <c r="B182" s="35" t="s">
        <v>28</v>
      </c>
      <c r="C182" s="36">
        <v>98</v>
      </c>
      <c r="D182" s="36">
        <v>47</v>
      </c>
      <c r="E182" s="34" t="s">
        <v>216</v>
      </c>
      <c r="F182" s="37"/>
      <c r="G182" s="38"/>
      <c r="H182" s="37"/>
      <c r="I182" s="38"/>
      <c r="J182" s="37"/>
      <c r="K182" s="38"/>
      <c r="L182" s="37"/>
      <c r="M182" s="37"/>
      <c r="N182" s="37"/>
      <c r="O182" s="37"/>
      <c r="P182" s="38"/>
      <c r="Q182" s="37"/>
      <c r="R182" s="37" t="s">
        <v>21</v>
      </c>
    </row>
    <row r="183" spans="1:18">
      <c r="A183" s="34" t="s">
        <v>228</v>
      </c>
      <c r="B183" s="35" t="s">
        <v>28</v>
      </c>
      <c r="C183" s="36">
        <v>80</v>
      </c>
      <c r="D183" s="36">
        <v>22</v>
      </c>
      <c r="E183" s="34" t="s">
        <v>216</v>
      </c>
      <c r="F183" s="37"/>
      <c r="G183" s="38"/>
      <c r="H183" s="37"/>
      <c r="I183" s="38"/>
      <c r="J183" s="37"/>
      <c r="K183" s="38"/>
      <c r="L183" s="37"/>
      <c r="M183" s="37"/>
      <c r="N183" s="37"/>
      <c r="O183" s="37"/>
      <c r="P183" s="38"/>
      <c r="Q183" s="37"/>
      <c r="R183" s="37" t="s">
        <v>21</v>
      </c>
    </row>
    <row r="184" spans="1:18">
      <c r="A184" s="34" t="s">
        <v>229</v>
      </c>
      <c r="B184" s="35" t="s">
        <v>28</v>
      </c>
      <c r="C184" s="36">
        <v>372</v>
      </c>
      <c r="D184" s="36">
        <v>133</v>
      </c>
      <c r="E184" s="34" t="s">
        <v>216</v>
      </c>
      <c r="F184" s="37"/>
      <c r="G184" s="38"/>
      <c r="H184" s="37"/>
      <c r="I184" s="38"/>
      <c r="J184" s="37"/>
      <c r="K184" s="38"/>
      <c r="L184" s="37"/>
      <c r="M184" s="37"/>
      <c r="N184" s="37"/>
      <c r="O184" s="37"/>
      <c r="P184" s="38"/>
      <c r="Q184" s="37"/>
      <c r="R184" s="37" t="s">
        <v>21</v>
      </c>
    </row>
    <row r="185" spans="1:18">
      <c r="A185" s="34" t="s">
        <v>230</v>
      </c>
      <c r="B185" s="35" t="s">
        <v>33</v>
      </c>
      <c r="C185" s="36">
        <v>35</v>
      </c>
      <c r="D185" s="36">
        <v>45</v>
      </c>
      <c r="E185" s="34" t="s">
        <v>216</v>
      </c>
      <c r="F185" s="37"/>
      <c r="G185" s="38"/>
      <c r="H185" s="37"/>
      <c r="I185" s="38"/>
      <c r="J185" s="37"/>
      <c r="K185" s="38"/>
      <c r="L185" s="37"/>
      <c r="M185" s="37"/>
      <c r="N185" s="37"/>
      <c r="O185" s="37"/>
      <c r="P185" s="38"/>
      <c r="Q185" s="37"/>
      <c r="R185" s="37" t="s">
        <v>21</v>
      </c>
    </row>
    <row r="186" spans="1:18">
      <c r="A186" s="34" t="s">
        <v>231</v>
      </c>
      <c r="B186" s="35" t="s">
        <v>19</v>
      </c>
      <c r="C186" s="36">
        <v>162</v>
      </c>
      <c r="D186" s="36">
        <v>58</v>
      </c>
      <c r="E186" s="34" t="s">
        <v>216</v>
      </c>
      <c r="F186" s="37"/>
      <c r="G186" s="38"/>
      <c r="H186" s="37"/>
      <c r="I186" s="38"/>
      <c r="J186" s="37"/>
      <c r="K186" s="38"/>
      <c r="L186" s="37"/>
      <c r="M186" s="37"/>
      <c r="N186" s="37"/>
      <c r="O186" s="37"/>
      <c r="P186" s="38"/>
      <c r="Q186" s="39"/>
      <c r="R186" s="37" t="s">
        <v>21</v>
      </c>
    </row>
    <row r="187" spans="1:18">
      <c r="A187" s="34" t="s">
        <v>232</v>
      </c>
      <c r="B187" s="35" t="s">
        <v>28</v>
      </c>
      <c r="C187" s="36">
        <v>798</v>
      </c>
      <c r="D187" s="36">
        <v>242</v>
      </c>
      <c r="E187" s="34" t="s">
        <v>216</v>
      </c>
      <c r="F187" s="37"/>
      <c r="G187" s="38"/>
      <c r="H187" s="37"/>
      <c r="I187" s="38"/>
      <c r="J187" s="37"/>
      <c r="K187" s="38"/>
      <c r="L187" s="37"/>
      <c r="M187" s="37"/>
      <c r="N187" s="37"/>
      <c r="O187" s="37"/>
      <c r="P187" s="38"/>
      <c r="Q187" s="37"/>
      <c r="R187" s="37" t="s">
        <v>21</v>
      </c>
    </row>
    <row r="188" spans="1:18">
      <c r="A188" s="34" t="s">
        <v>233</v>
      </c>
      <c r="B188" s="35" t="s">
        <v>19</v>
      </c>
      <c r="C188" s="36">
        <v>83750</v>
      </c>
      <c r="D188" s="36">
        <v>18965</v>
      </c>
      <c r="E188" s="34" t="s">
        <v>216</v>
      </c>
      <c r="F188" s="37"/>
      <c r="G188" s="38"/>
      <c r="H188" s="37"/>
      <c r="I188" s="38"/>
      <c r="J188" s="37"/>
      <c r="K188" s="38"/>
      <c r="L188" s="37"/>
      <c r="M188" s="37"/>
      <c r="N188" s="37"/>
      <c r="O188" s="37"/>
      <c r="P188" s="38"/>
      <c r="Q188" s="37"/>
      <c r="R188" s="37" t="s">
        <v>21</v>
      </c>
    </row>
    <row r="189" spans="1:18">
      <c r="A189" s="34" t="s">
        <v>234</v>
      </c>
      <c r="B189" s="35" t="s">
        <v>28</v>
      </c>
      <c r="C189" s="36">
        <v>3134</v>
      </c>
      <c r="D189" s="36">
        <v>625</v>
      </c>
      <c r="E189" s="34" t="s">
        <v>216</v>
      </c>
      <c r="F189" s="37" t="s">
        <v>24</v>
      </c>
      <c r="G189" s="38">
        <v>18363.918918918898</v>
      </c>
      <c r="H189" s="37"/>
      <c r="I189" s="38"/>
      <c r="J189" s="37"/>
      <c r="K189" s="38"/>
      <c r="L189" s="37"/>
      <c r="M189" s="37"/>
      <c r="N189" s="37"/>
      <c r="O189" s="37"/>
      <c r="P189" s="38"/>
      <c r="Q189" s="37"/>
      <c r="R189" s="37" t="s">
        <v>21</v>
      </c>
    </row>
    <row r="190" spans="1:18">
      <c r="A190" s="34" t="s">
        <v>235</v>
      </c>
      <c r="B190" s="35" t="s">
        <v>19</v>
      </c>
      <c r="C190" s="36">
        <v>68871</v>
      </c>
      <c r="D190" s="36">
        <v>12648</v>
      </c>
      <c r="E190" s="34" t="s">
        <v>216</v>
      </c>
      <c r="F190" s="37"/>
      <c r="G190" s="38"/>
      <c r="H190" s="37"/>
      <c r="I190" s="38"/>
      <c r="J190" s="37"/>
      <c r="K190" s="38"/>
      <c r="L190" s="37"/>
      <c r="M190" s="37"/>
      <c r="N190" s="37"/>
      <c r="O190" s="37"/>
      <c r="P190" s="38"/>
      <c r="Q190" s="37"/>
      <c r="R190" s="37" t="s">
        <v>21</v>
      </c>
    </row>
    <row r="191" spans="1:18">
      <c r="A191" s="34" t="s">
        <v>236</v>
      </c>
      <c r="B191" s="35" t="s">
        <v>19</v>
      </c>
      <c r="C191" s="36">
        <v>29271</v>
      </c>
      <c r="D191" s="36">
        <v>148</v>
      </c>
      <c r="E191" s="34" t="s">
        <v>216</v>
      </c>
      <c r="F191" s="37"/>
      <c r="G191" s="38"/>
      <c r="H191" s="37"/>
      <c r="I191" s="38"/>
      <c r="J191" s="37"/>
      <c r="K191" s="38"/>
      <c r="L191" s="37"/>
      <c r="M191" s="37"/>
      <c r="N191" s="37"/>
      <c r="O191" s="37"/>
      <c r="P191" s="38"/>
      <c r="Q191" s="37"/>
      <c r="R191" s="37" t="s">
        <v>21</v>
      </c>
    </row>
    <row r="192" spans="1:18">
      <c r="A192" s="34" t="s">
        <v>237</v>
      </c>
      <c r="B192" s="35" t="s">
        <v>28</v>
      </c>
      <c r="C192" s="36">
        <v>1003</v>
      </c>
      <c r="D192" s="36">
        <v>306</v>
      </c>
      <c r="E192" s="34" t="s">
        <v>216</v>
      </c>
      <c r="F192" s="37"/>
      <c r="G192" s="38"/>
      <c r="H192" s="37"/>
      <c r="I192" s="38"/>
      <c r="J192" s="37"/>
      <c r="K192" s="38"/>
      <c r="L192" s="37"/>
      <c r="M192" s="37"/>
      <c r="N192" s="37"/>
      <c r="O192" s="37"/>
      <c r="P192" s="38"/>
      <c r="Q192" s="37"/>
      <c r="R192" s="37" t="s">
        <v>21</v>
      </c>
    </row>
    <row r="193" spans="1:18">
      <c r="A193" s="34" t="s">
        <v>238</v>
      </c>
      <c r="B193" s="35" t="s">
        <v>28</v>
      </c>
      <c r="C193" s="36">
        <v>22968</v>
      </c>
      <c r="D193" s="36">
        <v>3516</v>
      </c>
      <c r="E193" s="34" t="s">
        <v>216</v>
      </c>
      <c r="F193" s="37"/>
      <c r="G193" s="38"/>
      <c r="H193" s="37"/>
      <c r="I193" s="38"/>
      <c r="J193" s="37"/>
      <c r="K193" s="38"/>
      <c r="L193" s="37"/>
      <c r="M193" s="37"/>
      <c r="N193" s="37"/>
      <c r="O193" s="37"/>
      <c r="P193" s="38"/>
      <c r="Q193" s="37"/>
      <c r="R193" s="37" t="s">
        <v>21</v>
      </c>
    </row>
    <row r="194" spans="1:18">
      <c r="A194" s="34" t="s">
        <v>239</v>
      </c>
      <c r="B194" s="35" t="s">
        <v>19</v>
      </c>
      <c r="C194" s="36">
        <v>16898</v>
      </c>
      <c r="D194" s="36">
        <v>6228</v>
      </c>
      <c r="E194" s="34" t="s">
        <v>216</v>
      </c>
      <c r="F194" s="37"/>
      <c r="G194" s="38"/>
      <c r="H194" s="37"/>
      <c r="I194" s="38"/>
      <c r="J194" s="37"/>
      <c r="K194" s="38"/>
      <c r="L194" s="37"/>
      <c r="M194" s="37"/>
      <c r="N194" s="37"/>
      <c r="O194" s="37"/>
      <c r="P194" s="38"/>
      <c r="Q194" s="37"/>
      <c r="R194" s="37" t="s">
        <v>21</v>
      </c>
    </row>
    <row r="195" spans="1:18">
      <c r="A195" s="34" t="s">
        <v>240</v>
      </c>
      <c r="B195" s="35" t="s">
        <v>33</v>
      </c>
      <c r="C195" s="36">
        <v>325</v>
      </c>
      <c r="D195" s="36">
        <v>211</v>
      </c>
      <c r="E195" s="34" t="s">
        <v>216</v>
      </c>
      <c r="F195" s="37"/>
      <c r="G195" s="38"/>
      <c r="H195" s="37"/>
      <c r="I195" s="38"/>
      <c r="J195" s="37"/>
      <c r="K195" s="38"/>
      <c r="L195" s="37"/>
      <c r="M195" s="37"/>
      <c r="N195" s="37"/>
      <c r="O195" s="37"/>
      <c r="P195" s="38"/>
      <c r="Q195" s="37"/>
      <c r="R195" s="37" t="s">
        <v>21</v>
      </c>
    </row>
    <row r="196" spans="1:18">
      <c r="A196" s="34" t="s">
        <v>241</v>
      </c>
      <c r="B196" s="35" t="s">
        <v>28</v>
      </c>
      <c r="C196" s="36">
        <v>63142</v>
      </c>
      <c r="D196" s="36">
        <v>9744</v>
      </c>
      <c r="E196" s="34" t="s">
        <v>216</v>
      </c>
      <c r="F196" s="37"/>
      <c r="G196" s="38"/>
      <c r="H196" s="37"/>
      <c r="I196" s="38"/>
      <c r="J196" s="37"/>
      <c r="K196" s="38"/>
      <c r="L196" s="37"/>
      <c r="M196" s="37"/>
      <c r="N196" s="37"/>
      <c r="O196" s="37"/>
      <c r="P196" s="38"/>
      <c r="Q196" s="37"/>
      <c r="R196" s="37" t="s">
        <v>21</v>
      </c>
    </row>
    <row r="197" spans="1:18">
      <c r="A197" s="34" t="s">
        <v>242</v>
      </c>
      <c r="B197" s="35" t="s">
        <v>33</v>
      </c>
      <c r="C197" s="36">
        <v>2300</v>
      </c>
      <c r="D197" s="36">
        <v>470</v>
      </c>
      <c r="E197" s="34" t="s">
        <v>216</v>
      </c>
      <c r="F197" s="37"/>
      <c r="G197" s="38"/>
      <c r="H197" s="37"/>
      <c r="I197" s="38"/>
      <c r="J197" s="37"/>
      <c r="K197" s="38"/>
      <c r="L197" s="37"/>
      <c r="M197" s="37"/>
      <c r="N197" s="37"/>
      <c r="O197" s="37"/>
      <c r="P197" s="38"/>
      <c r="Q197" s="37"/>
      <c r="R197" s="37" t="s">
        <v>21</v>
      </c>
    </row>
    <row r="198" spans="1:18">
      <c r="A198" s="34" t="s">
        <v>243</v>
      </c>
      <c r="B198" s="35" t="s">
        <v>33</v>
      </c>
      <c r="C198" s="36">
        <v>5500</v>
      </c>
      <c r="D198" s="36">
        <v>1167</v>
      </c>
      <c r="E198" s="34" t="s">
        <v>216</v>
      </c>
      <c r="F198" s="37"/>
      <c r="G198" s="38"/>
      <c r="H198" s="37"/>
      <c r="I198" s="38"/>
      <c r="J198" s="37"/>
      <c r="K198" s="38"/>
      <c r="L198" s="37"/>
      <c r="M198" s="37"/>
      <c r="N198" s="37"/>
      <c r="O198" s="37"/>
      <c r="P198" s="38"/>
      <c r="Q198" s="37"/>
      <c r="R198" s="37" t="s">
        <v>21</v>
      </c>
    </row>
    <row r="199" spans="1:18">
      <c r="A199" s="34" t="s">
        <v>244</v>
      </c>
      <c r="B199" s="35" t="s">
        <v>28</v>
      </c>
      <c r="C199" s="36">
        <v>62183</v>
      </c>
      <c r="D199" s="36">
        <v>13616</v>
      </c>
      <c r="E199" s="34" t="s">
        <v>216</v>
      </c>
      <c r="F199" s="37"/>
      <c r="G199" s="38"/>
      <c r="H199" s="37"/>
      <c r="I199" s="38"/>
      <c r="J199" s="37"/>
      <c r="K199" s="38"/>
      <c r="L199" s="37"/>
      <c r="M199" s="37"/>
      <c r="N199" s="37"/>
      <c r="O199" s="37"/>
      <c r="P199" s="38"/>
      <c r="Q199" s="37"/>
      <c r="R199" s="37" t="s">
        <v>21</v>
      </c>
    </row>
    <row r="200" spans="1:18">
      <c r="A200" s="34" t="s">
        <v>245</v>
      </c>
      <c r="B200" s="35" t="s">
        <v>19</v>
      </c>
      <c r="C200" s="36">
        <v>360</v>
      </c>
      <c r="D200" s="36">
        <v>95</v>
      </c>
      <c r="E200" s="34" t="s">
        <v>216</v>
      </c>
      <c r="F200" s="37"/>
      <c r="G200" s="38"/>
      <c r="H200" s="37"/>
      <c r="I200" s="38"/>
      <c r="J200" s="37"/>
      <c r="K200" s="38"/>
      <c r="L200" s="37"/>
      <c r="M200" s="37"/>
      <c r="N200" s="37"/>
      <c r="O200" s="37"/>
      <c r="P200" s="38"/>
      <c r="Q200" s="37"/>
      <c r="R200" s="37" t="s">
        <v>21</v>
      </c>
    </row>
    <row r="201" spans="1:18">
      <c r="A201" s="34" t="s">
        <v>246</v>
      </c>
      <c r="B201" s="35" t="s">
        <v>28</v>
      </c>
      <c r="C201" s="36">
        <v>15021</v>
      </c>
      <c r="D201" s="36">
        <v>2351</v>
      </c>
      <c r="E201" s="34" t="s">
        <v>216</v>
      </c>
      <c r="F201" s="37"/>
      <c r="G201" s="38"/>
      <c r="H201" s="37"/>
      <c r="I201" s="38"/>
      <c r="J201" s="37"/>
      <c r="K201" s="38"/>
      <c r="L201" s="37"/>
      <c r="M201" s="37"/>
      <c r="N201" s="37"/>
      <c r="O201" s="37"/>
      <c r="P201" s="38"/>
      <c r="Q201" s="37"/>
      <c r="R201" s="37" t="s">
        <v>21</v>
      </c>
    </row>
    <row r="202" spans="1:18">
      <c r="A202" s="34" t="s">
        <v>247</v>
      </c>
      <c r="B202" s="35" t="s">
        <v>28</v>
      </c>
      <c r="C202" s="36">
        <v>548</v>
      </c>
      <c r="D202" s="36">
        <v>201</v>
      </c>
      <c r="E202" s="34" t="s">
        <v>216</v>
      </c>
      <c r="F202" s="37"/>
      <c r="G202" s="38"/>
      <c r="H202" s="37"/>
      <c r="I202" s="38"/>
      <c r="J202" s="37"/>
      <c r="K202" s="38"/>
      <c r="L202" s="37"/>
      <c r="M202" s="37"/>
      <c r="N202" s="37"/>
      <c r="O202" s="37"/>
      <c r="P202" s="38"/>
      <c r="Q202" s="37"/>
      <c r="R202" s="37" t="s">
        <v>21</v>
      </c>
    </row>
    <row r="203" spans="1:18">
      <c r="A203" s="34" t="s">
        <v>248</v>
      </c>
      <c r="B203" s="35" t="s">
        <v>28</v>
      </c>
      <c r="C203" s="36">
        <v>24416</v>
      </c>
      <c r="D203" s="36">
        <v>4379</v>
      </c>
      <c r="E203" s="34" t="s">
        <v>216</v>
      </c>
      <c r="F203" s="37"/>
      <c r="G203" s="38"/>
      <c r="H203" s="37"/>
      <c r="I203" s="38"/>
      <c r="J203" s="37"/>
      <c r="K203" s="38"/>
      <c r="L203" s="37"/>
      <c r="M203" s="37"/>
      <c r="N203" s="37"/>
      <c r="O203" s="37"/>
      <c r="P203" s="38"/>
      <c r="Q203" s="37"/>
      <c r="R203" s="37" t="s">
        <v>21</v>
      </c>
    </row>
    <row r="204" spans="1:18">
      <c r="A204" s="34" t="s">
        <v>249</v>
      </c>
      <c r="B204" s="35" t="s">
        <v>28</v>
      </c>
      <c r="C204" s="36">
        <v>26074</v>
      </c>
      <c r="D204" s="36">
        <v>5020</v>
      </c>
      <c r="E204" s="34" t="s">
        <v>216</v>
      </c>
      <c r="F204" s="37"/>
      <c r="G204" s="38"/>
      <c r="H204" s="37"/>
      <c r="I204" s="38"/>
      <c r="J204" s="37"/>
      <c r="K204" s="38"/>
      <c r="L204" s="37"/>
      <c r="M204" s="37"/>
      <c r="N204" s="37"/>
      <c r="O204" s="37"/>
      <c r="P204" s="38"/>
      <c r="Q204" s="37"/>
      <c r="R204" s="37" t="s">
        <v>21</v>
      </c>
    </row>
    <row r="205" spans="1:18">
      <c r="A205" s="34" t="s">
        <v>250</v>
      </c>
      <c r="B205" s="35" t="s">
        <v>19</v>
      </c>
      <c r="C205" s="36">
        <v>1601</v>
      </c>
      <c r="D205" s="36">
        <v>710</v>
      </c>
      <c r="E205" s="34" t="s">
        <v>216</v>
      </c>
      <c r="F205" s="37"/>
      <c r="G205" s="38"/>
      <c r="H205" s="37"/>
      <c r="I205" s="38"/>
      <c r="J205" s="37"/>
      <c r="K205" s="38"/>
      <c r="L205" s="37"/>
      <c r="M205" s="37"/>
      <c r="N205" s="37"/>
      <c r="O205" s="37"/>
      <c r="P205" s="38"/>
      <c r="Q205" s="37"/>
      <c r="R205" s="37" t="s">
        <v>21</v>
      </c>
    </row>
    <row r="206" spans="1:18">
      <c r="A206" s="34" t="s">
        <v>251</v>
      </c>
      <c r="B206" s="35" t="s">
        <v>19</v>
      </c>
      <c r="C206" s="36">
        <v>908</v>
      </c>
      <c r="D206" s="36">
        <v>431</v>
      </c>
      <c r="E206" s="34" t="s">
        <v>216</v>
      </c>
      <c r="F206" s="37"/>
      <c r="G206" s="38"/>
      <c r="H206" s="37"/>
      <c r="I206" s="38"/>
      <c r="J206" s="37"/>
      <c r="K206" s="38"/>
      <c r="L206" s="37"/>
      <c r="M206" s="37"/>
      <c r="N206" s="37"/>
      <c r="O206" s="37"/>
      <c r="P206" s="38"/>
      <c r="Q206" s="37"/>
      <c r="R206" s="37" t="s">
        <v>21</v>
      </c>
    </row>
    <row r="207" spans="1:18">
      <c r="A207" s="34" t="s">
        <v>252</v>
      </c>
      <c r="B207" s="35" t="s">
        <v>28</v>
      </c>
      <c r="C207" s="36">
        <v>100</v>
      </c>
      <c r="D207" s="36">
        <v>1</v>
      </c>
      <c r="E207" s="34" t="s">
        <v>216</v>
      </c>
      <c r="F207" s="37"/>
      <c r="G207" s="38"/>
      <c r="H207" s="37"/>
      <c r="I207" s="38"/>
      <c r="J207" s="37"/>
      <c r="K207" s="38"/>
      <c r="L207" s="37"/>
      <c r="M207" s="37"/>
      <c r="N207" s="37"/>
      <c r="O207" s="37"/>
      <c r="P207" s="38"/>
      <c r="Q207" s="39"/>
      <c r="R207" s="37" t="s">
        <v>21</v>
      </c>
    </row>
    <row r="208" spans="1:18">
      <c r="A208" s="34" t="s">
        <v>253</v>
      </c>
      <c r="B208" s="35" t="s">
        <v>33</v>
      </c>
      <c r="C208" s="36">
        <v>300</v>
      </c>
      <c r="D208" s="36">
        <v>90</v>
      </c>
      <c r="E208" s="34" t="s">
        <v>254</v>
      </c>
      <c r="F208" s="37"/>
      <c r="G208" s="38"/>
      <c r="H208" s="37"/>
      <c r="I208" s="38"/>
      <c r="J208" s="37"/>
      <c r="K208" s="38"/>
      <c r="L208" s="37"/>
      <c r="M208" s="37"/>
      <c r="N208" s="37"/>
      <c r="O208" s="37"/>
      <c r="P208" s="38"/>
      <c r="Q208" s="37"/>
      <c r="R208" s="37" t="s">
        <v>21</v>
      </c>
    </row>
    <row r="209" spans="1:18">
      <c r="A209" s="34" t="s">
        <v>255</v>
      </c>
      <c r="B209" s="35" t="s">
        <v>19</v>
      </c>
      <c r="C209" s="36">
        <v>45</v>
      </c>
      <c r="D209" s="36">
        <v>20</v>
      </c>
      <c r="E209" s="34" t="s">
        <v>254</v>
      </c>
      <c r="F209" s="37"/>
      <c r="G209" s="38"/>
      <c r="H209" s="37"/>
      <c r="I209" s="38"/>
      <c r="J209" s="37" t="s">
        <v>24</v>
      </c>
      <c r="K209" s="38">
        <v>400000</v>
      </c>
      <c r="L209" s="37"/>
      <c r="M209" s="37"/>
      <c r="N209" s="37"/>
      <c r="O209" s="37"/>
      <c r="P209" s="38"/>
      <c r="Q209" s="37"/>
      <c r="R209" s="37" t="s">
        <v>21</v>
      </c>
    </row>
    <row r="210" spans="1:18">
      <c r="A210" s="34" t="s">
        <v>256</v>
      </c>
      <c r="B210" s="35" t="s">
        <v>19</v>
      </c>
      <c r="C210" s="36">
        <v>50</v>
      </c>
      <c r="D210" s="36">
        <v>23</v>
      </c>
      <c r="E210" s="34" t="s">
        <v>254</v>
      </c>
      <c r="F210" s="37" t="s">
        <v>24</v>
      </c>
      <c r="G210" s="38">
        <v>277892.2</v>
      </c>
      <c r="H210" s="37"/>
      <c r="I210" s="38"/>
      <c r="J210" s="37"/>
      <c r="K210" s="38"/>
      <c r="L210" s="37"/>
      <c r="M210" s="37"/>
      <c r="N210" s="37"/>
      <c r="O210" s="37"/>
      <c r="P210" s="38"/>
      <c r="Q210" s="37"/>
      <c r="R210" s="37" t="s">
        <v>21</v>
      </c>
    </row>
    <row r="211" spans="1:18">
      <c r="A211" s="34" t="s">
        <v>257</v>
      </c>
      <c r="B211" s="35" t="s">
        <v>19</v>
      </c>
      <c r="C211" s="36">
        <v>239</v>
      </c>
      <c r="D211" s="36">
        <v>27</v>
      </c>
      <c r="E211" s="34" t="s">
        <v>254</v>
      </c>
      <c r="F211" s="37"/>
      <c r="G211" s="38"/>
      <c r="H211" s="37"/>
      <c r="I211" s="38"/>
      <c r="J211" s="37"/>
      <c r="K211" s="38"/>
      <c r="L211" s="37"/>
      <c r="M211" s="37"/>
      <c r="N211" s="37"/>
      <c r="O211" s="37"/>
      <c r="P211" s="38"/>
      <c r="Q211" s="37"/>
      <c r="R211" s="37" t="s">
        <v>21</v>
      </c>
    </row>
    <row r="212" spans="1:18">
      <c r="A212" s="34" t="s">
        <v>258</v>
      </c>
      <c r="B212" s="35" t="s">
        <v>33</v>
      </c>
      <c r="C212" s="36">
        <v>200</v>
      </c>
      <c r="D212" s="36">
        <v>83</v>
      </c>
      <c r="E212" s="34" t="s">
        <v>254</v>
      </c>
      <c r="F212" s="37"/>
      <c r="G212" s="38"/>
      <c r="H212" s="37"/>
      <c r="I212" s="38"/>
      <c r="J212" s="37"/>
      <c r="K212" s="38"/>
      <c r="L212" s="37"/>
      <c r="M212" s="37"/>
      <c r="N212" s="37"/>
      <c r="O212" s="37"/>
      <c r="P212" s="38"/>
      <c r="Q212" s="37"/>
      <c r="R212" s="37" t="s">
        <v>21</v>
      </c>
    </row>
    <row r="213" spans="1:18">
      <c r="A213" s="34" t="s">
        <v>259</v>
      </c>
      <c r="B213" s="35" t="s">
        <v>33</v>
      </c>
      <c r="C213" s="36">
        <v>100</v>
      </c>
      <c r="D213" s="36">
        <v>26</v>
      </c>
      <c r="E213" s="34" t="s">
        <v>254</v>
      </c>
      <c r="F213" s="37"/>
      <c r="G213" s="38"/>
      <c r="H213" s="37"/>
      <c r="I213" s="38"/>
      <c r="J213" s="37"/>
      <c r="K213" s="38"/>
      <c r="L213" s="37"/>
      <c r="M213" s="37"/>
      <c r="N213" s="37"/>
      <c r="O213" s="37"/>
      <c r="P213" s="38"/>
      <c r="Q213" s="37"/>
      <c r="R213" s="37" t="s">
        <v>21</v>
      </c>
    </row>
    <row r="214" spans="1:18">
      <c r="A214" s="34" t="s">
        <v>260</v>
      </c>
      <c r="B214" s="35" t="s">
        <v>28</v>
      </c>
      <c r="C214" s="36">
        <v>30</v>
      </c>
      <c r="D214" s="36">
        <v>33</v>
      </c>
      <c r="E214" s="34" t="s">
        <v>254</v>
      </c>
      <c r="F214" s="37" t="s">
        <v>24</v>
      </c>
      <c r="G214" s="38">
        <v>18363.918918918898</v>
      </c>
      <c r="H214" s="37"/>
      <c r="I214" s="38"/>
      <c r="J214" s="37"/>
      <c r="K214" s="38"/>
      <c r="L214" s="37"/>
      <c r="M214" s="37"/>
      <c r="N214" s="37"/>
      <c r="O214" s="37"/>
      <c r="P214" s="38"/>
      <c r="Q214" s="37"/>
      <c r="R214" s="37" t="s">
        <v>21</v>
      </c>
    </row>
    <row r="215" spans="1:18">
      <c r="A215" s="34" t="s">
        <v>261</v>
      </c>
      <c r="B215" s="35" t="s">
        <v>33</v>
      </c>
      <c r="C215" s="36">
        <v>450</v>
      </c>
      <c r="D215" s="36">
        <v>99</v>
      </c>
      <c r="E215" s="34" t="s">
        <v>254</v>
      </c>
      <c r="F215" s="37"/>
      <c r="G215" s="38"/>
      <c r="H215" s="37"/>
      <c r="I215" s="38"/>
      <c r="J215" s="37"/>
      <c r="K215" s="38"/>
      <c r="L215" s="37"/>
      <c r="M215" s="37"/>
      <c r="N215" s="37"/>
      <c r="O215" s="37"/>
      <c r="P215" s="38"/>
      <c r="Q215" s="37"/>
      <c r="R215" s="37" t="s">
        <v>21</v>
      </c>
    </row>
    <row r="216" spans="1:18">
      <c r="A216" s="34" t="s">
        <v>262</v>
      </c>
      <c r="B216" s="35" t="s">
        <v>33</v>
      </c>
      <c r="C216" s="36">
        <v>618</v>
      </c>
      <c r="D216" s="36">
        <v>7</v>
      </c>
      <c r="E216" s="34" t="s">
        <v>254</v>
      </c>
      <c r="F216" s="37"/>
      <c r="G216" s="38"/>
      <c r="H216" s="37"/>
      <c r="I216" s="38"/>
      <c r="J216" s="37"/>
      <c r="K216" s="38"/>
      <c r="L216" s="37"/>
      <c r="M216" s="37"/>
      <c r="N216" s="37"/>
      <c r="O216" s="37"/>
      <c r="P216" s="38"/>
      <c r="Q216" s="37"/>
      <c r="R216" s="37" t="s">
        <v>21</v>
      </c>
    </row>
    <row r="217" spans="1:18">
      <c r="A217" s="34" t="s">
        <v>263</v>
      </c>
      <c r="B217" s="35" t="s">
        <v>19</v>
      </c>
      <c r="C217" s="36">
        <v>150</v>
      </c>
      <c r="D217" s="36">
        <v>27</v>
      </c>
      <c r="E217" s="34" t="s">
        <v>254</v>
      </c>
      <c r="F217" s="37"/>
      <c r="G217" s="38"/>
      <c r="H217" s="37"/>
      <c r="I217" s="38"/>
      <c r="J217" s="37"/>
      <c r="K217" s="38"/>
      <c r="L217" s="37"/>
      <c r="M217" s="37"/>
      <c r="N217" s="37"/>
      <c r="O217" s="37"/>
      <c r="P217" s="38"/>
      <c r="Q217" s="37"/>
      <c r="R217" s="37" t="s">
        <v>21</v>
      </c>
    </row>
    <row r="218" spans="1:18">
      <c r="A218" s="34" t="s">
        <v>264</v>
      </c>
      <c r="B218" s="35" t="s">
        <v>28</v>
      </c>
      <c r="C218" s="36">
        <v>100</v>
      </c>
      <c r="D218" s="36">
        <v>31</v>
      </c>
      <c r="E218" s="34" t="s">
        <v>254</v>
      </c>
      <c r="F218" s="37"/>
      <c r="G218" s="38"/>
      <c r="H218" s="37"/>
      <c r="I218" s="38"/>
      <c r="J218" s="37"/>
      <c r="K218" s="38"/>
      <c r="L218" s="37"/>
      <c r="M218" s="37"/>
      <c r="N218" s="37"/>
      <c r="O218" s="37"/>
      <c r="P218" s="38"/>
      <c r="Q218" s="37"/>
      <c r="R218" s="37" t="s">
        <v>21</v>
      </c>
    </row>
    <row r="219" spans="1:18">
      <c r="A219" s="34" t="s">
        <v>265</v>
      </c>
      <c r="B219" s="35" t="s">
        <v>33</v>
      </c>
      <c r="C219" s="36">
        <v>50</v>
      </c>
      <c r="D219" s="36">
        <v>22</v>
      </c>
      <c r="E219" s="34" t="s">
        <v>254</v>
      </c>
      <c r="F219" s="37"/>
      <c r="G219" s="38"/>
      <c r="H219" s="37"/>
      <c r="I219" s="38"/>
      <c r="J219" s="37"/>
      <c r="K219" s="38"/>
      <c r="L219" s="37"/>
      <c r="M219" s="37"/>
      <c r="N219" s="37"/>
      <c r="O219" s="37"/>
      <c r="P219" s="38"/>
      <c r="Q219" s="37"/>
      <c r="R219" s="37" t="s">
        <v>21</v>
      </c>
    </row>
    <row r="220" spans="1:18">
      <c r="A220" s="34" t="s">
        <v>266</v>
      </c>
      <c r="B220" s="35" t="s">
        <v>28</v>
      </c>
      <c r="C220" s="36">
        <v>1637</v>
      </c>
      <c r="D220" s="36">
        <v>496</v>
      </c>
      <c r="E220" s="34" t="s">
        <v>254</v>
      </c>
      <c r="F220" s="37"/>
      <c r="G220" s="38"/>
      <c r="H220" s="37"/>
      <c r="I220" s="38"/>
      <c r="J220" s="37"/>
      <c r="K220" s="38"/>
      <c r="L220" s="37"/>
      <c r="M220" s="37"/>
      <c r="N220" s="37"/>
      <c r="O220" s="37" t="s">
        <v>24</v>
      </c>
      <c r="P220" s="38">
        <v>2956261.5</v>
      </c>
      <c r="Q220" s="37"/>
      <c r="R220" s="37" t="s">
        <v>35</v>
      </c>
    </row>
    <row r="221" spans="1:18">
      <c r="A221" s="34" t="s">
        <v>267</v>
      </c>
      <c r="B221" s="35" t="s">
        <v>33</v>
      </c>
      <c r="C221" s="36">
        <v>320</v>
      </c>
      <c r="D221" s="36">
        <v>97</v>
      </c>
      <c r="E221" s="34" t="s">
        <v>254</v>
      </c>
      <c r="F221" s="37"/>
      <c r="G221" s="38"/>
      <c r="H221" s="37"/>
      <c r="I221" s="38"/>
      <c r="J221" s="37"/>
      <c r="K221" s="38"/>
      <c r="L221" s="37"/>
      <c r="M221" s="37"/>
      <c r="N221" s="37"/>
      <c r="O221" s="37"/>
      <c r="P221" s="38"/>
      <c r="Q221" s="37"/>
      <c r="R221" s="37" t="s">
        <v>21</v>
      </c>
    </row>
    <row r="222" spans="1:18">
      <c r="A222" s="34" t="s">
        <v>268</v>
      </c>
      <c r="B222" s="35" t="s">
        <v>33</v>
      </c>
      <c r="C222" s="36">
        <v>2256</v>
      </c>
      <c r="D222" s="36">
        <v>656</v>
      </c>
      <c r="E222" s="34" t="s">
        <v>254</v>
      </c>
      <c r="F222" s="37"/>
      <c r="G222" s="38"/>
      <c r="H222" s="37"/>
      <c r="I222" s="38"/>
      <c r="J222" s="37"/>
      <c r="K222" s="38"/>
      <c r="L222" s="37"/>
      <c r="M222" s="37"/>
      <c r="N222" s="37"/>
      <c r="O222" s="37"/>
      <c r="P222" s="38"/>
      <c r="Q222" s="37"/>
      <c r="R222" s="37" t="s">
        <v>21</v>
      </c>
    </row>
    <row r="223" spans="1:18">
      <c r="A223" s="34" t="s">
        <v>269</v>
      </c>
      <c r="B223" s="35" t="s">
        <v>33</v>
      </c>
      <c r="C223" s="36">
        <v>3147</v>
      </c>
      <c r="D223" s="36">
        <v>74</v>
      </c>
      <c r="E223" s="34" t="s">
        <v>254</v>
      </c>
      <c r="F223" s="37"/>
      <c r="G223" s="38"/>
      <c r="H223" s="37"/>
      <c r="I223" s="38"/>
      <c r="J223" s="37"/>
      <c r="K223" s="38"/>
      <c r="L223" s="37"/>
      <c r="M223" s="37"/>
      <c r="N223" s="37"/>
      <c r="O223" s="37"/>
      <c r="P223" s="38"/>
      <c r="Q223" s="37"/>
      <c r="R223" s="37" t="s">
        <v>21</v>
      </c>
    </row>
    <row r="224" spans="1:18">
      <c r="A224" s="34" t="s">
        <v>270</v>
      </c>
      <c r="B224" s="35" t="s">
        <v>19</v>
      </c>
      <c r="C224" s="36">
        <v>2483</v>
      </c>
      <c r="D224" s="36">
        <v>587</v>
      </c>
      <c r="E224" s="34" t="s">
        <v>271</v>
      </c>
      <c r="F224" s="37"/>
      <c r="G224" s="38"/>
      <c r="H224" s="37"/>
      <c r="I224" s="38"/>
      <c r="J224" s="37"/>
      <c r="K224" s="38"/>
      <c r="L224" s="37"/>
      <c r="M224" s="37"/>
      <c r="N224" s="37"/>
      <c r="O224" s="37"/>
      <c r="P224" s="38"/>
      <c r="Q224" s="37"/>
      <c r="R224" s="37" t="s">
        <v>21</v>
      </c>
    </row>
    <row r="225" spans="1:18">
      <c r="A225" s="34" t="s">
        <v>272</v>
      </c>
      <c r="B225" s="35" t="s">
        <v>28</v>
      </c>
      <c r="C225" s="36">
        <v>1560</v>
      </c>
      <c r="D225" s="36">
        <v>7</v>
      </c>
      <c r="E225" s="34" t="s">
        <v>271</v>
      </c>
      <c r="F225" s="37"/>
      <c r="G225" s="38"/>
      <c r="H225" s="37"/>
      <c r="I225" s="38"/>
      <c r="J225" s="37"/>
      <c r="K225" s="38"/>
      <c r="L225" s="37"/>
      <c r="M225" s="37"/>
      <c r="N225" s="37"/>
      <c r="O225" s="37"/>
      <c r="P225" s="38"/>
      <c r="Q225" s="37"/>
      <c r="R225" s="37" t="s">
        <v>21</v>
      </c>
    </row>
    <row r="226" spans="1:18">
      <c r="A226" s="34" t="s">
        <v>273</v>
      </c>
      <c r="B226" s="35" t="s">
        <v>33</v>
      </c>
      <c r="C226" s="36">
        <v>1000</v>
      </c>
      <c r="D226" s="36">
        <v>235</v>
      </c>
      <c r="E226" s="34" t="s">
        <v>274</v>
      </c>
      <c r="F226" s="37"/>
      <c r="G226" s="38"/>
      <c r="H226" s="37"/>
      <c r="I226" s="38"/>
      <c r="J226" s="37"/>
      <c r="K226" s="38"/>
      <c r="L226" s="37"/>
      <c r="M226" s="37"/>
      <c r="N226" s="37"/>
      <c r="O226" s="37"/>
      <c r="P226" s="38"/>
      <c r="Q226" s="37"/>
      <c r="R226" s="37" t="s">
        <v>21</v>
      </c>
    </row>
    <row r="227" spans="1:18">
      <c r="A227" s="34" t="s">
        <v>275</v>
      </c>
      <c r="B227" s="35" t="s">
        <v>33</v>
      </c>
      <c r="C227" s="36">
        <v>635</v>
      </c>
      <c r="D227" s="36">
        <v>226</v>
      </c>
      <c r="E227" s="34" t="s">
        <v>274</v>
      </c>
      <c r="F227" s="37"/>
      <c r="G227" s="38"/>
      <c r="H227" s="37"/>
      <c r="I227" s="38"/>
      <c r="J227" s="37"/>
      <c r="K227" s="38"/>
      <c r="L227" s="37"/>
      <c r="M227" s="37"/>
      <c r="N227" s="37"/>
      <c r="O227" s="37"/>
      <c r="P227" s="38"/>
      <c r="Q227" s="37"/>
      <c r="R227" s="37" t="s">
        <v>21</v>
      </c>
    </row>
    <row r="228" spans="1:18">
      <c r="A228" s="34" t="s">
        <v>276</v>
      </c>
      <c r="B228" s="35" t="s">
        <v>33</v>
      </c>
      <c r="C228" s="36">
        <v>193</v>
      </c>
      <c r="D228" s="36">
        <v>77</v>
      </c>
      <c r="E228" s="34" t="s">
        <v>274</v>
      </c>
      <c r="F228" s="37"/>
      <c r="G228" s="38"/>
      <c r="H228" s="37"/>
      <c r="I228" s="38"/>
      <c r="J228" s="37"/>
      <c r="K228" s="38"/>
      <c r="L228" s="37"/>
      <c r="M228" s="37"/>
      <c r="N228" s="37"/>
      <c r="O228" s="37"/>
      <c r="P228" s="38"/>
      <c r="Q228" s="37"/>
      <c r="R228" s="37" t="s">
        <v>21</v>
      </c>
    </row>
    <row r="229" spans="1:18">
      <c r="A229" s="34" t="s">
        <v>277</v>
      </c>
      <c r="B229" s="35" t="s">
        <v>28</v>
      </c>
      <c r="C229" s="36">
        <v>156</v>
      </c>
      <c r="D229" s="36">
        <v>2</v>
      </c>
      <c r="E229" s="34" t="s">
        <v>274</v>
      </c>
      <c r="F229" s="37" t="s">
        <v>24</v>
      </c>
      <c r="G229" s="38">
        <v>18363.918918918898</v>
      </c>
      <c r="H229" s="37"/>
      <c r="I229" s="38"/>
      <c r="J229" s="37"/>
      <c r="K229" s="38"/>
      <c r="L229" s="37"/>
      <c r="M229" s="37"/>
      <c r="N229" s="37"/>
      <c r="O229" s="37" t="s">
        <v>24</v>
      </c>
      <c r="P229" s="38">
        <v>1078519</v>
      </c>
      <c r="Q229" s="37"/>
      <c r="R229" s="37" t="s">
        <v>21</v>
      </c>
    </row>
    <row r="230" spans="1:18">
      <c r="A230" s="34" t="s">
        <v>278</v>
      </c>
      <c r="B230" s="35" t="s">
        <v>33</v>
      </c>
      <c r="C230" s="36">
        <v>420</v>
      </c>
      <c r="D230" s="36">
        <v>185</v>
      </c>
      <c r="E230" s="34" t="s">
        <v>274</v>
      </c>
      <c r="F230" s="37"/>
      <c r="G230" s="38"/>
      <c r="H230" s="37"/>
      <c r="I230" s="38"/>
      <c r="J230" s="37"/>
      <c r="K230" s="38"/>
      <c r="L230" s="37"/>
      <c r="M230" s="37"/>
      <c r="N230" s="37"/>
      <c r="O230" s="37"/>
      <c r="P230" s="38"/>
      <c r="Q230" s="37"/>
      <c r="R230" s="37" t="s">
        <v>21</v>
      </c>
    </row>
    <row r="231" spans="1:18">
      <c r="A231" s="34" t="s">
        <v>279</v>
      </c>
      <c r="B231" s="35" t="s">
        <v>33</v>
      </c>
      <c r="C231" s="36">
        <v>160</v>
      </c>
      <c r="D231" s="36">
        <v>109</v>
      </c>
      <c r="E231" s="34" t="s">
        <v>280</v>
      </c>
      <c r="F231" s="37"/>
      <c r="G231" s="38"/>
      <c r="H231" s="37"/>
      <c r="I231" s="38"/>
      <c r="J231" s="37"/>
      <c r="K231" s="38"/>
      <c r="L231" s="37"/>
      <c r="M231" s="37"/>
      <c r="N231" s="37"/>
      <c r="O231" s="37"/>
      <c r="P231" s="38"/>
      <c r="Q231" s="37"/>
      <c r="R231" s="37" t="s">
        <v>21</v>
      </c>
    </row>
    <row r="232" spans="1:18">
      <c r="A232" s="34" t="s">
        <v>281</v>
      </c>
      <c r="B232" s="35" t="s">
        <v>33</v>
      </c>
      <c r="C232" s="36">
        <v>80</v>
      </c>
      <c r="D232" s="36">
        <v>60</v>
      </c>
      <c r="E232" s="34" t="s">
        <v>280</v>
      </c>
      <c r="F232" s="37"/>
      <c r="G232" s="38"/>
      <c r="H232" s="37"/>
      <c r="I232" s="38"/>
      <c r="J232" s="37"/>
      <c r="K232" s="38"/>
      <c r="L232" s="37"/>
      <c r="M232" s="37"/>
      <c r="N232" s="37"/>
      <c r="O232" s="37"/>
      <c r="P232" s="38"/>
      <c r="Q232" s="37"/>
      <c r="R232" s="37" t="s">
        <v>21</v>
      </c>
    </row>
    <row r="233" spans="1:18">
      <c r="A233" s="34" t="s">
        <v>282</v>
      </c>
      <c r="B233" s="35" t="s">
        <v>33</v>
      </c>
      <c r="C233" s="36">
        <v>560</v>
      </c>
      <c r="D233" s="36">
        <v>86</v>
      </c>
      <c r="E233" s="34" t="s">
        <v>280</v>
      </c>
      <c r="F233" s="37"/>
      <c r="G233" s="38"/>
      <c r="H233" s="37"/>
      <c r="I233" s="38"/>
      <c r="J233" s="37"/>
      <c r="K233" s="38"/>
      <c r="L233" s="37"/>
      <c r="M233" s="37"/>
      <c r="N233" s="37"/>
      <c r="O233" s="37"/>
      <c r="P233" s="38"/>
      <c r="Q233" s="37"/>
      <c r="R233" s="37" t="s">
        <v>21</v>
      </c>
    </row>
    <row r="234" spans="1:18">
      <c r="A234" s="34" t="s">
        <v>283</v>
      </c>
      <c r="B234" s="35" t="s">
        <v>28</v>
      </c>
      <c r="C234" s="36">
        <v>309</v>
      </c>
      <c r="D234" s="36">
        <v>36</v>
      </c>
      <c r="E234" s="34" t="s">
        <v>280</v>
      </c>
      <c r="F234" s="37" t="s">
        <v>24</v>
      </c>
      <c r="G234" s="38">
        <v>134335</v>
      </c>
      <c r="H234" s="37"/>
      <c r="I234" s="38"/>
      <c r="J234" s="37"/>
      <c r="K234" s="38"/>
      <c r="L234" s="37"/>
      <c r="M234" s="37"/>
      <c r="N234" s="37"/>
      <c r="O234" s="37"/>
      <c r="P234" s="38"/>
      <c r="Q234" s="37"/>
      <c r="R234" s="37" t="s">
        <v>21</v>
      </c>
    </row>
    <row r="235" spans="1:18">
      <c r="A235" s="34" t="s">
        <v>284</v>
      </c>
      <c r="B235" s="35" t="s">
        <v>33</v>
      </c>
      <c r="C235" s="36">
        <v>6175</v>
      </c>
      <c r="D235" s="36">
        <v>2393</v>
      </c>
      <c r="E235" s="34" t="s">
        <v>280</v>
      </c>
      <c r="F235" s="37"/>
      <c r="G235" s="38"/>
      <c r="H235" s="37"/>
      <c r="I235" s="38"/>
      <c r="J235" s="37"/>
      <c r="K235" s="38"/>
      <c r="L235" s="37"/>
      <c r="M235" s="37"/>
      <c r="N235" s="37"/>
      <c r="O235" s="37"/>
      <c r="P235" s="38"/>
      <c r="Q235" s="37"/>
      <c r="R235" s="37" t="s">
        <v>21</v>
      </c>
    </row>
    <row r="236" spans="1:18">
      <c r="A236" s="34" t="s">
        <v>285</v>
      </c>
      <c r="B236" s="35" t="s">
        <v>33</v>
      </c>
      <c r="C236" s="36">
        <v>1152</v>
      </c>
      <c r="D236" s="36">
        <v>419</v>
      </c>
      <c r="E236" s="34" t="s">
        <v>280</v>
      </c>
      <c r="F236" s="37"/>
      <c r="G236" s="38"/>
      <c r="H236" s="37"/>
      <c r="I236" s="38"/>
      <c r="J236" s="37"/>
      <c r="K236" s="38"/>
      <c r="L236" s="37"/>
      <c r="M236" s="37"/>
      <c r="N236" s="37"/>
      <c r="O236" s="37"/>
      <c r="P236" s="38"/>
      <c r="Q236" s="37"/>
      <c r="R236" s="37" t="s">
        <v>21</v>
      </c>
    </row>
    <row r="237" spans="1:18">
      <c r="A237" s="34" t="s">
        <v>286</v>
      </c>
      <c r="B237" s="35" t="s">
        <v>33</v>
      </c>
      <c r="C237" s="36">
        <v>137</v>
      </c>
      <c r="D237" s="36">
        <v>50</v>
      </c>
      <c r="E237" s="34" t="s">
        <v>287</v>
      </c>
      <c r="F237" s="37"/>
      <c r="G237" s="38"/>
      <c r="H237" s="37"/>
      <c r="I237" s="38"/>
      <c r="J237" s="37"/>
      <c r="K237" s="38"/>
      <c r="L237" s="37"/>
      <c r="M237" s="37"/>
      <c r="N237" s="37"/>
      <c r="O237" s="37"/>
      <c r="P237" s="38"/>
      <c r="Q237" s="37"/>
      <c r="R237" s="37" t="s">
        <v>21</v>
      </c>
    </row>
    <row r="238" spans="1:18">
      <c r="A238" s="34" t="s">
        <v>288</v>
      </c>
      <c r="B238" s="35" t="s">
        <v>33</v>
      </c>
      <c r="C238" s="36">
        <v>122</v>
      </c>
      <c r="D238" s="36">
        <v>5</v>
      </c>
      <c r="E238" s="34" t="s">
        <v>287</v>
      </c>
      <c r="F238" s="37"/>
      <c r="G238" s="38"/>
      <c r="H238" s="37"/>
      <c r="I238" s="38"/>
      <c r="J238" s="37"/>
      <c r="K238" s="38"/>
      <c r="L238" s="37"/>
      <c r="M238" s="37"/>
      <c r="N238" s="37"/>
      <c r="O238" s="37"/>
      <c r="P238" s="38"/>
      <c r="Q238" s="37"/>
      <c r="R238" s="37" t="s">
        <v>21</v>
      </c>
    </row>
    <row r="239" spans="1:18">
      <c r="A239" s="34" t="s">
        <v>289</v>
      </c>
      <c r="B239" s="35" t="s">
        <v>28</v>
      </c>
      <c r="C239" s="36">
        <v>330</v>
      </c>
      <c r="D239" s="36">
        <v>6</v>
      </c>
      <c r="E239" s="34" t="s">
        <v>287</v>
      </c>
      <c r="F239" s="37"/>
      <c r="G239" s="38"/>
      <c r="H239" s="37"/>
      <c r="I239" s="38"/>
      <c r="J239" s="37"/>
      <c r="K239" s="38"/>
      <c r="L239" s="37"/>
      <c r="M239" s="37"/>
      <c r="N239" s="37"/>
      <c r="O239" s="37"/>
      <c r="P239" s="38"/>
      <c r="Q239" s="37"/>
      <c r="R239" s="37" t="s">
        <v>21</v>
      </c>
    </row>
    <row r="240" spans="1:18">
      <c r="A240" s="34" t="s">
        <v>290</v>
      </c>
      <c r="B240" s="35" t="s">
        <v>33</v>
      </c>
      <c r="C240" s="36">
        <v>219</v>
      </c>
      <c r="D240" s="36">
        <v>2</v>
      </c>
      <c r="E240" s="34" t="s">
        <v>287</v>
      </c>
      <c r="F240" s="37"/>
      <c r="G240" s="38"/>
      <c r="H240" s="37"/>
      <c r="I240" s="38"/>
      <c r="J240" s="37"/>
      <c r="K240" s="38"/>
      <c r="L240" s="37"/>
      <c r="M240" s="37"/>
      <c r="N240" s="37"/>
      <c r="O240" s="37"/>
      <c r="P240" s="38"/>
      <c r="Q240" s="37"/>
      <c r="R240" s="37" t="s">
        <v>21</v>
      </c>
    </row>
    <row r="241" spans="1:18">
      <c r="A241" s="34" t="s">
        <v>291</v>
      </c>
      <c r="B241" s="35" t="s">
        <v>28</v>
      </c>
      <c r="C241" s="36">
        <v>120</v>
      </c>
      <c r="D241" s="36">
        <v>1</v>
      </c>
      <c r="E241" s="34" t="s">
        <v>287</v>
      </c>
      <c r="F241" s="37"/>
      <c r="G241" s="38"/>
      <c r="H241" s="37"/>
      <c r="I241" s="38"/>
      <c r="J241" s="37"/>
      <c r="K241" s="38"/>
      <c r="L241" s="37"/>
      <c r="M241" s="37"/>
      <c r="N241" s="37"/>
      <c r="O241" s="37"/>
      <c r="P241" s="38"/>
      <c r="Q241" s="37"/>
      <c r="R241" s="37" t="s">
        <v>21</v>
      </c>
    </row>
    <row r="242" spans="1:18">
      <c r="A242" s="34" t="s">
        <v>292</v>
      </c>
      <c r="B242" s="35" t="s">
        <v>33</v>
      </c>
      <c r="C242" s="36">
        <v>800</v>
      </c>
      <c r="D242" s="36">
        <v>12</v>
      </c>
      <c r="E242" s="34" t="s">
        <v>287</v>
      </c>
      <c r="F242" s="37"/>
      <c r="G242" s="38"/>
      <c r="H242" s="37"/>
      <c r="I242" s="38"/>
      <c r="J242" s="37"/>
      <c r="K242" s="38"/>
      <c r="L242" s="37"/>
      <c r="M242" s="37"/>
      <c r="N242" s="37"/>
      <c r="O242" s="37"/>
      <c r="P242" s="38"/>
      <c r="Q242" s="37"/>
      <c r="R242" s="37" t="s">
        <v>21</v>
      </c>
    </row>
    <row r="243" spans="1:18">
      <c r="A243" s="34" t="s">
        <v>293</v>
      </c>
      <c r="B243" s="35" t="s">
        <v>33</v>
      </c>
      <c r="C243" s="36">
        <v>406</v>
      </c>
      <c r="D243" s="36">
        <v>44</v>
      </c>
      <c r="E243" s="34" t="s">
        <v>287</v>
      </c>
      <c r="F243" s="37" t="s">
        <v>24</v>
      </c>
      <c r="G243" s="38">
        <v>18626.333333333299</v>
      </c>
      <c r="H243" s="37"/>
      <c r="I243" s="38"/>
      <c r="J243" s="37"/>
      <c r="K243" s="38"/>
      <c r="L243" s="37"/>
      <c r="M243" s="37"/>
      <c r="N243" s="37"/>
      <c r="O243" s="37" t="s">
        <v>24</v>
      </c>
      <c r="P243" s="38">
        <v>10776087.5</v>
      </c>
      <c r="Q243" s="37"/>
      <c r="R243" s="37" t="s">
        <v>21</v>
      </c>
    </row>
    <row r="244" spans="1:18">
      <c r="A244" s="34" t="s">
        <v>294</v>
      </c>
      <c r="B244" s="35" t="s">
        <v>33</v>
      </c>
      <c r="C244" s="36">
        <v>779</v>
      </c>
      <c r="D244" s="36">
        <v>65</v>
      </c>
      <c r="E244" s="34" t="s">
        <v>287</v>
      </c>
      <c r="F244" s="37"/>
      <c r="G244" s="38"/>
      <c r="H244" s="37"/>
      <c r="I244" s="38"/>
      <c r="J244" s="37"/>
      <c r="K244" s="38"/>
      <c r="L244" s="37"/>
      <c r="M244" s="37"/>
      <c r="N244" s="37"/>
      <c r="O244" s="37"/>
      <c r="P244" s="38"/>
      <c r="Q244" s="37"/>
      <c r="R244" s="37" t="s">
        <v>21</v>
      </c>
    </row>
    <row r="245" spans="1:18">
      <c r="A245" s="34" t="s">
        <v>295</v>
      </c>
      <c r="B245" s="35" t="s">
        <v>28</v>
      </c>
      <c r="C245" s="36">
        <v>29479</v>
      </c>
      <c r="D245" s="36">
        <v>8400</v>
      </c>
      <c r="E245" s="34" t="s">
        <v>287</v>
      </c>
      <c r="F245" s="37"/>
      <c r="G245" s="38"/>
      <c r="H245" s="37"/>
      <c r="I245" s="38"/>
      <c r="J245" s="37"/>
      <c r="K245" s="38"/>
      <c r="L245" s="37"/>
      <c r="M245" s="37"/>
      <c r="N245" s="37"/>
      <c r="O245" s="37"/>
      <c r="P245" s="38"/>
      <c r="Q245" s="37"/>
      <c r="R245" s="37" t="s">
        <v>21</v>
      </c>
    </row>
    <row r="246" spans="1:18">
      <c r="A246" s="34" t="s">
        <v>296</v>
      </c>
      <c r="B246" s="35" t="s">
        <v>33</v>
      </c>
      <c r="C246" s="36">
        <v>5945</v>
      </c>
      <c r="D246" s="36">
        <v>1912</v>
      </c>
      <c r="E246" s="34" t="s">
        <v>287</v>
      </c>
      <c r="F246" s="37"/>
      <c r="G246" s="38"/>
      <c r="H246" s="37"/>
      <c r="I246" s="38"/>
      <c r="J246" s="37"/>
      <c r="K246" s="38"/>
      <c r="L246" s="37"/>
      <c r="M246" s="37"/>
      <c r="N246" s="37"/>
      <c r="O246" s="37"/>
      <c r="P246" s="38"/>
      <c r="Q246" s="37"/>
      <c r="R246" s="37" t="s">
        <v>21</v>
      </c>
    </row>
    <row r="247" spans="1:18">
      <c r="A247" s="34" t="s">
        <v>297</v>
      </c>
      <c r="B247" s="35" t="s">
        <v>33</v>
      </c>
      <c r="C247" s="36">
        <v>4164</v>
      </c>
      <c r="D247" s="36">
        <v>1120</v>
      </c>
      <c r="E247" s="34" t="s">
        <v>287</v>
      </c>
      <c r="F247" s="37" t="s">
        <v>24</v>
      </c>
      <c r="G247" s="38">
        <v>18363.918918918898</v>
      </c>
      <c r="H247" s="37"/>
      <c r="I247" s="38"/>
      <c r="J247" s="37" t="s">
        <v>24</v>
      </c>
      <c r="K247" s="38">
        <v>675000</v>
      </c>
      <c r="L247" s="37"/>
      <c r="M247" s="37"/>
      <c r="N247" s="37"/>
      <c r="O247" s="37"/>
      <c r="P247" s="38"/>
      <c r="Q247" s="37"/>
      <c r="R247" s="37" t="s">
        <v>21</v>
      </c>
    </row>
    <row r="248" spans="1:18">
      <c r="A248" s="34" t="s">
        <v>298</v>
      </c>
      <c r="B248" s="35" t="s">
        <v>28</v>
      </c>
      <c r="C248" s="36">
        <v>5504</v>
      </c>
      <c r="D248" s="36">
        <v>1668</v>
      </c>
      <c r="E248" s="34" t="s">
        <v>287</v>
      </c>
      <c r="F248" s="37"/>
      <c r="G248" s="38"/>
      <c r="H248" s="37"/>
      <c r="I248" s="38"/>
      <c r="J248" s="37"/>
      <c r="K248" s="38"/>
      <c r="L248" s="37"/>
      <c r="M248" s="37"/>
      <c r="N248" s="37"/>
      <c r="O248" s="37"/>
      <c r="P248" s="38"/>
      <c r="Q248" s="37"/>
      <c r="R248" s="37" t="s">
        <v>21</v>
      </c>
    </row>
    <row r="249" spans="1:18">
      <c r="A249" s="34" t="s">
        <v>299</v>
      </c>
      <c r="B249" s="35" t="s">
        <v>33</v>
      </c>
      <c r="C249" s="36">
        <v>629</v>
      </c>
      <c r="D249" s="36">
        <v>120</v>
      </c>
      <c r="E249" s="34" t="s">
        <v>300</v>
      </c>
      <c r="F249" s="37"/>
      <c r="G249" s="38"/>
      <c r="H249" s="37"/>
      <c r="I249" s="38"/>
      <c r="J249" s="37"/>
      <c r="K249" s="38"/>
      <c r="L249" s="37"/>
      <c r="M249" s="37"/>
      <c r="N249" s="37"/>
      <c r="O249" s="37"/>
      <c r="P249" s="38"/>
      <c r="Q249" s="37"/>
      <c r="R249" s="37" t="s">
        <v>21</v>
      </c>
    </row>
    <row r="250" spans="1:18">
      <c r="A250" s="34" t="s">
        <v>301</v>
      </c>
      <c r="B250" s="35" t="s">
        <v>33</v>
      </c>
      <c r="C250" s="36">
        <v>26</v>
      </c>
      <c r="D250" s="36">
        <v>3</v>
      </c>
      <c r="E250" s="34" t="s">
        <v>302</v>
      </c>
      <c r="F250" s="37"/>
      <c r="G250" s="38"/>
      <c r="H250" s="37"/>
      <c r="I250" s="38"/>
      <c r="J250" s="37"/>
      <c r="K250" s="38"/>
      <c r="L250" s="37"/>
      <c r="M250" s="37"/>
      <c r="N250" s="37"/>
      <c r="O250" s="37"/>
      <c r="P250" s="38"/>
      <c r="Q250" s="37"/>
      <c r="R250" s="37" t="s">
        <v>21</v>
      </c>
    </row>
    <row r="251" spans="1:18">
      <c r="A251" s="34" t="s">
        <v>303</v>
      </c>
      <c r="B251" s="35" t="s">
        <v>33</v>
      </c>
      <c r="C251" s="36">
        <v>2763</v>
      </c>
      <c r="D251" s="36">
        <v>294</v>
      </c>
      <c r="E251" s="34" t="s">
        <v>302</v>
      </c>
      <c r="F251" s="37" t="s">
        <v>34</v>
      </c>
      <c r="G251" s="38">
        <v>18626.333333333299</v>
      </c>
      <c r="H251" s="37"/>
      <c r="I251" s="38"/>
      <c r="J251" s="37"/>
      <c r="K251" s="38"/>
      <c r="L251" s="37"/>
      <c r="M251" s="37"/>
      <c r="N251" s="37"/>
      <c r="O251" s="37"/>
      <c r="P251" s="38"/>
      <c r="Q251" s="37"/>
      <c r="R251" s="37" t="s">
        <v>21</v>
      </c>
    </row>
    <row r="252" spans="1:18">
      <c r="A252" s="34" t="s">
        <v>304</v>
      </c>
      <c r="B252" s="35" t="s">
        <v>28</v>
      </c>
      <c r="C252" s="36">
        <v>851</v>
      </c>
      <c r="D252" s="36">
        <v>260</v>
      </c>
      <c r="E252" s="34" t="s">
        <v>302</v>
      </c>
      <c r="F252" s="37"/>
      <c r="G252" s="38"/>
      <c r="H252" s="37"/>
      <c r="I252" s="38"/>
      <c r="J252" s="37"/>
      <c r="K252" s="38"/>
      <c r="L252" s="37"/>
      <c r="M252" s="37"/>
      <c r="N252" s="37"/>
      <c r="O252" s="37"/>
      <c r="P252" s="38"/>
      <c r="Q252" s="37"/>
      <c r="R252" s="37" t="s">
        <v>21</v>
      </c>
    </row>
    <row r="253" spans="1:18">
      <c r="A253" s="34" t="s">
        <v>305</v>
      </c>
      <c r="B253" s="35" t="s">
        <v>33</v>
      </c>
      <c r="C253" s="36">
        <v>424</v>
      </c>
      <c r="D253" s="36">
        <v>116</v>
      </c>
      <c r="E253" s="34" t="s">
        <v>302</v>
      </c>
      <c r="F253" s="37"/>
      <c r="G253" s="38"/>
      <c r="H253" s="37"/>
      <c r="I253" s="38"/>
      <c r="J253" s="37"/>
      <c r="K253" s="38"/>
      <c r="L253" s="37"/>
      <c r="M253" s="37"/>
      <c r="N253" s="37"/>
      <c r="O253" s="37"/>
      <c r="P253" s="38"/>
      <c r="Q253" s="37"/>
      <c r="R253" s="37" t="s">
        <v>21</v>
      </c>
    </row>
    <row r="254" spans="1:18">
      <c r="A254" s="34" t="s">
        <v>306</v>
      </c>
      <c r="B254" s="35" t="s">
        <v>33</v>
      </c>
      <c r="C254" s="36">
        <v>55</v>
      </c>
      <c r="D254" s="36">
        <v>16</v>
      </c>
      <c r="E254" s="34" t="s">
        <v>307</v>
      </c>
      <c r="F254" s="37"/>
      <c r="G254" s="38"/>
      <c r="H254" s="37"/>
      <c r="I254" s="38"/>
      <c r="J254" s="37"/>
      <c r="K254" s="38"/>
      <c r="L254" s="37"/>
      <c r="M254" s="37"/>
      <c r="N254" s="37"/>
      <c r="O254" s="37"/>
      <c r="P254" s="38"/>
      <c r="Q254" s="37"/>
      <c r="R254" s="37" t="s">
        <v>21</v>
      </c>
    </row>
    <row r="255" spans="1:18">
      <c r="A255" s="34" t="s">
        <v>308</v>
      </c>
      <c r="B255" s="35" t="s">
        <v>19</v>
      </c>
      <c r="C255" s="36">
        <v>56</v>
      </c>
      <c r="D255" s="36">
        <v>17</v>
      </c>
      <c r="E255" s="34" t="s">
        <v>307</v>
      </c>
      <c r="F255" s="37"/>
      <c r="G255" s="38"/>
      <c r="H255" s="37"/>
      <c r="I255" s="38"/>
      <c r="J255" s="37"/>
      <c r="K255" s="38"/>
      <c r="L255" s="37"/>
      <c r="M255" s="37"/>
      <c r="N255" s="37"/>
      <c r="O255" s="37"/>
      <c r="P255" s="38"/>
      <c r="Q255" s="37"/>
      <c r="R255" s="37" t="s">
        <v>21</v>
      </c>
    </row>
    <row r="256" spans="1:18">
      <c r="A256" s="34" t="s">
        <v>309</v>
      </c>
      <c r="B256" s="35" t="s">
        <v>28</v>
      </c>
      <c r="C256" s="36">
        <v>120</v>
      </c>
      <c r="D256" s="36">
        <v>40</v>
      </c>
      <c r="E256" s="34" t="s">
        <v>307</v>
      </c>
      <c r="F256" s="37"/>
      <c r="G256" s="38"/>
      <c r="H256" s="37"/>
      <c r="I256" s="38"/>
      <c r="J256" s="37"/>
      <c r="K256" s="38"/>
      <c r="L256" s="37"/>
      <c r="M256" s="37"/>
      <c r="N256" s="37"/>
      <c r="O256" s="37"/>
      <c r="P256" s="38"/>
      <c r="Q256" s="37"/>
      <c r="R256" s="37" t="s">
        <v>21</v>
      </c>
    </row>
    <row r="257" spans="1:18">
      <c r="A257" s="34" t="s">
        <v>310</v>
      </c>
      <c r="B257" s="35" t="s">
        <v>19</v>
      </c>
      <c r="C257" s="36">
        <v>694</v>
      </c>
      <c r="D257" s="36">
        <v>1</v>
      </c>
      <c r="E257" s="34" t="s">
        <v>307</v>
      </c>
      <c r="F257" s="37"/>
      <c r="G257" s="38"/>
      <c r="H257" s="37"/>
      <c r="I257" s="38"/>
      <c r="J257" s="37"/>
      <c r="K257" s="38"/>
      <c r="L257" s="37"/>
      <c r="M257" s="37"/>
      <c r="N257" s="37"/>
      <c r="O257" s="37"/>
      <c r="P257" s="38"/>
      <c r="Q257" s="37"/>
      <c r="R257" s="37" t="s">
        <v>21</v>
      </c>
    </row>
    <row r="258" spans="1:18">
      <c r="A258" s="34" t="s">
        <v>311</v>
      </c>
      <c r="B258" s="35" t="s">
        <v>28</v>
      </c>
      <c r="C258" s="36">
        <v>174</v>
      </c>
      <c r="D258" s="36">
        <v>32</v>
      </c>
      <c r="E258" s="34" t="s">
        <v>307</v>
      </c>
      <c r="F258" s="37"/>
      <c r="G258" s="38"/>
      <c r="H258" s="37"/>
      <c r="I258" s="38"/>
      <c r="J258" s="37"/>
      <c r="K258" s="38"/>
      <c r="L258" s="37"/>
      <c r="M258" s="37"/>
      <c r="N258" s="37"/>
      <c r="O258" s="37"/>
      <c r="P258" s="38"/>
      <c r="Q258" s="37"/>
      <c r="R258" s="37" t="s">
        <v>21</v>
      </c>
    </row>
    <row r="259" spans="1:18">
      <c r="A259" s="34" t="s">
        <v>312</v>
      </c>
      <c r="B259" s="35" t="s">
        <v>19</v>
      </c>
      <c r="C259" s="36">
        <v>59</v>
      </c>
      <c r="D259" s="36">
        <v>21</v>
      </c>
      <c r="E259" s="34" t="s">
        <v>307</v>
      </c>
      <c r="F259" s="37"/>
      <c r="G259" s="38"/>
      <c r="H259" s="37"/>
      <c r="I259" s="38"/>
      <c r="J259" s="37"/>
      <c r="K259" s="38"/>
      <c r="L259" s="37"/>
      <c r="M259" s="37"/>
      <c r="N259" s="37"/>
      <c r="O259" s="37"/>
      <c r="P259" s="38"/>
      <c r="Q259" s="37"/>
      <c r="R259" s="37" t="s">
        <v>21</v>
      </c>
    </row>
    <row r="260" spans="1:18">
      <c r="A260" s="34" t="s">
        <v>313</v>
      </c>
      <c r="B260" s="35" t="s">
        <v>19</v>
      </c>
      <c r="C260" s="36">
        <v>65</v>
      </c>
      <c r="D260" s="36">
        <v>24</v>
      </c>
      <c r="E260" s="34" t="s">
        <v>307</v>
      </c>
      <c r="F260" s="37"/>
      <c r="G260" s="38"/>
      <c r="H260" s="37"/>
      <c r="I260" s="38"/>
      <c r="J260" s="37"/>
      <c r="K260" s="38"/>
      <c r="L260" s="37"/>
      <c r="M260" s="37"/>
      <c r="N260" s="37"/>
      <c r="O260" s="37"/>
      <c r="P260" s="38"/>
      <c r="Q260" s="39"/>
      <c r="R260" s="37" t="s">
        <v>21</v>
      </c>
    </row>
    <row r="261" spans="1:18">
      <c r="A261" s="34" t="s">
        <v>314</v>
      </c>
      <c r="B261" s="35" t="s">
        <v>19</v>
      </c>
      <c r="C261" s="36">
        <v>42</v>
      </c>
      <c r="D261" s="36">
        <v>15</v>
      </c>
      <c r="E261" s="34" t="s">
        <v>307</v>
      </c>
      <c r="F261" s="37"/>
      <c r="G261" s="38"/>
      <c r="H261" s="37"/>
      <c r="I261" s="38"/>
      <c r="J261" s="37"/>
      <c r="K261" s="38"/>
      <c r="L261" s="37"/>
      <c r="M261" s="37"/>
      <c r="N261" s="37"/>
      <c r="O261" s="37"/>
      <c r="P261" s="38"/>
      <c r="Q261" s="37"/>
      <c r="R261" s="37" t="s">
        <v>21</v>
      </c>
    </row>
    <row r="262" spans="1:18">
      <c r="A262" s="34" t="s">
        <v>315</v>
      </c>
      <c r="B262" s="35" t="s">
        <v>19</v>
      </c>
      <c r="C262" s="36">
        <v>65</v>
      </c>
      <c r="D262" s="36">
        <v>17</v>
      </c>
      <c r="E262" s="34" t="s">
        <v>307</v>
      </c>
      <c r="F262" s="37"/>
      <c r="G262" s="38"/>
      <c r="H262" s="37"/>
      <c r="I262" s="38"/>
      <c r="J262" s="37"/>
      <c r="K262" s="38"/>
      <c r="L262" s="37"/>
      <c r="M262" s="37"/>
      <c r="N262" s="37"/>
      <c r="O262" s="37"/>
      <c r="P262" s="38"/>
      <c r="Q262" s="37"/>
      <c r="R262" s="37" t="s">
        <v>21</v>
      </c>
    </row>
    <row r="263" spans="1:18">
      <c r="A263" s="34" t="s">
        <v>316</v>
      </c>
      <c r="B263" s="35" t="s">
        <v>19</v>
      </c>
      <c r="C263" s="36">
        <v>277</v>
      </c>
      <c r="D263" s="36">
        <v>84</v>
      </c>
      <c r="E263" s="34" t="s">
        <v>307</v>
      </c>
      <c r="F263" s="37" t="s">
        <v>24</v>
      </c>
      <c r="G263" s="38">
        <v>18626.333333333299</v>
      </c>
      <c r="H263" s="37"/>
      <c r="I263" s="38"/>
      <c r="J263" s="37"/>
      <c r="K263" s="38"/>
      <c r="L263" s="37"/>
      <c r="M263" s="37"/>
      <c r="N263" s="37"/>
      <c r="O263" s="37"/>
      <c r="P263" s="38"/>
      <c r="Q263" s="37"/>
      <c r="R263" s="37" t="s">
        <v>21</v>
      </c>
    </row>
    <row r="264" spans="1:18">
      <c r="A264" s="34" t="s">
        <v>317</v>
      </c>
      <c r="B264" s="35" t="s">
        <v>28</v>
      </c>
      <c r="C264" s="36">
        <v>300</v>
      </c>
      <c r="D264" s="36">
        <v>1</v>
      </c>
      <c r="E264" s="34" t="s">
        <v>307</v>
      </c>
      <c r="F264" s="37"/>
      <c r="G264" s="38"/>
      <c r="H264" s="37"/>
      <c r="I264" s="38"/>
      <c r="J264" s="37"/>
      <c r="K264" s="38"/>
      <c r="L264" s="37"/>
      <c r="M264" s="37"/>
      <c r="N264" s="37"/>
      <c r="O264" s="37"/>
      <c r="P264" s="38"/>
      <c r="Q264" s="37"/>
      <c r="R264" s="37" t="s">
        <v>21</v>
      </c>
    </row>
    <row r="265" spans="1:18">
      <c r="A265" s="34" t="s">
        <v>318</v>
      </c>
      <c r="B265" s="35" t="s">
        <v>28</v>
      </c>
      <c r="C265" s="36">
        <v>575</v>
      </c>
      <c r="D265" s="36">
        <v>161</v>
      </c>
      <c r="E265" s="34" t="s">
        <v>307</v>
      </c>
      <c r="F265" s="37" t="s">
        <v>24</v>
      </c>
      <c r="G265" s="38">
        <v>18363.918918918898</v>
      </c>
      <c r="H265" s="37"/>
      <c r="I265" s="38"/>
      <c r="J265" s="37"/>
      <c r="K265" s="38"/>
      <c r="L265" s="37"/>
      <c r="M265" s="37"/>
      <c r="N265" s="37"/>
      <c r="O265" s="37"/>
      <c r="P265" s="38"/>
      <c r="Q265" s="37"/>
      <c r="R265" s="37" t="s">
        <v>21</v>
      </c>
    </row>
    <row r="266" spans="1:18">
      <c r="A266" s="34" t="s">
        <v>319</v>
      </c>
      <c r="B266" s="35" t="s">
        <v>28</v>
      </c>
      <c r="C266" s="36">
        <v>100</v>
      </c>
      <c r="D266" s="36">
        <v>34</v>
      </c>
      <c r="E266" s="34" t="s">
        <v>307</v>
      </c>
      <c r="F266" s="37"/>
      <c r="G266" s="38"/>
      <c r="H266" s="37"/>
      <c r="I266" s="38"/>
      <c r="J266" s="37"/>
      <c r="K266" s="38"/>
      <c r="L266" s="37"/>
      <c r="M266" s="37"/>
      <c r="N266" s="37"/>
      <c r="O266" s="37"/>
      <c r="P266" s="38"/>
      <c r="Q266" s="37"/>
      <c r="R266" s="37" t="s">
        <v>21</v>
      </c>
    </row>
    <row r="267" spans="1:18">
      <c r="A267" s="34" t="s">
        <v>320</v>
      </c>
      <c r="B267" s="35" t="s">
        <v>19</v>
      </c>
      <c r="C267" s="36">
        <v>880</v>
      </c>
      <c r="D267" s="36">
        <v>268</v>
      </c>
      <c r="E267" s="34" t="s">
        <v>307</v>
      </c>
      <c r="F267" s="37"/>
      <c r="G267" s="38"/>
      <c r="H267" s="37"/>
      <c r="I267" s="38"/>
      <c r="J267" s="37"/>
      <c r="K267" s="38"/>
      <c r="L267" s="37"/>
      <c r="M267" s="37"/>
      <c r="N267" s="37"/>
      <c r="O267" s="37"/>
      <c r="P267" s="38"/>
      <c r="Q267" s="37"/>
      <c r="R267" s="37" t="s">
        <v>21</v>
      </c>
    </row>
    <row r="268" spans="1:18">
      <c r="A268" s="34" t="s">
        <v>321</v>
      </c>
      <c r="B268" s="35" t="s">
        <v>28</v>
      </c>
      <c r="C268" s="36">
        <v>75</v>
      </c>
      <c r="D268" s="36">
        <v>18</v>
      </c>
      <c r="E268" s="34" t="s">
        <v>307</v>
      </c>
      <c r="F268" s="37"/>
      <c r="G268" s="38"/>
      <c r="H268" s="37"/>
      <c r="I268" s="38"/>
      <c r="J268" s="37"/>
      <c r="K268" s="38"/>
      <c r="L268" s="37"/>
      <c r="M268" s="37"/>
      <c r="N268" s="37"/>
      <c r="O268" s="37"/>
      <c r="P268" s="38"/>
      <c r="Q268" s="39"/>
      <c r="R268" s="37" t="s">
        <v>21</v>
      </c>
    </row>
    <row r="269" spans="1:18">
      <c r="A269" s="34" t="s">
        <v>322</v>
      </c>
      <c r="B269" s="35" t="s">
        <v>33</v>
      </c>
      <c r="C269" s="36">
        <v>86</v>
      </c>
      <c r="D269" s="36">
        <v>31</v>
      </c>
      <c r="E269" s="34" t="s">
        <v>307</v>
      </c>
      <c r="F269" s="37"/>
      <c r="G269" s="38"/>
      <c r="H269" s="37"/>
      <c r="I269" s="38"/>
      <c r="J269" s="37"/>
      <c r="K269" s="38"/>
      <c r="L269" s="37"/>
      <c r="M269" s="37"/>
      <c r="N269" s="37"/>
      <c r="O269" s="37"/>
      <c r="P269" s="38"/>
      <c r="Q269" s="37"/>
      <c r="R269" s="37" t="s">
        <v>21</v>
      </c>
    </row>
    <row r="270" spans="1:18">
      <c r="A270" s="34" t="s">
        <v>323</v>
      </c>
      <c r="B270" s="35" t="s">
        <v>19</v>
      </c>
      <c r="C270" s="36">
        <v>250</v>
      </c>
      <c r="D270" s="36">
        <v>2</v>
      </c>
      <c r="E270" s="34" t="s">
        <v>307</v>
      </c>
      <c r="F270" s="37" t="s">
        <v>24</v>
      </c>
      <c r="G270" s="38">
        <v>414704</v>
      </c>
      <c r="H270" s="37"/>
      <c r="I270" s="38"/>
      <c r="J270" s="37"/>
      <c r="K270" s="38"/>
      <c r="L270" s="37"/>
      <c r="M270" s="37"/>
      <c r="N270" s="37"/>
      <c r="O270" s="37"/>
      <c r="P270" s="38"/>
      <c r="Q270" s="37"/>
      <c r="R270" s="37" t="s">
        <v>35</v>
      </c>
    </row>
    <row r="271" spans="1:18">
      <c r="A271" s="34" t="s">
        <v>324</v>
      </c>
      <c r="B271" s="35" t="s">
        <v>28</v>
      </c>
      <c r="C271" s="36">
        <v>58</v>
      </c>
      <c r="D271" s="36">
        <v>20</v>
      </c>
      <c r="E271" s="34" t="s">
        <v>307</v>
      </c>
      <c r="F271" s="37"/>
      <c r="G271" s="38"/>
      <c r="H271" s="37"/>
      <c r="I271" s="38"/>
      <c r="J271" s="37"/>
      <c r="K271" s="38"/>
      <c r="L271" s="37"/>
      <c r="M271" s="37"/>
      <c r="N271" s="37"/>
      <c r="O271" s="37"/>
      <c r="P271" s="38"/>
      <c r="Q271" s="37"/>
      <c r="R271" s="37" t="s">
        <v>21</v>
      </c>
    </row>
    <row r="272" spans="1:18">
      <c r="A272" s="34" t="s">
        <v>325</v>
      </c>
      <c r="B272" s="35" t="s">
        <v>28</v>
      </c>
      <c r="C272" s="36">
        <v>126</v>
      </c>
      <c r="D272" s="36">
        <v>55</v>
      </c>
      <c r="E272" s="34" t="s">
        <v>307</v>
      </c>
      <c r="F272" s="37"/>
      <c r="G272" s="38"/>
      <c r="H272" s="37"/>
      <c r="I272" s="38"/>
      <c r="J272" s="37"/>
      <c r="K272" s="38"/>
      <c r="L272" s="37"/>
      <c r="M272" s="37"/>
      <c r="N272" s="37"/>
      <c r="O272" s="37"/>
      <c r="P272" s="38"/>
      <c r="Q272" s="37"/>
      <c r="R272" s="37" t="s">
        <v>21</v>
      </c>
    </row>
    <row r="273" spans="1:18">
      <c r="A273" s="34" t="s">
        <v>326</v>
      </c>
      <c r="B273" s="35" t="s">
        <v>19</v>
      </c>
      <c r="C273" s="36">
        <v>105</v>
      </c>
      <c r="D273" s="36">
        <v>25</v>
      </c>
      <c r="E273" s="34" t="s">
        <v>307</v>
      </c>
      <c r="F273" s="37"/>
      <c r="G273" s="38"/>
      <c r="H273" s="37"/>
      <c r="I273" s="38"/>
      <c r="J273" s="37"/>
      <c r="K273" s="38"/>
      <c r="L273" s="37"/>
      <c r="M273" s="37"/>
      <c r="N273" s="37"/>
      <c r="O273" s="37"/>
      <c r="P273" s="38"/>
      <c r="Q273" s="37"/>
      <c r="R273" s="37" t="s">
        <v>21</v>
      </c>
    </row>
    <row r="274" spans="1:18">
      <c r="A274" s="34" t="s">
        <v>327</v>
      </c>
      <c r="B274" s="35" t="s">
        <v>33</v>
      </c>
      <c r="C274" s="36">
        <v>45</v>
      </c>
      <c r="D274" s="36">
        <v>15</v>
      </c>
      <c r="E274" s="34" t="s">
        <v>307</v>
      </c>
      <c r="F274" s="37"/>
      <c r="G274" s="38"/>
      <c r="H274" s="37"/>
      <c r="I274" s="38"/>
      <c r="J274" s="37"/>
      <c r="K274" s="38"/>
      <c r="L274" s="37"/>
      <c r="M274" s="37"/>
      <c r="N274" s="37"/>
      <c r="O274" s="37"/>
      <c r="P274" s="38"/>
      <c r="Q274" s="37"/>
      <c r="R274" s="37" t="s">
        <v>21</v>
      </c>
    </row>
    <row r="275" spans="1:18">
      <c r="A275" s="34" t="s">
        <v>328</v>
      </c>
      <c r="B275" s="35" t="s">
        <v>28</v>
      </c>
      <c r="C275" s="36">
        <v>56</v>
      </c>
      <c r="D275" s="36">
        <v>20</v>
      </c>
      <c r="E275" s="34" t="s">
        <v>307</v>
      </c>
      <c r="F275" s="37"/>
      <c r="G275" s="38"/>
      <c r="H275" s="37"/>
      <c r="I275" s="38"/>
      <c r="J275" s="37"/>
      <c r="K275" s="38"/>
      <c r="L275" s="37"/>
      <c r="M275" s="37"/>
      <c r="N275" s="37"/>
      <c r="O275" s="37"/>
      <c r="P275" s="38"/>
      <c r="Q275" s="37"/>
      <c r="R275" s="37" t="s">
        <v>21</v>
      </c>
    </row>
    <row r="276" spans="1:18">
      <c r="A276" s="34" t="s">
        <v>329</v>
      </c>
      <c r="B276" s="35" t="s">
        <v>19</v>
      </c>
      <c r="C276" s="36">
        <v>81</v>
      </c>
      <c r="D276" s="36">
        <v>32</v>
      </c>
      <c r="E276" s="34" t="s">
        <v>307</v>
      </c>
      <c r="F276" s="37"/>
      <c r="G276" s="38"/>
      <c r="H276" s="37"/>
      <c r="I276" s="38"/>
      <c r="J276" s="37"/>
      <c r="K276" s="38"/>
      <c r="L276" s="37"/>
      <c r="M276" s="37"/>
      <c r="N276" s="37"/>
      <c r="O276" s="37"/>
      <c r="P276" s="38"/>
      <c r="Q276" s="37"/>
      <c r="R276" s="37" t="s">
        <v>21</v>
      </c>
    </row>
    <row r="277" spans="1:18">
      <c r="A277" s="34" t="s">
        <v>330</v>
      </c>
      <c r="B277" s="35" t="s">
        <v>19</v>
      </c>
      <c r="C277" s="36">
        <v>54</v>
      </c>
      <c r="D277" s="36">
        <v>18</v>
      </c>
      <c r="E277" s="34" t="s">
        <v>307</v>
      </c>
      <c r="F277" s="37"/>
      <c r="G277" s="38"/>
      <c r="H277" s="37"/>
      <c r="I277" s="38"/>
      <c r="J277" s="37"/>
      <c r="K277" s="38"/>
      <c r="L277" s="37"/>
      <c r="M277" s="37"/>
      <c r="N277" s="37"/>
      <c r="O277" s="37"/>
      <c r="P277" s="38"/>
      <c r="Q277" s="37"/>
      <c r="R277" s="37" t="s">
        <v>21</v>
      </c>
    </row>
    <row r="278" spans="1:18">
      <c r="A278" s="34" t="s">
        <v>331</v>
      </c>
      <c r="B278" s="35" t="s">
        <v>28</v>
      </c>
      <c r="C278" s="36">
        <v>53</v>
      </c>
      <c r="D278" s="36">
        <v>16</v>
      </c>
      <c r="E278" s="34" t="s">
        <v>307</v>
      </c>
      <c r="F278" s="37"/>
      <c r="G278" s="38"/>
      <c r="H278" s="37"/>
      <c r="I278" s="38"/>
      <c r="J278" s="37"/>
      <c r="K278" s="38"/>
      <c r="L278" s="37"/>
      <c r="M278" s="37"/>
      <c r="N278" s="37"/>
      <c r="O278" s="37"/>
      <c r="P278" s="38"/>
      <c r="Q278" s="37"/>
      <c r="R278" s="37" t="s">
        <v>21</v>
      </c>
    </row>
    <row r="279" spans="1:18">
      <c r="A279" s="34" t="s">
        <v>332</v>
      </c>
      <c r="B279" s="35" t="s">
        <v>33</v>
      </c>
      <c r="C279" s="36">
        <v>60</v>
      </c>
      <c r="D279" s="36">
        <v>21</v>
      </c>
      <c r="E279" s="34" t="s">
        <v>307</v>
      </c>
      <c r="F279" s="37"/>
      <c r="G279" s="38"/>
      <c r="H279" s="37"/>
      <c r="I279" s="38"/>
      <c r="J279" s="37"/>
      <c r="K279" s="38"/>
      <c r="L279" s="37"/>
      <c r="M279" s="37"/>
      <c r="N279" s="37"/>
      <c r="O279" s="37"/>
      <c r="P279" s="38"/>
      <c r="Q279" s="37"/>
      <c r="R279" s="37" t="s">
        <v>21</v>
      </c>
    </row>
    <row r="280" spans="1:18">
      <c r="A280" s="34" t="s">
        <v>333</v>
      </c>
      <c r="B280" s="35" t="s">
        <v>19</v>
      </c>
      <c r="C280" s="36">
        <v>60</v>
      </c>
      <c r="D280" s="36">
        <v>17</v>
      </c>
      <c r="E280" s="34" t="s">
        <v>307</v>
      </c>
      <c r="F280" s="37" t="s">
        <v>24</v>
      </c>
      <c r="G280" s="38">
        <v>101052</v>
      </c>
      <c r="H280" s="37"/>
      <c r="I280" s="38"/>
      <c r="J280" s="37"/>
      <c r="K280" s="38"/>
      <c r="L280" s="37"/>
      <c r="M280" s="37"/>
      <c r="N280" s="37"/>
      <c r="O280" s="37"/>
      <c r="P280" s="38"/>
      <c r="Q280" s="37"/>
      <c r="R280" s="37" t="s">
        <v>35</v>
      </c>
    </row>
    <row r="281" spans="1:18">
      <c r="A281" s="34" t="s">
        <v>334</v>
      </c>
      <c r="B281" s="35" t="s">
        <v>28</v>
      </c>
      <c r="C281" s="36">
        <v>56</v>
      </c>
      <c r="D281" s="36">
        <v>1</v>
      </c>
      <c r="E281" s="34" t="s">
        <v>307</v>
      </c>
      <c r="F281" s="37"/>
      <c r="G281" s="38"/>
      <c r="H281" s="37"/>
      <c r="I281" s="38"/>
      <c r="J281" s="37"/>
      <c r="K281" s="38"/>
      <c r="L281" s="37"/>
      <c r="M281" s="37"/>
      <c r="N281" s="37"/>
      <c r="O281" s="37"/>
      <c r="P281" s="38"/>
      <c r="Q281" s="37"/>
      <c r="R281" s="37" t="s">
        <v>21</v>
      </c>
    </row>
    <row r="282" spans="1:18">
      <c r="A282" s="34" t="s">
        <v>335</v>
      </c>
      <c r="B282" s="35" t="s">
        <v>28</v>
      </c>
      <c r="C282" s="36">
        <v>44</v>
      </c>
      <c r="D282" s="36">
        <v>48</v>
      </c>
      <c r="E282" s="34" t="s">
        <v>307</v>
      </c>
      <c r="F282" s="37"/>
      <c r="G282" s="38"/>
      <c r="H282" s="37"/>
      <c r="I282" s="38"/>
      <c r="J282" s="37"/>
      <c r="K282" s="38"/>
      <c r="L282" s="37"/>
      <c r="M282" s="37"/>
      <c r="N282" s="37"/>
      <c r="O282" s="37"/>
      <c r="P282" s="38"/>
      <c r="Q282" s="39"/>
      <c r="R282" s="37" t="s">
        <v>21</v>
      </c>
    </row>
    <row r="283" spans="1:18">
      <c r="A283" s="34" t="s">
        <v>336</v>
      </c>
      <c r="B283" s="35" t="s">
        <v>33</v>
      </c>
      <c r="C283" s="36">
        <v>100</v>
      </c>
      <c r="D283" s="36">
        <v>1</v>
      </c>
      <c r="E283" s="34" t="s">
        <v>307</v>
      </c>
      <c r="F283" s="37" t="s">
        <v>34</v>
      </c>
      <c r="G283" s="38">
        <v>69051.5</v>
      </c>
      <c r="H283" s="37"/>
      <c r="I283" s="38"/>
      <c r="J283" s="37"/>
      <c r="K283" s="38"/>
      <c r="L283" s="37"/>
      <c r="M283" s="37"/>
      <c r="N283" s="37"/>
      <c r="O283" s="37" t="s">
        <v>24</v>
      </c>
      <c r="P283" s="38">
        <v>1281273</v>
      </c>
      <c r="Q283" s="37"/>
      <c r="R283" s="37" t="s">
        <v>21</v>
      </c>
    </row>
    <row r="284" spans="1:18">
      <c r="A284" s="34" t="s">
        <v>337</v>
      </c>
      <c r="B284" s="35" t="s">
        <v>28</v>
      </c>
      <c r="C284" s="36">
        <v>95</v>
      </c>
      <c r="D284" s="36">
        <v>1</v>
      </c>
      <c r="E284" s="34" t="s">
        <v>307</v>
      </c>
      <c r="F284" s="37"/>
      <c r="G284" s="38"/>
      <c r="H284" s="37"/>
      <c r="I284" s="38"/>
      <c r="J284" s="37"/>
      <c r="K284" s="38"/>
      <c r="L284" s="37"/>
      <c r="M284" s="37"/>
      <c r="N284" s="37"/>
      <c r="O284" s="37"/>
      <c r="P284" s="38"/>
      <c r="Q284" s="37"/>
      <c r="R284" s="37" t="s">
        <v>21</v>
      </c>
    </row>
    <row r="285" spans="1:18">
      <c r="A285" s="34" t="s">
        <v>338</v>
      </c>
      <c r="B285" s="35" t="s">
        <v>28</v>
      </c>
      <c r="C285" s="36">
        <v>129</v>
      </c>
      <c r="D285" s="36">
        <v>36</v>
      </c>
      <c r="E285" s="34" t="s">
        <v>307</v>
      </c>
      <c r="F285" s="37"/>
      <c r="G285" s="38"/>
      <c r="H285" s="37"/>
      <c r="I285" s="38"/>
      <c r="J285" s="37"/>
      <c r="K285" s="38"/>
      <c r="L285" s="37"/>
      <c r="M285" s="37"/>
      <c r="N285" s="37"/>
      <c r="O285" s="37"/>
      <c r="P285" s="38"/>
      <c r="Q285" s="37"/>
      <c r="R285" s="37" t="s">
        <v>21</v>
      </c>
    </row>
    <row r="286" spans="1:18">
      <c r="A286" s="34" t="s">
        <v>339</v>
      </c>
      <c r="B286" s="35" t="s">
        <v>19</v>
      </c>
      <c r="C286" s="36">
        <v>57</v>
      </c>
      <c r="D286" s="36">
        <v>37</v>
      </c>
      <c r="E286" s="34" t="s">
        <v>307</v>
      </c>
      <c r="F286" s="37"/>
      <c r="G286" s="38"/>
      <c r="H286" s="37"/>
      <c r="I286" s="38"/>
      <c r="J286" s="37"/>
      <c r="K286" s="38"/>
      <c r="L286" s="37"/>
      <c r="M286" s="37"/>
      <c r="N286" s="37"/>
      <c r="O286" s="37"/>
      <c r="P286" s="38"/>
      <c r="Q286" s="37"/>
      <c r="R286" s="37" t="s">
        <v>21</v>
      </c>
    </row>
    <row r="287" spans="1:18">
      <c r="A287" s="34" t="s">
        <v>340</v>
      </c>
      <c r="B287" s="35" t="s">
        <v>28</v>
      </c>
      <c r="C287" s="36">
        <v>69</v>
      </c>
      <c r="D287" s="36">
        <v>21</v>
      </c>
      <c r="E287" s="34" t="s">
        <v>307</v>
      </c>
      <c r="F287" s="37"/>
      <c r="G287" s="38"/>
      <c r="H287" s="37"/>
      <c r="I287" s="38"/>
      <c r="J287" s="37"/>
      <c r="K287" s="38"/>
      <c r="L287" s="37"/>
      <c r="M287" s="37"/>
      <c r="N287" s="37"/>
      <c r="O287" s="37"/>
      <c r="P287" s="38"/>
      <c r="Q287" s="37"/>
      <c r="R287" s="37" t="s">
        <v>21</v>
      </c>
    </row>
    <row r="288" spans="1:18">
      <c r="A288" s="34" t="s">
        <v>341</v>
      </c>
      <c r="B288" s="35" t="s">
        <v>19</v>
      </c>
      <c r="C288" s="36">
        <v>3160</v>
      </c>
      <c r="D288" s="36">
        <v>883</v>
      </c>
      <c r="E288" s="34" t="s">
        <v>307</v>
      </c>
      <c r="F288" s="37"/>
      <c r="G288" s="38"/>
      <c r="H288" s="37"/>
      <c r="I288" s="38"/>
      <c r="J288" s="37"/>
      <c r="K288" s="38"/>
      <c r="L288" s="37"/>
      <c r="M288" s="37"/>
      <c r="N288" s="37"/>
      <c r="O288" s="37"/>
      <c r="P288" s="38"/>
      <c r="Q288" s="37"/>
      <c r="R288" s="37" t="s">
        <v>21</v>
      </c>
    </row>
    <row r="289" spans="1:18">
      <c r="A289" s="34" t="s">
        <v>342</v>
      </c>
      <c r="B289" s="35" t="s">
        <v>33</v>
      </c>
      <c r="C289" s="36">
        <v>4269</v>
      </c>
      <c r="D289" s="36">
        <v>2769</v>
      </c>
      <c r="E289" s="34" t="s">
        <v>307</v>
      </c>
      <c r="F289" s="37"/>
      <c r="G289" s="38"/>
      <c r="H289" s="37"/>
      <c r="I289" s="38"/>
      <c r="J289" s="37"/>
      <c r="K289" s="38"/>
      <c r="L289" s="37"/>
      <c r="M289" s="37"/>
      <c r="N289" s="37"/>
      <c r="O289" s="37"/>
      <c r="P289" s="38"/>
      <c r="Q289" s="37"/>
      <c r="R289" s="37" t="s">
        <v>21</v>
      </c>
    </row>
    <row r="290" spans="1:18">
      <c r="A290" s="34" t="s">
        <v>343</v>
      </c>
      <c r="B290" s="35" t="s">
        <v>33</v>
      </c>
      <c r="C290" s="36">
        <v>2930</v>
      </c>
      <c r="D290" s="36">
        <v>2209</v>
      </c>
      <c r="E290" s="34" t="s">
        <v>307</v>
      </c>
      <c r="F290" s="37"/>
      <c r="G290" s="38"/>
      <c r="H290" s="37"/>
      <c r="I290" s="38"/>
      <c r="J290" s="37"/>
      <c r="K290" s="38"/>
      <c r="L290" s="37"/>
      <c r="M290" s="37"/>
      <c r="N290" s="37"/>
      <c r="O290" s="37"/>
      <c r="P290" s="38"/>
      <c r="Q290" s="37"/>
      <c r="R290" s="37" t="s">
        <v>21</v>
      </c>
    </row>
    <row r="291" spans="1:18">
      <c r="A291" s="34" t="s">
        <v>344</v>
      </c>
      <c r="B291" s="35" t="s">
        <v>19</v>
      </c>
      <c r="C291" s="36">
        <v>65</v>
      </c>
      <c r="D291" s="36">
        <v>4</v>
      </c>
      <c r="E291" s="34" t="s">
        <v>345</v>
      </c>
      <c r="F291" s="37"/>
      <c r="G291" s="38"/>
      <c r="H291" s="37"/>
      <c r="I291" s="38"/>
      <c r="J291" s="37"/>
      <c r="K291" s="38"/>
      <c r="L291" s="37"/>
      <c r="M291" s="37"/>
      <c r="N291" s="37"/>
      <c r="O291" s="37"/>
      <c r="P291" s="38"/>
      <c r="Q291" s="37"/>
      <c r="R291" s="37" t="s">
        <v>21</v>
      </c>
    </row>
    <row r="292" spans="1:18">
      <c r="A292" s="34" t="s">
        <v>346</v>
      </c>
      <c r="B292" s="35" t="s">
        <v>28</v>
      </c>
      <c r="C292" s="36">
        <v>498</v>
      </c>
      <c r="D292" s="36">
        <v>185</v>
      </c>
      <c r="E292" s="34" t="s">
        <v>345</v>
      </c>
      <c r="F292" s="37"/>
      <c r="G292" s="38"/>
      <c r="H292" s="37"/>
      <c r="I292" s="38"/>
      <c r="J292" s="37"/>
      <c r="K292" s="38"/>
      <c r="L292" s="37"/>
      <c r="M292" s="37"/>
      <c r="N292" s="37"/>
      <c r="O292" s="37" t="s">
        <v>24</v>
      </c>
      <c r="P292" s="38">
        <v>1753858</v>
      </c>
      <c r="Q292" s="37"/>
      <c r="R292" s="37" t="s">
        <v>21</v>
      </c>
    </row>
    <row r="293" spans="1:18">
      <c r="A293" s="34" t="s">
        <v>347</v>
      </c>
      <c r="B293" s="35" t="s">
        <v>19</v>
      </c>
      <c r="C293" s="36">
        <v>70</v>
      </c>
      <c r="D293" s="36">
        <v>14</v>
      </c>
      <c r="E293" s="34" t="s">
        <v>345</v>
      </c>
      <c r="F293" s="37"/>
      <c r="G293" s="38"/>
      <c r="H293" s="37"/>
      <c r="I293" s="38"/>
      <c r="J293" s="37"/>
      <c r="K293" s="38"/>
      <c r="L293" s="37"/>
      <c r="M293" s="37"/>
      <c r="N293" s="37"/>
      <c r="O293" s="37"/>
      <c r="P293" s="38"/>
      <c r="Q293" s="37"/>
      <c r="R293" s="37" t="s">
        <v>21</v>
      </c>
    </row>
    <row r="294" spans="1:18">
      <c r="A294" s="34" t="s">
        <v>348</v>
      </c>
      <c r="B294" s="35" t="s">
        <v>28</v>
      </c>
      <c r="C294" s="36">
        <v>208</v>
      </c>
      <c r="D294" s="36">
        <v>63</v>
      </c>
      <c r="E294" s="34" t="s">
        <v>345</v>
      </c>
      <c r="F294" s="37"/>
      <c r="G294" s="38"/>
      <c r="H294" s="37"/>
      <c r="I294" s="38"/>
      <c r="J294" s="37"/>
      <c r="K294" s="38"/>
      <c r="L294" s="37"/>
      <c r="M294" s="37"/>
      <c r="N294" s="37"/>
      <c r="O294" s="37"/>
      <c r="P294" s="38"/>
      <c r="Q294" s="37"/>
      <c r="R294" s="37" t="s">
        <v>21</v>
      </c>
    </row>
    <row r="295" spans="1:18">
      <c r="A295" s="34" t="s">
        <v>349</v>
      </c>
      <c r="B295" s="35" t="s">
        <v>28</v>
      </c>
      <c r="C295" s="36">
        <v>261</v>
      </c>
      <c r="D295" s="36">
        <v>78</v>
      </c>
      <c r="E295" s="34" t="s">
        <v>345</v>
      </c>
      <c r="F295" s="37"/>
      <c r="G295" s="38"/>
      <c r="H295" s="37"/>
      <c r="I295" s="38"/>
      <c r="J295" s="37"/>
      <c r="K295" s="38"/>
      <c r="L295" s="37"/>
      <c r="M295" s="37"/>
      <c r="N295" s="37"/>
      <c r="O295" s="37"/>
      <c r="P295" s="38"/>
      <c r="Q295" s="37"/>
      <c r="R295" s="37" t="s">
        <v>21</v>
      </c>
    </row>
    <row r="296" spans="1:18">
      <c r="A296" s="34" t="s">
        <v>350</v>
      </c>
      <c r="B296" s="35" t="s">
        <v>28</v>
      </c>
      <c r="C296" s="36">
        <v>230</v>
      </c>
      <c r="D296" s="36">
        <v>97</v>
      </c>
      <c r="E296" s="34" t="s">
        <v>345</v>
      </c>
      <c r="F296" s="37"/>
      <c r="G296" s="38"/>
      <c r="H296" s="37"/>
      <c r="I296" s="38"/>
      <c r="J296" s="37"/>
      <c r="K296" s="38"/>
      <c r="L296" s="37"/>
      <c r="M296" s="37"/>
      <c r="N296" s="37"/>
      <c r="O296" s="37"/>
      <c r="P296" s="38"/>
      <c r="Q296" s="37"/>
      <c r="R296" s="37" t="s">
        <v>21</v>
      </c>
    </row>
    <row r="297" spans="1:18">
      <c r="A297" s="34" t="s">
        <v>351</v>
      </c>
      <c r="B297" s="35" t="s">
        <v>33</v>
      </c>
      <c r="C297" s="36">
        <v>330</v>
      </c>
      <c r="D297" s="36">
        <v>115</v>
      </c>
      <c r="E297" s="34" t="s">
        <v>352</v>
      </c>
      <c r="F297" s="37"/>
      <c r="G297" s="38"/>
      <c r="H297" s="37"/>
      <c r="I297" s="38"/>
      <c r="J297" s="37"/>
      <c r="K297" s="38"/>
      <c r="L297" s="37"/>
      <c r="M297" s="37"/>
      <c r="N297" s="37"/>
      <c r="O297" s="37"/>
      <c r="P297" s="38"/>
      <c r="Q297" s="37"/>
      <c r="R297" s="37" t="s">
        <v>21</v>
      </c>
    </row>
    <row r="298" spans="1:18">
      <c r="A298" s="34" t="s">
        <v>353</v>
      </c>
      <c r="B298" s="35" t="s">
        <v>33</v>
      </c>
      <c r="C298" s="36">
        <v>300</v>
      </c>
      <c r="D298" s="36">
        <v>131</v>
      </c>
      <c r="E298" s="34" t="s">
        <v>352</v>
      </c>
      <c r="F298" s="37"/>
      <c r="G298" s="38"/>
      <c r="H298" s="37"/>
      <c r="I298" s="38"/>
      <c r="J298" s="37"/>
      <c r="K298" s="38"/>
      <c r="L298" s="37"/>
      <c r="M298" s="37"/>
      <c r="N298" s="37"/>
      <c r="O298" s="37"/>
      <c r="P298" s="38"/>
      <c r="Q298" s="37"/>
      <c r="R298" s="37" t="s">
        <v>21</v>
      </c>
    </row>
    <row r="299" spans="1:18">
      <c r="A299" s="34" t="s">
        <v>354</v>
      </c>
      <c r="B299" s="35" t="s">
        <v>19</v>
      </c>
      <c r="C299" s="36">
        <v>160</v>
      </c>
      <c r="D299" s="36">
        <v>8</v>
      </c>
      <c r="E299" s="34" t="s">
        <v>352</v>
      </c>
      <c r="F299" s="37"/>
      <c r="G299" s="38"/>
      <c r="H299" s="37"/>
      <c r="I299" s="38"/>
      <c r="J299" s="37"/>
      <c r="K299" s="38"/>
      <c r="L299" s="37"/>
      <c r="M299" s="37"/>
      <c r="N299" s="37"/>
      <c r="O299" s="37"/>
      <c r="P299" s="38"/>
      <c r="Q299" s="37"/>
      <c r="R299" s="37" t="s">
        <v>21</v>
      </c>
    </row>
    <row r="300" spans="1:18">
      <c r="A300" s="34" t="s">
        <v>355</v>
      </c>
      <c r="B300" s="35" t="s">
        <v>19</v>
      </c>
      <c r="C300" s="36">
        <v>35</v>
      </c>
      <c r="D300" s="36">
        <v>16</v>
      </c>
      <c r="E300" s="34" t="s">
        <v>352</v>
      </c>
      <c r="F300" s="37"/>
      <c r="G300" s="38"/>
      <c r="H300" s="37"/>
      <c r="I300" s="38"/>
      <c r="J300" s="37"/>
      <c r="K300" s="38"/>
      <c r="L300" s="37"/>
      <c r="M300" s="37"/>
      <c r="N300" s="37"/>
      <c r="O300" s="37"/>
      <c r="P300" s="38"/>
      <c r="Q300" s="37"/>
      <c r="R300" s="37" t="s">
        <v>21</v>
      </c>
    </row>
    <row r="301" spans="1:18">
      <c r="A301" s="34" t="s">
        <v>356</v>
      </c>
      <c r="B301" s="35" t="s">
        <v>28</v>
      </c>
      <c r="C301" s="36">
        <v>3148</v>
      </c>
      <c r="D301" s="36">
        <v>1433</v>
      </c>
      <c r="E301" s="34" t="s">
        <v>352</v>
      </c>
      <c r="F301" s="37" t="s">
        <v>24</v>
      </c>
      <c r="G301" s="38">
        <v>237560.66666666701</v>
      </c>
      <c r="H301" s="37"/>
      <c r="I301" s="38"/>
      <c r="J301" s="37"/>
      <c r="K301" s="38"/>
      <c r="L301" s="37"/>
      <c r="M301" s="37"/>
      <c r="N301" s="37"/>
      <c r="O301" s="37"/>
      <c r="P301" s="38"/>
      <c r="Q301" s="37"/>
      <c r="R301" s="37" t="s">
        <v>21</v>
      </c>
    </row>
    <row r="302" spans="1:18">
      <c r="A302" s="34" t="s">
        <v>357</v>
      </c>
      <c r="B302" s="35" t="s">
        <v>28</v>
      </c>
      <c r="C302" s="36">
        <v>310</v>
      </c>
      <c r="D302" s="36">
        <v>362</v>
      </c>
      <c r="E302" s="34" t="s">
        <v>352</v>
      </c>
      <c r="F302" s="37"/>
      <c r="G302" s="38"/>
      <c r="H302" s="37"/>
      <c r="I302" s="38"/>
      <c r="J302" s="37"/>
      <c r="K302" s="38"/>
      <c r="L302" s="37"/>
      <c r="M302" s="37"/>
      <c r="N302" s="37"/>
      <c r="O302" s="37"/>
      <c r="P302" s="38"/>
      <c r="Q302" s="37"/>
      <c r="R302" s="37" t="s">
        <v>21</v>
      </c>
    </row>
    <row r="303" spans="1:18">
      <c r="A303" s="34" t="s">
        <v>358</v>
      </c>
      <c r="B303" s="35" t="s">
        <v>28</v>
      </c>
      <c r="C303" s="36">
        <v>9108</v>
      </c>
      <c r="D303" s="36">
        <v>3229</v>
      </c>
      <c r="E303" s="34" t="s">
        <v>352</v>
      </c>
      <c r="F303" s="37"/>
      <c r="G303" s="38"/>
      <c r="H303" s="37"/>
      <c r="I303" s="38"/>
      <c r="J303" s="37"/>
      <c r="K303" s="38"/>
      <c r="L303" s="37"/>
      <c r="M303" s="37"/>
      <c r="N303" s="37"/>
      <c r="O303" s="37"/>
      <c r="P303" s="38"/>
      <c r="Q303" s="37"/>
      <c r="R303" s="37" t="s">
        <v>21</v>
      </c>
    </row>
    <row r="304" spans="1:18">
      <c r="A304" s="34" t="s">
        <v>359</v>
      </c>
      <c r="B304" s="35" t="s">
        <v>28</v>
      </c>
      <c r="C304" s="36">
        <v>139</v>
      </c>
      <c r="D304" s="36">
        <v>51</v>
      </c>
      <c r="E304" s="34" t="s">
        <v>360</v>
      </c>
      <c r="F304" s="37"/>
      <c r="G304" s="38"/>
      <c r="H304" s="37"/>
      <c r="I304" s="38"/>
      <c r="J304" s="37"/>
      <c r="K304" s="38"/>
      <c r="L304" s="37"/>
      <c r="M304" s="37"/>
      <c r="N304" s="37"/>
      <c r="O304" s="37"/>
      <c r="P304" s="38"/>
      <c r="Q304" s="37"/>
      <c r="R304" s="37" t="s">
        <v>21</v>
      </c>
    </row>
    <row r="305" spans="1:18">
      <c r="A305" s="34" t="s">
        <v>361</v>
      </c>
      <c r="B305" s="35" t="s">
        <v>28</v>
      </c>
      <c r="C305" s="36">
        <v>119</v>
      </c>
      <c r="D305" s="36">
        <v>37</v>
      </c>
      <c r="E305" s="34" t="s">
        <v>360</v>
      </c>
      <c r="F305" s="37"/>
      <c r="G305" s="38"/>
      <c r="H305" s="37"/>
      <c r="I305" s="38"/>
      <c r="J305" s="37"/>
      <c r="K305" s="38"/>
      <c r="L305" s="37"/>
      <c r="M305" s="37"/>
      <c r="N305" s="37"/>
      <c r="O305" s="37"/>
      <c r="P305" s="38"/>
      <c r="Q305" s="37"/>
      <c r="R305" s="37" t="s">
        <v>21</v>
      </c>
    </row>
    <row r="306" spans="1:18">
      <c r="A306" s="34" t="s">
        <v>362</v>
      </c>
      <c r="B306" s="35" t="s">
        <v>28</v>
      </c>
      <c r="C306" s="36">
        <v>250</v>
      </c>
      <c r="D306" s="36">
        <v>101</v>
      </c>
      <c r="E306" s="34" t="s">
        <v>363</v>
      </c>
      <c r="F306" s="37"/>
      <c r="G306" s="38"/>
      <c r="H306" s="37"/>
      <c r="I306" s="38"/>
      <c r="J306" s="37" t="s">
        <v>24</v>
      </c>
      <c r="K306" s="38">
        <v>597000</v>
      </c>
      <c r="L306" s="37"/>
      <c r="M306" s="37"/>
      <c r="N306" s="37"/>
      <c r="O306" s="37"/>
      <c r="P306" s="38"/>
      <c r="Q306" s="37"/>
      <c r="R306" s="37" t="s">
        <v>21</v>
      </c>
    </row>
    <row r="307" spans="1:18">
      <c r="A307" s="34" t="s">
        <v>364</v>
      </c>
      <c r="B307" s="35" t="s">
        <v>33</v>
      </c>
      <c r="C307" s="36">
        <v>32</v>
      </c>
      <c r="D307" s="36">
        <v>36</v>
      </c>
      <c r="E307" s="34" t="s">
        <v>365</v>
      </c>
      <c r="F307" s="37"/>
      <c r="G307" s="38"/>
      <c r="H307" s="37"/>
      <c r="I307" s="38"/>
      <c r="J307" s="37"/>
      <c r="K307" s="38"/>
      <c r="L307" s="37"/>
      <c r="M307" s="37"/>
      <c r="N307" s="37"/>
      <c r="O307" s="37" t="s">
        <v>24</v>
      </c>
      <c r="P307" s="38">
        <v>2160000</v>
      </c>
      <c r="Q307" s="37"/>
      <c r="R307" s="37" t="s">
        <v>21</v>
      </c>
    </row>
    <row r="308" spans="1:18">
      <c r="A308" s="34" t="s">
        <v>366</v>
      </c>
      <c r="B308" s="35" t="s">
        <v>33</v>
      </c>
      <c r="C308" s="36">
        <v>25</v>
      </c>
      <c r="D308" s="36">
        <v>17</v>
      </c>
      <c r="E308" s="34" t="s">
        <v>365</v>
      </c>
      <c r="F308" s="37"/>
      <c r="G308" s="38"/>
      <c r="H308" s="37"/>
      <c r="I308" s="38"/>
      <c r="J308" s="37"/>
      <c r="K308" s="38"/>
      <c r="L308" s="37"/>
      <c r="M308" s="37"/>
      <c r="N308" s="37"/>
      <c r="O308" s="37"/>
      <c r="P308" s="38"/>
      <c r="Q308" s="37"/>
      <c r="R308" s="37" t="s">
        <v>21</v>
      </c>
    </row>
    <row r="309" spans="1:18">
      <c r="A309" s="34" t="s">
        <v>367</v>
      </c>
      <c r="B309" s="35" t="s">
        <v>28</v>
      </c>
      <c r="C309" s="36">
        <v>630</v>
      </c>
      <c r="D309" s="36">
        <v>269</v>
      </c>
      <c r="E309" s="34" t="s">
        <v>365</v>
      </c>
      <c r="F309" s="37"/>
      <c r="G309" s="38"/>
      <c r="H309" s="37"/>
      <c r="I309" s="38"/>
      <c r="J309" s="37"/>
      <c r="K309" s="38"/>
      <c r="L309" s="37"/>
      <c r="M309" s="37"/>
      <c r="N309" s="37"/>
      <c r="O309" s="37"/>
      <c r="P309" s="38"/>
      <c r="Q309" s="39"/>
      <c r="R309" s="37" t="s">
        <v>21</v>
      </c>
    </row>
    <row r="310" spans="1:18">
      <c r="A310" s="34" t="s">
        <v>368</v>
      </c>
      <c r="B310" s="35" t="s">
        <v>33</v>
      </c>
      <c r="C310" s="36">
        <v>90</v>
      </c>
      <c r="D310" s="36">
        <v>47</v>
      </c>
      <c r="E310" s="34" t="s">
        <v>369</v>
      </c>
      <c r="F310" s="37"/>
      <c r="G310" s="38"/>
      <c r="H310" s="37"/>
      <c r="I310" s="38"/>
      <c r="J310" s="37"/>
      <c r="K310" s="38"/>
      <c r="L310" s="37"/>
      <c r="M310" s="37"/>
      <c r="N310" s="37"/>
      <c r="O310" s="37"/>
      <c r="P310" s="38"/>
      <c r="Q310" s="37"/>
      <c r="R310" s="37" t="s">
        <v>21</v>
      </c>
    </row>
    <row r="311" spans="1:18">
      <c r="A311" s="34" t="s">
        <v>370</v>
      </c>
      <c r="B311" s="35" t="s">
        <v>33</v>
      </c>
      <c r="C311" s="36">
        <v>80</v>
      </c>
      <c r="D311" s="36">
        <v>80</v>
      </c>
      <c r="E311" s="34" t="s">
        <v>369</v>
      </c>
      <c r="F311" s="37"/>
      <c r="G311" s="38"/>
      <c r="H311" s="37"/>
      <c r="I311" s="38"/>
      <c r="J311" s="37"/>
      <c r="K311" s="38"/>
      <c r="L311" s="37"/>
      <c r="M311" s="37"/>
      <c r="N311" s="37"/>
      <c r="O311" s="37"/>
      <c r="P311" s="38"/>
      <c r="Q311" s="37"/>
      <c r="R311" s="37" t="s">
        <v>21</v>
      </c>
    </row>
    <row r="312" spans="1:18">
      <c r="A312" s="34" t="s">
        <v>371</v>
      </c>
      <c r="B312" s="35" t="s">
        <v>28</v>
      </c>
      <c r="C312" s="36">
        <v>600</v>
      </c>
      <c r="D312" s="36">
        <v>188</v>
      </c>
      <c r="E312" s="34" t="s">
        <v>369</v>
      </c>
      <c r="F312" s="37" t="s">
        <v>34</v>
      </c>
      <c r="G312" s="38">
        <v>1055101.5</v>
      </c>
      <c r="H312" s="37"/>
      <c r="I312" s="38"/>
      <c r="J312" s="37"/>
      <c r="K312" s="38"/>
      <c r="L312" s="37"/>
      <c r="M312" s="37"/>
      <c r="N312" s="37"/>
      <c r="O312" s="37"/>
      <c r="P312" s="38"/>
      <c r="Q312" s="37"/>
      <c r="R312" s="37" t="s">
        <v>35</v>
      </c>
    </row>
    <row r="313" spans="1:18">
      <c r="A313" s="34" t="s">
        <v>372</v>
      </c>
      <c r="B313" s="35" t="s">
        <v>33</v>
      </c>
      <c r="C313" s="36">
        <v>84</v>
      </c>
      <c r="D313" s="36">
        <v>59</v>
      </c>
      <c r="E313" s="34" t="s">
        <v>369</v>
      </c>
      <c r="F313" s="37"/>
      <c r="G313" s="38"/>
      <c r="H313" s="37"/>
      <c r="I313" s="38"/>
      <c r="J313" s="37"/>
      <c r="K313" s="38"/>
      <c r="L313" s="37"/>
      <c r="M313" s="37"/>
      <c r="N313" s="37"/>
      <c r="O313" s="37"/>
      <c r="P313" s="38"/>
      <c r="Q313" s="37"/>
      <c r="R313" s="37" t="s">
        <v>21</v>
      </c>
    </row>
    <row r="314" spans="1:18">
      <c r="A314" s="34" t="s">
        <v>373</v>
      </c>
      <c r="B314" s="35" t="s">
        <v>19</v>
      </c>
      <c r="C314" s="36">
        <v>90</v>
      </c>
      <c r="D314" s="36">
        <v>63</v>
      </c>
      <c r="E314" s="34" t="s">
        <v>369</v>
      </c>
      <c r="F314" s="37"/>
      <c r="G314" s="38"/>
      <c r="H314" s="37"/>
      <c r="I314" s="38"/>
      <c r="J314" s="37"/>
      <c r="K314" s="38"/>
      <c r="L314" s="37"/>
      <c r="M314" s="37"/>
      <c r="N314" s="37"/>
      <c r="O314" s="37"/>
      <c r="P314" s="38"/>
      <c r="Q314" s="37"/>
      <c r="R314" s="37" t="s">
        <v>21</v>
      </c>
    </row>
    <row r="315" spans="1:18">
      <c r="A315" s="34" t="s">
        <v>374</v>
      </c>
      <c r="B315" s="35" t="s">
        <v>28</v>
      </c>
      <c r="C315" s="36">
        <v>350</v>
      </c>
      <c r="D315" s="36">
        <v>77</v>
      </c>
      <c r="E315" s="34" t="s">
        <v>369</v>
      </c>
      <c r="F315" s="37"/>
      <c r="G315" s="38"/>
      <c r="H315" s="37"/>
      <c r="I315" s="38"/>
      <c r="J315" s="37"/>
      <c r="K315" s="38"/>
      <c r="L315" s="37"/>
      <c r="M315" s="37"/>
      <c r="N315" s="37"/>
      <c r="O315" s="37"/>
      <c r="P315" s="38"/>
      <c r="Q315" s="37"/>
      <c r="R315" s="37" t="s">
        <v>21</v>
      </c>
    </row>
    <row r="316" spans="1:18">
      <c r="A316" s="34" t="s">
        <v>375</v>
      </c>
      <c r="B316" s="35" t="s">
        <v>19</v>
      </c>
      <c r="C316" s="36">
        <v>180</v>
      </c>
      <c r="D316" s="36">
        <v>77</v>
      </c>
      <c r="E316" s="34" t="s">
        <v>369</v>
      </c>
      <c r="F316" s="37"/>
      <c r="G316" s="38"/>
      <c r="H316" s="37"/>
      <c r="I316" s="38"/>
      <c r="J316" s="37"/>
      <c r="K316" s="38"/>
      <c r="L316" s="37"/>
      <c r="M316" s="37"/>
      <c r="N316" s="37"/>
      <c r="O316" s="37"/>
      <c r="P316" s="38"/>
      <c r="Q316" s="37"/>
      <c r="R316" s="37" t="s">
        <v>21</v>
      </c>
    </row>
    <row r="317" spans="1:18">
      <c r="A317" s="34" t="s">
        <v>376</v>
      </c>
      <c r="B317" s="35" t="s">
        <v>33</v>
      </c>
      <c r="C317" s="36">
        <v>25</v>
      </c>
      <c r="D317" s="36">
        <v>20</v>
      </c>
      <c r="E317" s="34" t="s">
        <v>369</v>
      </c>
      <c r="F317" s="37"/>
      <c r="G317" s="38"/>
      <c r="H317" s="37"/>
      <c r="I317" s="38"/>
      <c r="J317" s="37"/>
      <c r="K317" s="38"/>
      <c r="L317" s="37"/>
      <c r="M317" s="37"/>
      <c r="N317" s="37"/>
      <c r="O317" s="37"/>
      <c r="P317" s="38"/>
      <c r="Q317" s="37"/>
      <c r="R317" s="37" t="s">
        <v>21</v>
      </c>
    </row>
    <row r="318" spans="1:18">
      <c r="A318" s="34" t="s">
        <v>377</v>
      </c>
      <c r="B318" s="35" t="s">
        <v>33</v>
      </c>
      <c r="C318" s="36">
        <v>135</v>
      </c>
      <c r="D318" s="36">
        <v>37</v>
      </c>
      <c r="E318" s="34" t="s">
        <v>369</v>
      </c>
      <c r="F318" s="37"/>
      <c r="G318" s="38"/>
      <c r="H318" s="37"/>
      <c r="I318" s="38"/>
      <c r="J318" s="37"/>
      <c r="K318" s="38"/>
      <c r="L318" s="37"/>
      <c r="M318" s="37"/>
      <c r="N318" s="37"/>
      <c r="O318" s="37" t="s">
        <v>24</v>
      </c>
      <c r="P318" s="38">
        <v>1188484.4444444401</v>
      </c>
      <c r="Q318" s="37"/>
      <c r="R318" s="37" t="s">
        <v>35</v>
      </c>
    </row>
    <row r="319" spans="1:18">
      <c r="A319" s="34" t="s">
        <v>378</v>
      </c>
      <c r="B319" s="35" t="s">
        <v>28</v>
      </c>
      <c r="C319" s="36">
        <v>40</v>
      </c>
      <c r="D319" s="36">
        <v>26</v>
      </c>
      <c r="E319" s="34" t="s">
        <v>369</v>
      </c>
      <c r="F319" s="37"/>
      <c r="G319" s="38"/>
      <c r="H319" s="37"/>
      <c r="I319" s="38"/>
      <c r="J319" s="37"/>
      <c r="K319" s="38"/>
      <c r="L319" s="37"/>
      <c r="M319" s="37"/>
      <c r="N319" s="37"/>
      <c r="O319" s="37"/>
      <c r="P319" s="38"/>
      <c r="Q319" s="37"/>
      <c r="R319" s="37" t="s">
        <v>21</v>
      </c>
    </row>
    <row r="320" spans="1:18">
      <c r="A320" s="34" t="s">
        <v>379</v>
      </c>
      <c r="B320" s="35" t="s">
        <v>28</v>
      </c>
      <c r="C320" s="36">
        <v>50</v>
      </c>
      <c r="D320" s="36">
        <v>38</v>
      </c>
      <c r="E320" s="34" t="s">
        <v>369</v>
      </c>
      <c r="F320" s="37"/>
      <c r="G320" s="38"/>
      <c r="H320" s="37"/>
      <c r="I320" s="38"/>
      <c r="J320" s="37"/>
      <c r="K320" s="38"/>
      <c r="L320" s="37"/>
      <c r="M320" s="37"/>
      <c r="N320" s="37"/>
      <c r="O320" s="37"/>
      <c r="P320" s="38"/>
      <c r="Q320" s="37"/>
      <c r="R320" s="37" t="s">
        <v>21</v>
      </c>
    </row>
    <row r="321" spans="1:18">
      <c r="A321" s="34" t="s">
        <v>380</v>
      </c>
      <c r="B321" s="35" t="s">
        <v>33</v>
      </c>
      <c r="C321" s="36">
        <v>3542</v>
      </c>
      <c r="D321" s="36">
        <v>640</v>
      </c>
      <c r="E321" s="34" t="s">
        <v>369</v>
      </c>
      <c r="F321" s="37"/>
      <c r="G321" s="38"/>
      <c r="H321" s="37"/>
      <c r="I321" s="38"/>
      <c r="J321" s="37"/>
      <c r="K321" s="38"/>
      <c r="L321" s="37"/>
      <c r="M321" s="37"/>
      <c r="N321" s="37"/>
      <c r="O321" s="37"/>
      <c r="P321" s="38"/>
      <c r="Q321" s="37"/>
      <c r="R321" s="37" t="s">
        <v>21</v>
      </c>
    </row>
    <row r="322" spans="1:18">
      <c r="A322" s="34" t="s">
        <v>381</v>
      </c>
      <c r="B322" s="35" t="s">
        <v>19</v>
      </c>
      <c r="C322" s="36">
        <v>36827</v>
      </c>
      <c r="D322" s="36">
        <v>6820</v>
      </c>
      <c r="E322" s="34" t="s">
        <v>369</v>
      </c>
      <c r="F322" s="37"/>
      <c r="G322" s="38"/>
      <c r="H322" s="37"/>
      <c r="I322" s="38"/>
      <c r="J322" s="37"/>
      <c r="K322" s="38"/>
      <c r="L322" s="37"/>
      <c r="M322" s="37"/>
      <c r="N322" s="37"/>
      <c r="O322" s="37"/>
      <c r="P322" s="38"/>
      <c r="Q322" s="37"/>
      <c r="R322" s="37" t="s">
        <v>21</v>
      </c>
    </row>
    <row r="323" spans="1:18">
      <c r="A323" s="34" t="s">
        <v>382</v>
      </c>
      <c r="B323" s="35" t="s">
        <v>28</v>
      </c>
      <c r="C323" s="36">
        <v>496</v>
      </c>
      <c r="D323" s="36">
        <v>265</v>
      </c>
      <c r="E323" s="34" t="s">
        <v>369</v>
      </c>
      <c r="F323" s="37"/>
      <c r="G323" s="38"/>
      <c r="H323" s="37"/>
      <c r="I323" s="38"/>
      <c r="J323" s="37"/>
      <c r="K323" s="38"/>
      <c r="L323" s="37"/>
      <c r="M323" s="37"/>
      <c r="N323" s="37"/>
      <c r="O323" s="37"/>
      <c r="P323" s="38"/>
      <c r="Q323" s="37"/>
      <c r="R323" s="37" t="s">
        <v>21</v>
      </c>
    </row>
    <row r="324" spans="1:18">
      <c r="A324" s="34" t="s">
        <v>383</v>
      </c>
      <c r="B324" s="35" t="s">
        <v>19</v>
      </c>
      <c r="C324" s="36">
        <v>4300</v>
      </c>
      <c r="D324" s="36">
        <v>1357</v>
      </c>
      <c r="E324" s="34" t="s">
        <v>369</v>
      </c>
      <c r="F324" s="37"/>
      <c r="G324" s="38"/>
      <c r="H324" s="37"/>
      <c r="I324" s="38"/>
      <c r="J324" s="37"/>
      <c r="K324" s="38"/>
      <c r="L324" s="37"/>
      <c r="M324" s="37"/>
      <c r="N324" s="37"/>
      <c r="O324" s="37"/>
      <c r="P324" s="38"/>
      <c r="Q324" s="37"/>
      <c r="R324" s="37" t="s">
        <v>21</v>
      </c>
    </row>
    <row r="325" spans="1:18">
      <c r="A325" s="34" t="s">
        <v>384</v>
      </c>
      <c r="B325" s="35" t="s">
        <v>33</v>
      </c>
      <c r="C325" s="36">
        <v>5994</v>
      </c>
      <c r="D325" s="36">
        <v>1865</v>
      </c>
      <c r="E325" s="34" t="s">
        <v>369</v>
      </c>
      <c r="F325" s="37"/>
      <c r="G325" s="38"/>
      <c r="H325" s="37"/>
      <c r="I325" s="38"/>
      <c r="J325" s="37"/>
      <c r="K325" s="38"/>
      <c r="L325" s="37"/>
      <c r="M325" s="37"/>
      <c r="N325" s="37"/>
      <c r="O325" s="37"/>
      <c r="P325" s="38"/>
      <c r="Q325" s="37"/>
      <c r="R325" s="37" t="s">
        <v>21</v>
      </c>
    </row>
    <row r="326" spans="1:18">
      <c r="A326" s="34" t="s">
        <v>385</v>
      </c>
      <c r="B326" s="35" t="s">
        <v>33</v>
      </c>
      <c r="C326" s="36">
        <v>100</v>
      </c>
      <c r="D326" s="36">
        <v>37</v>
      </c>
      <c r="E326" s="34" t="s">
        <v>386</v>
      </c>
      <c r="F326" s="37"/>
      <c r="G326" s="38"/>
      <c r="H326" s="37"/>
      <c r="I326" s="38"/>
      <c r="J326" s="37"/>
      <c r="K326" s="38"/>
      <c r="L326" s="37"/>
      <c r="M326" s="37"/>
      <c r="N326" s="37"/>
      <c r="O326" s="37"/>
      <c r="P326" s="38"/>
      <c r="Q326" s="37"/>
      <c r="R326" s="37" t="s">
        <v>21</v>
      </c>
    </row>
    <row r="327" spans="1:18">
      <c r="A327" s="34" t="s">
        <v>387</v>
      </c>
      <c r="B327" s="35" t="s">
        <v>33</v>
      </c>
      <c r="C327" s="36">
        <v>210</v>
      </c>
      <c r="D327" s="36">
        <v>83</v>
      </c>
      <c r="E327" s="34" t="s">
        <v>386</v>
      </c>
      <c r="F327" s="37"/>
      <c r="G327" s="38"/>
      <c r="H327" s="37"/>
      <c r="I327" s="38"/>
      <c r="J327" s="37"/>
      <c r="K327" s="38"/>
      <c r="L327" s="37"/>
      <c r="M327" s="37"/>
      <c r="N327" s="37"/>
      <c r="O327" s="37"/>
      <c r="P327" s="38"/>
      <c r="Q327" s="37"/>
      <c r="R327" s="37" t="s">
        <v>21</v>
      </c>
    </row>
    <row r="328" spans="1:18">
      <c r="A328" s="34" t="s">
        <v>388</v>
      </c>
      <c r="B328" s="35" t="s">
        <v>33</v>
      </c>
      <c r="C328" s="36">
        <v>55</v>
      </c>
      <c r="D328" s="36">
        <v>64</v>
      </c>
      <c r="E328" s="34" t="s">
        <v>386</v>
      </c>
      <c r="F328" s="37"/>
      <c r="G328" s="38"/>
      <c r="H328" s="37"/>
      <c r="I328" s="38"/>
      <c r="J328" s="37"/>
      <c r="K328" s="38"/>
      <c r="L328" s="37"/>
      <c r="M328" s="37"/>
      <c r="N328" s="37"/>
      <c r="O328" s="37"/>
      <c r="P328" s="38"/>
      <c r="Q328" s="37"/>
      <c r="R328" s="37" t="s">
        <v>21</v>
      </c>
    </row>
    <row r="329" spans="1:18">
      <c r="A329" s="34" t="s">
        <v>389</v>
      </c>
      <c r="B329" s="35" t="s">
        <v>33</v>
      </c>
      <c r="C329" s="36">
        <v>250</v>
      </c>
      <c r="D329" s="36">
        <v>77</v>
      </c>
      <c r="E329" s="34" t="s">
        <v>386</v>
      </c>
      <c r="F329" s="37"/>
      <c r="G329" s="38"/>
      <c r="H329" s="37"/>
      <c r="I329" s="38"/>
      <c r="J329" s="37"/>
      <c r="K329" s="38"/>
      <c r="L329" s="37"/>
      <c r="M329" s="37"/>
      <c r="N329" s="37"/>
      <c r="O329" s="37"/>
      <c r="P329" s="38"/>
      <c r="Q329" s="37"/>
      <c r="R329" s="37" t="s">
        <v>21</v>
      </c>
    </row>
    <row r="330" spans="1:18">
      <c r="A330" s="34" t="s">
        <v>390</v>
      </c>
      <c r="B330" s="35" t="s">
        <v>33</v>
      </c>
      <c r="C330" s="36">
        <v>54</v>
      </c>
      <c r="D330" s="36">
        <v>18</v>
      </c>
      <c r="E330" s="34" t="s">
        <v>386</v>
      </c>
      <c r="F330" s="37"/>
      <c r="G330" s="38"/>
      <c r="H330" s="37"/>
      <c r="I330" s="38"/>
      <c r="J330" s="37"/>
      <c r="K330" s="38"/>
      <c r="L330" s="37"/>
      <c r="M330" s="37"/>
      <c r="N330" s="37"/>
      <c r="O330" s="37"/>
      <c r="P330" s="38"/>
      <c r="Q330" s="37"/>
      <c r="R330" s="37" t="s">
        <v>21</v>
      </c>
    </row>
    <row r="331" spans="1:18">
      <c r="A331" s="34" t="s">
        <v>391</v>
      </c>
      <c r="B331" s="35" t="s">
        <v>33</v>
      </c>
      <c r="C331" s="36">
        <v>100</v>
      </c>
      <c r="D331" s="36">
        <v>50</v>
      </c>
      <c r="E331" s="34" t="s">
        <v>386</v>
      </c>
      <c r="F331" s="37"/>
      <c r="G331" s="38"/>
      <c r="H331" s="37"/>
      <c r="I331" s="38"/>
      <c r="J331" s="37"/>
      <c r="K331" s="38"/>
      <c r="L331" s="37"/>
      <c r="M331" s="37">
        <v>249120</v>
      </c>
      <c r="N331" s="37"/>
      <c r="O331" s="37"/>
      <c r="P331" s="38"/>
      <c r="Q331" s="37"/>
      <c r="R331" s="37" t="s">
        <v>21</v>
      </c>
    </row>
    <row r="332" spans="1:18">
      <c r="A332" s="34" t="s">
        <v>392</v>
      </c>
      <c r="B332" s="35" t="s">
        <v>28</v>
      </c>
      <c r="C332" s="36">
        <v>653</v>
      </c>
      <c r="D332" s="36">
        <v>198</v>
      </c>
      <c r="E332" s="34" t="s">
        <v>386</v>
      </c>
      <c r="F332" s="37"/>
      <c r="G332" s="38"/>
      <c r="H332" s="37"/>
      <c r="I332" s="38"/>
      <c r="J332" s="37"/>
      <c r="K332" s="38"/>
      <c r="L332" s="37"/>
      <c r="M332" s="37"/>
      <c r="N332" s="37"/>
      <c r="O332" s="37"/>
      <c r="P332" s="38"/>
      <c r="Q332" s="37"/>
      <c r="R332" s="37" t="s">
        <v>21</v>
      </c>
    </row>
    <row r="333" spans="1:18">
      <c r="A333" s="34" t="s">
        <v>393</v>
      </c>
      <c r="B333" s="35" t="s">
        <v>28</v>
      </c>
      <c r="C333" s="36">
        <v>2800</v>
      </c>
      <c r="D333" s="36">
        <v>13</v>
      </c>
      <c r="E333" s="34" t="s">
        <v>386</v>
      </c>
      <c r="F333" s="37"/>
      <c r="G333" s="38"/>
      <c r="H333" s="37"/>
      <c r="I333" s="38"/>
      <c r="J333" s="37"/>
      <c r="K333" s="38"/>
      <c r="L333" s="37"/>
      <c r="M333" s="37"/>
      <c r="N333" s="37"/>
      <c r="O333" s="37"/>
      <c r="P333" s="38"/>
      <c r="Q333" s="37"/>
      <c r="R333" s="37" t="s">
        <v>21</v>
      </c>
    </row>
    <row r="334" spans="1:18">
      <c r="A334" s="34" t="s">
        <v>394</v>
      </c>
      <c r="B334" s="35" t="s">
        <v>19</v>
      </c>
      <c r="C334" s="36">
        <v>650</v>
      </c>
      <c r="D334" s="36">
        <v>13</v>
      </c>
      <c r="E334" s="34" t="s">
        <v>386</v>
      </c>
      <c r="F334" s="37"/>
      <c r="G334" s="38"/>
      <c r="H334" s="37"/>
      <c r="I334" s="38"/>
      <c r="J334" s="37"/>
      <c r="K334" s="38"/>
      <c r="L334" s="37"/>
      <c r="M334" s="37"/>
      <c r="N334" s="37"/>
      <c r="O334" s="37"/>
      <c r="P334" s="38"/>
      <c r="Q334" s="37"/>
      <c r="R334" s="37" t="s">
        <v>21</v>
      </c>
    </row>
    <row r="335" spans="1:18">
      <c r="A335" s="34" t="s">
        <v>395</v>
      </c>
      <c r="B335" s="35" t="s">
        <v>19</v>
      </c>
      <c r="C335" s="36">
        <v>560</v>
      </c>
      <c r="D335" s="36">
        <v>8</v>
      </c>
      <c r="E335" s="34" t="s">
        <v>386</v>
      </c>
      <c r="F335" s="37"/>
      <c r="G335" s="38"/>
      <c r="H335" s="37"/>
      <c r="I335" s="38"/>
      <c r="J335" s="37"/>
      <c r="K335" s="38"/>
      <c r="L335" s="37"/>
      <c r="M335" s="37"/>
      <c r="N335" s="37"/>
      <c r="O335" s="37"/>
      <c r="P335" s="38"/>
      <c r="Q335" s="37"/>
      <c r="R335" s="37" t="s">
        <v>21</v>
      </c>
    </row>
    <row r="336" spans="1:18">
      <c r="A336" s="34" t="s">
        <v>396</v>
      </c>
      <c r="B336" s="35" t="s">
        <v>19</v>
      </c>
      <c r="C336" s="36">
        <v>210</v>
      </c>
      <c r="D336" s="36">
        <v>5</v>
      </c>
      <c r="E336" s="34" t="s">
        <v>386</v>
      </c>
      <c r="F336" s="37"/>
      <c r="G336" s="38"/>
      <c r="H336" s="37"/>
      <c r="I336" s="38"/>
      <c r="J336" s="37"/>
      <c r="K336" s="38"/>
      <c r="L336" s="37"/>
      <c r="M336" s="37"/>
      <c r="N336" s="37"/>
      <c r="O336" s="37"/>
      <c r="P336" s="38"/>
      <c r="Q336" s="37"/>
      <c r="R336" s="37" t="s">
        <v>21</v>
      </c>
    </row>
    <row r="337" spans="1:18">
      <c r="A337" s="34" t="s">
        <v>397</v>
      </c>
      <c r="B337" s="35" t="s">
        <v>33</v>
      </c>
      <c r="C337" s="36">
        <v>40</v>
      </c>
      <c r="D337" s="36">
        <v>22</v>
      </c>
      <c r="E337" s="34" t="s">
        <v>386</v>
      </c>
      <c r="F337" s="37"/>
      <c r="G337" s="38"/>
      <c r="H337" s="37"/>
      <c r="I337" s="38"/>
      <c r="J337" s="37"/>
      <c r="K337" s="38"/>
      <c r="L337" s="37"/>
      <c r="M337" s="37"/>
      <c r="N337" s="37"/>
      <c r="O337" s="37"/>
      <c r="P337" s="38"/>
      <c r="Q337" s="37"/>
      <c r="R337" s="37" t="s">
        <v>21</v>
      </c>
    </row>
    <row r="338" spans="1:18">
      <c r="A338" s="34" t="s">
        <v>398</v>
      </c>
      <c r="B338" s="35" t="s">
        <v>28</v>
      </c>
      <c r="C338" s="36">
        <v>7831</v>
      </c>
      <c r="D338" s="36">
        <v>2404</v>
      </c>
      <c r="E338" s="34" t="s">
        <v>386</v>
      </c>
      <c r="F338" s="37"/>
      <c r="G338" s="38"/>
      <c r="H338" s="37"/>
      <c r="I338" s="38"/>
      <c r="J338" s="37"/>
      <c r="K338" s="38"/>
      <c r="L338" s="37"/>
      <c r="M338" s="37"/>
      <c r="N338" s="37"/>
      <c r="O338" s="37"/>
      <c r="P338" s="38"/>
      <c r="Q338" s="37"/>
      <c r="R338" s="37" t="s">
        <v>21</v>
      </c>
    </row>
    <row r="339" spans="1:18">
      <c r="A339" s="34" t="s">
        <v>399</v>
      </c>
      <c r="B339" s="35" t="s">
        <v>33</v>
      </c>
      <c r="C339" s="36">
        <v>650</v>
      </c>
      <c r="D339" s="36">
        <v>197</v>
      </c>
      <c r="E339" s="34" t="s">
        <v>386</v>
      </c>
      <c r="F339" s="37"/>
      <c r="G339" s="38"/>
      <c r="H339" s="37"/>
      <c r="I339" s="38"/>
      <c r="J339" s="37"/>
      <c r="K339" s="38"/>
      <c r="L339" s="37"/>
      <c r="M339" s="37"/>
      <c r="N339" s="37"/>
      <c r="O339" s="37"/>
      <c r="P339" s="38"/>
      <c r="Q339" s="37"/>
      <c r="R339" s="37" t="s">
        <v>21</v>
      </c>
    </row>
    <row r="340" spans="1:18">
      <c r="A340" s="34" t="s">
        <v>400</v>
      </c>
      <c r="B340" s="35" t="s">
        <v>19</v>
      </c>
      <c r="C340" s="36">
        <v>1017</v>
      </c>
      <c r="D340" s="36">
        <v>365</v>
      </c>
      <c r="E340" s="34" t="s">
        <v>401</v>
      </c>
      <c r="F340" s="37"/>
      <c r="G340" s="38"/>
      <c r="H340" s="37"/>
      <c r="I340" s="38"/>
      <c r="J340" s="37"/>
      <c r="K340" s="38"/>
      <c r="L340" s="37"/>
      <c r="M340" s="37"/>
      <c r="N340" s="37"/>
      <c r="O340" s="37"/>
      <c r="P340" s="38"/>
      <c r="Q340" s="37"/>
      <c r="R340" s="37" t="s">
        <v>21</v>
      </c>
    </row>
    <row r="341" spans="1:18">
      <c r="A341" s="34" t="s">
        <v>402</v>
      </c>
      <c r="B341" s="35" t="s">
        <v>19</v>
      </c>
      <c r="C341" s="36">
        <v>350</v>
      </c>
      <c r="D341" s="36">
        <v>121</v>
      </c>
      <c r="E341" s="34" t="s">
        <v>401</v>
      </c>
      <c r="F341" s="37"/>
      <c r="G341" s="38"/>
      <c r="H341" s="37"/>
      <c r="I341" s="38"/>
      <c r="J341" s="37"/>
      <c r="K341" s="38"/>
      <c r="L341" s="37"/>
      <c r="M341" s="37"/>
      <c r="N341" s="37"/>
      <c r="O341" s="37"/>
      <c r="P341" s="38"/>
      <c r="Q341" s="37"/>
      <c r="R341" s="37" t="s">
        <v>35</v>
      </c>
    </row>
    <row r="342" spans="1:18">
      <c r="A342" s="34" t="s">
        <v>403</v>
      </c>
      <c r="B342" s="35" t="s">
        <v>28</v>
      </c>
      <c r="C342" s="36">
        <v>160</v>
      </c>
      <c r="D342" s="36">
        <v>61</v>
      </c>
      <c r="E342" s="34" t="s">
        <v>401</v>
      </c>
      <c r="F342" s="37"/>
      <c r="G342" s="38"/>
      <c r="H342" s="37"/>
      <c r="I342" s="38"/>
      <c r="J342" s="37"/>
      <c r="K342" s="38"/>
      <c r="L342" s="37"/>
      <c r="M342" s="37"/>
      <c r="N342" s="37"/>
      <c r="O342" s="37"/>
      <c r="P342" s="38"/>
      <c r="Q342" s="37"/>
      <c r="R342" s="37" t="s">
        <v>21</v>
      </c>
    </row>
    <row r="343" spans="1:18">
      <c r="A343" s="34" t="s">
        <v>404</v>
      </c>
      <c r="B343" s="35" t="s">
        <v>19</v>
      </c>
      <c r="C343" s="36">
        <v>50</v>
      </c>
      <c r="D343" s="36">
        <v>18</v>
      </c>
      <c r="E343" s="34" t="s">
        <v>401</v>
      </c>
      <c r="F343" s="37"/>
      <c r="G343" s="38"/>
      <c r="H343" s="37"/>
      <c r="I343" s="38"/>
      <c r="J343" s="37"/>
      <c r="K343" s="38"/>
      <c r="L343" s="37"/>
      <c r="M343" s="37"/>
      <c r="N343" s="37"/>
      <c r="O343" s="37"/>
      <c r="P343" s="38"/>
      <c r="Q343" s="37"/>
      <c r="R343" s="37" t="s">
        <v>35</v>
      </c>
    </row>
    <row r="344" spans="1:18">
      <c r="A344" s="34" t="s">
        <v>405</v>
      </c>
      <c r="B344" s="35" t="s">
        <v>19</v>
      </c>
      <c r="C344" s="36">
        <v>90</v>
      </c>
      <c r="D344" s="36">
        <v>26</v>
      </c>
      <c r="E344" s="34" t="s">
        <v>401</v>
      </c>
      <c r="F344" s="37"/>
      <c r="G344" s="38"/>
      <c r="H344" s="37"/>
      <c r="I344" s="38"/>
      <c r="J344" s="37"/>
      <c r="K344" s="38"/>
      <c r="L344" s="37"/>
      <c r="M344" s="37"/>
      <c r="N344" s="37"/>
      <c r="O344" s="37"/>
      <c r="P344" s="38"/>
      <c r="Q344" s="37"/>
      <c r="R344" s="37" t="s">
        <v>21</v>
      </c>
    </row>
    <row r="345" spans="1:18">
      <c r="A345" s="34" t="s">
        <v>406</v>
      </c>
      <c r="B345" s="35" t="s">
        <v>19</v>
      </c>
      <c r="C345" s="36">
        <v>25</v>
      </c>
      <c r="D345" s="36">
        <v>4</v>
      </c>
      <c r="E345" s="34" t="s">
        <v>401</v>
      </c>
      <c r="F345" s="37"/>
      <c r="G345" s="38"/>
      <c r="H345" s="37"/>
      <c r="I345" s="38"/>
      <c r="J345" s="37"/>
      <c r="K345" s="38"/>
      <c r="L345" s="37"/>
      <c r="M345" s="37"/>
      <c r="N345" s="37"/>
      <c r="O345" s="37"/>
      <c r="P345" s="38"/>
      <c r="Q345" s="37"/>
      <c r="R345" s="37" t="s">
        <v>21</v>
      </c>
    </row>
    <row r="346" spans="1:18">
      <c r="A346" s="34" t="s">
        <v>407</v>
      </c>
      <c r="B346" s="35" t="s">
        <v>33</v>
      </c>
      <c r="C346" s="36">
        <v>38</v>
      </c>
      <c r="D346" s="36">
        <v>2</v>
      </c>
      <c r="E346" s="34" t="s">
        <v>401</v>
      </c>
      <c r="F346" s="37"/>
      <c r="G346" s="38"/>
      <c r="H346" s="37"/>
      <c r="I346" s="38"/>
      <c r="J346" s="37"/>
      <c r="K346" s="38"/>
      <c r="L346" s="37"/>
      <c r="M346" s="37"/>
      <c r="N346" s="37"/>
      <c r="O346" s="37"/>
      <c r="P346" s="38"/>
      <c r="Q346" s="39"/>
      <c r="R346" s="37" t="s">
        <v>21</v>
      </c>
    </row>
    <row r="347" spans="1:18">
      <c r="A347" s="34" t="s">
        <v>408</v>
      </c>
      <c r="B347" s="35" t="s">
        <v>19</v>
      </c>
      <c r="C347" s="36">
        <v>84</v>
      </c>
      <c r="D347" s="36">
        <v>7</v>
      </c>
      <c r="E347" s="34" t="s">
        <v>401</v>
      </c>
      <c r="F347" s="37"/>
      <c r="G347" s="38"/>
      <c r="H347" s="37"/>
      <c r="I347" s="38"/>
      <c r="J347" s="37"/>
      <c r="K347" s="38"/>
      <c r="L347" s="37"/>
      <c r="M347" s="37"/>
      <c r="N347" s="37"/>
      <c r="O347" s="37"/>
      <c r="P347" s="38"/>
      <c r="Q347" s="37"/>
      <c r="R347" s="37" t="s">
        <v>21</v>
      </c>
    </row>
    <row r="348" spans="1:18">
      <c r="A348" s="34" t="s">
        <v>409</v>
      </c>
      <c r="B348" s="35" t="s">
        <v>28</v>
      </c>
      <c r="C348" s="36">
        <v>132</v>
      </c>
      <c r="D348" s="36">
        <v>56</v>
      </c>
      <c r="E348" s="34" t="s">
        <v>401</v>
      </c>
      <c r="F348" s="37"/>
      <c r="G348" s="38"/>
      <c r="H348" s="37"/>
      <c r="I348" s="38"/>
      <c r="J348" s="37"/>
      <c r="K348" s="38"/>
      <c r="L348" s="37"/>
      <c r="M348" s="37"/>
      <c r="N348" s="37"/>
      <c r="O348" s="37"/>
      <c r="P348" s="38"/>
      <c r="Q348" s="37"/>
      <c r="R348" s="37" t="s">
        <v>21</v>
      </c>
    </row>
    <row r="349" spans="1:18">
      <c r="A349" s="34" t="s">
        <v>410</v>
      </c>
      <c r="B349" s="35" t="s">
        <v>19</v>
      </c>
      <c r="C349" s="36">
        <v>25941</v>
      </c>
      <c r="D349" s="36">
        <v>7861</v>
      </c>
      <c r="E349" s="34" t="s">
        <v>401</v>
      </c>
      <c r="F349" s="37"/>
      <c r="G349" s="38"/>
      <c r="H349" s="37"/>
      <c r="I349" s="38"/>
      <c r="J349" s="37"/>
      <c r="K349" s="38"/>
      <c r="L349" s="37"/>
      <c r="M349" s="37"/>
      <c r="N349" s="37"/>
      <c r="O349" s="37"/>
      <c r="P349" s="38"/>
      <c r="Q349" s="37"/>
      <c r="R349" s="37" t="s">
        <v>21</v>
      </c>
    </row>
    <row r="350" spans="1:18">
      <c r="A350" s="34" t="s">
        <v>411</v>
      </c>
      <c r="B350" s="35" t="s">
        <v>28</v>
      </c>
      <c r="C350" s="36">
        <v>406</v>
      </c>
      <c r="D350" s="36">
        <v>95</v>
      </c>
      <c r="E350" s="34" t="s">
        <v>412</v>
      </c>
      <c r="F350" s="37"/>
      <c r="G350" s="38"/>
      <c r="H350" s="37"/>
      <c r="I350" s="38"/>
      <c r="J350" s="37"/>
      <c r="K350" s="38"/>
      <c r="L350" s="37"/>
      <c r="M350" s="37"/>
      <c r="N350" s="37"/>
      <c r="O350" s="37"/>
      <c r="P350" s="38"/>
      <c r="Q350" s="37"/>
      <c r="R350" s="37" t="s">
        <v>21</v>
      </c>
    </row>
    <row r="351" spans="1:18">
      <c r="A351" s="34" t="s">
        <v>413</v>
      </c>
      <c r="B351" s="35" t="s">
        <v>33</v>
      </c>
      <c r="C351" s="36">
        <v>224</v>
      </c>
      <c r="D351" s="36">
        <v>61</v>
      </c>
      <c r="E351" s="34" t="s">
        <v>412</v>
      </c>
      <c r="F351" s="37"/>
      <c r="G351" s="38"/>
      <c r="H351" s="37"/>
      <c r="I351" s="38"/>
      <c r="J351" s="37"/>
      <c r="K351" s="38"/>
      <c r="L351" s="37"/>
      <c r="M351" s="37"/>
      <c r="N351" s="37"/>
      <c r="O351" s="37"/>
      <c r="P351" s="38"/>
      <c r="Q351" s="37"/>
      <c r="R351" s="37" t="s">
        <v>21</v>
      </c>
    </row>
    <row r="352" spans="1:18">
      <c r="A352" s="34" t="s">
        <v>414</v>
      </c>
      <c r="B352" s="35" t="s">
        <v>28</v>
      </c>
      <c r="C352" s="36">
        <v>7</v>
      </c>
      <c r="D352" s="36">
        <v>33</v>
      </c>
      <c r="E352" s="34" t="s">
        <v>412</v>
      </c>
      <c r="F352" s="37"/>
      <c r="G352" s="38"/>
      <c r="H352" s="37"/>
      <c r="I352" s="38"/>
      <c r="J352" s="37"/>
      <c r="K352" s="38"/>
      <c r="L352" s="37"/>
      <c r="M352" s="37"/>
      <c r="N352" s="37"/>
      <c r="O352" s="37"/>
      <c r="P352" s="38"/>
      <c r="Q352" s="37"/>
      <c r="R352" s="37" t="s">
        <v>21</v>
      </c>
    </row>
    <row r="353" spans="1:18">
      <c r="A353" s="34" t="s">
        <v>415</v>
      </c>
      <c r="B353" s="35" t="s">
        <v>33</v>
      </c>
      <c r="C353" s="36">
        <v>350</v>
      </c>
      <c r="D353" s="36">
        <v>100</v>
      </c>
      <c r="E353" s="34" t="s">
        <v>412</v>
      </c>
      <c r="F353" s="37"/>
      <c r="G353" s="38"/>
      <c r="H353" s="37"/>
      <c r="I353" s="38"/>
      <c r="J353" s="37"/>
      <c r="K353" s="38"/>
      <c r="L353" s="37"/>
      <c r="M353" s="37"/>
      <c r="N353" s="37"/>
      <c r="O353" s="37"/>
      <c r="P353" s="38"/>
      <c r="Q353" s="37"/>
      <c r="R353" s="37" t="s">
        <v>21</v>
      </c>
    </row>
    <row r="354" spans="1:18">
      <c r="A354" s="34" t="s">
        <v>416</v>
      </c>
      <c r="B354" s="35" t="s">
        <v>33</v>
      </c>
      <c r="C354" s="36">
        <v>455</v>
      </c>
      <c r="D354" s="36">
        <v>123</v>
      </c>
      <c r="E354" s="34" t="s">
        <v>412</v>
      </c>
      <c r="F354" s="37"/>
      <c r="G354" s="38"/>
      <c r="H354" s="37"/>
      <c r="I354" s="38"/>
      <c r="J354" s="37"/>
      <c r="K354" s="38"/>
      <c r="L354" s="37"/>
      <c r="M354" s="37"/>
      <c r="N354" s="37"/>
      <c r="O354" s="37"/>
      <c r="P354" s="38"/>
      <c r="Q354" s="37"/>
      <c r="R354" s="37" t="s">
        <v>21</v>
      </c>
    </row>
    <row r="355" spans="1:18">
      <c r="A355" s="34" t="s">
        <v>417</v>
      </c>
      <c r="B355" s="35" t="s">
        <v>28</v>
      </c>
      <c r="C355" s="36">
        <v>160</v>
      </c>
      <c r="D355" s="36">
        <v>33</v>
      </c>
      <c r="E355" s="34" t="s">
        <v>412</v>
      </c>
      <c r="F355" s="37"/>
      <c r="G355" s="38"/>
      <c r="H355" s="37"/>
      <c r="I355" s="38"/>
      <c r="J355" s="37"/>
      <c r="K355" s="38"/>
      <c r="L355" s="37"/>
      <c r="M355" s="37"/>
      <c r="N355" s="37"/>
      <c r="O355" s="37"/>
      <c r="P355" s="38"/>
      <c r="Q355" s="37"/>
      <c r="R355" s="37" t="s">
        <v>21</v>
      </c>
    </row>
    <row r="356" spans="1:18">
      <c r="A356" s="34" t="s">
        <v>418</v>
      </c>
      <c r="B356" s="35" t="s">
        <v>28</v>
      </c>
      <c r="C356" s="36">
        <v>234</v>
      </c>
      <c r="D356" s="36">
        <v>132</v>
      </c>
      <c r="E356" s="34" t="s">
        <v>412</v>
      </c>
      <c r="F356" s="37"/>
      <c r="G356" s="38"/>
      <c r="H356" s="37"/>
      <c r="I356" s="38"/>
      <c r="J356" s="37"/>
      <c r="K356" s="38"/>
      <c r="L356" s="37"/>
      <c r="M356" s="37"/>
      <c r="N356" s="37"/>
      <c r="O356" s="37"/>
      <c r="P356" s="38"/>
      <c r="Q356" s="37"/>
      <c r="R356" s="37" t="s">
        <v>21</v>
      </c>
    </row>
    <row r="357" spans="1:18">
      <c r="A357" s="34" t="s">
        <v>419</v>
      </c>
      <c r="B357" s="35" t="s">
        <v>28</v>
      </c>
      <c r="C357" s="36">
        <v>1036</v>
      </c>
      <c r="D357" s="36">
        <v>314</v>
      </c>
      <c r="E357" s="34" t="s">
        <v>412</v>
      </c>
      <c r="F357" s="37"/>
      <c r="G357" s="38"/>
      <c r="H357" s="37"/>
      <c r="I357" s="38"/>
      <c r="J357" s="37" t="s">
        <v>24</v>
      </c>
      <c r="K357" s="38">
        <v>660000</v>
      </c>
      <c r="L357" s="37"/>
      <c r="M357" s="37"/>
      <c r="N357" s="37"/>
      <c r="O357" s="37"/>
      <c r="P357" s="38"/>
      <c r="Q357" s="37"/>
      <c r="R357" s="37" t="s">
        <v>35</v>
      </c>
    </row>
    <row r="358" spans="1:18">
      <c r="A358" s="34" t="s">
        <v>420</v>
      </c>
      <c r="B358" s="35" t="s">
        <v>33</v>
      </c>
      <c r="C358" s="36">
        <v>66</v>
      </c>
      <c r="D358" s="36">
        <v>3</v>
      </c>
      <c r="E358" s="34" t="s">
        <v>412</v>
      </c>
      <c r="F358" s="37"/>
      <c r="G358" s="38"/>
      <c r="H358" s="37"/>
      <c r="I358" s="38"/>
      <c r="J358" s="37"/>
      <c r="K358" s="38"/>
      <c r="L358" s="37"/>
      <c r="M358" s="37"/>
      <c r="N358" s="37"/>
      <c r="O358" s="37"/>
      <c r="P358" s="38"/>
      <c r="Q358" s="37"/>
      <c r="R358" s="37" t="s">
        <v>21</v>
      </c>
    </row>
    <row r="359" spans="1:18">
      <c r="A359" s="34" t="s">
        <v>421</v>
      </c>
      <c r="B359" s="35" t="s">
        <v>19</v>
      </c>
      <c r="C359" s="36">
        <v>7038</v>
      </c>
      <c r="D359" s="36">
        <v>7927</v>
      </c>
      <c r="E359" s="34" t="s">
        <v>412</v>
      </c>
      <c r="F359" s="37"/>
      <c r="G359" s="38"/>
      <c r="H359" s="37"/>
      <c r="I359" s="38"/>
      <c r="J359" s="37"/>
      <c r="K359" s="38"/>
      <c r="L359" s="37"/>
      <c r="M359" s="37"/>
      <c r="N359" s="37"/>
      <c r="O359" s="37" t="s">
        <v>25</v>
      </c>
      <c r="P359" s="38">
        <v>5000000</v>
      </c>
      <c r="Q359" s="37" t="s">
        <v>26</v>
      </c>
      <c r="R359" s="37" t="s">
        <v>21</v>
      </c>
    </row>
    <row r="360" spans="1:18">
      <c r="A360" s="34" t="s">
        <v>422</v>
      </c>
      <c r="B360" s="35" t="s">
        <v>19</v>
      </c>
      <c r="C360" s="36">
        <v>86435</v>
      </c>
      <c r="D360" s="36">
        <v>23052</v>
      </c>
      <c r="E360" s="34" t="s">
        <v>412</v>
      </c>
      <c r="F360" s="37"/>
      <c r="G360" s="38"/>
      <c r="H360" s="37"/>
      <c r="I360" s="38"/>
      <c r="J360" s="37"/>
      <c r="K360" s="38"/>
      <c r="L360" s="37"/>
      <c r="M360" s="37"/>
      <c r="N360" s="37"/>
      <c r="O360" s="37" t="s">
        <v>24</v>
      </c>
      <c r="P360" s="38">
        <v>15119130</v>
      </c>
      <c r="Q360" s="37"/>
      <c r="R360" s="37" t="s">
        <v>21</v>
      </c>
    </row>
    <row r="361" spans="1:18">
      <c r="A361" s="34" t="s">
        <v>423</v>
      </c>
      <c r="B361" s="35" t="s">
        <v>28</v>
      </c>
      <c r="C361" s="36">
        <v>46525</v>
      </c>
      <c r="D361" s="36">
        <v>10417</v>
      </c>
      <c r="E361" s="34" t="s">
        <v>412</v>
      </c>
      <c r="F361" s="37"/>
      <c r="G361" s="38"/>
      <c r="H361" s="37"/>
      <c r="I361" s="38"/>
      <c r="J361" s="37"/>
      <c r="K361" s="38"/>
      <c r="L361" s="37"/>
      <c r="M361" s="37"/>
      <c r="N361" s="37"/>
      <c r="O361" s="37"/>
      <c r="P361" s="38"/>
      <c r="Q361" s="37"/>
      <c r="R361" s="37" t="s">
        <v>21</v>
      </c>
    </row>
    <row r="362" spans="1:18">
      <c r="A362" s="34" t="s">
        <v>424</v>
      </c>
      <c r="B362" s="35" t="s">
        <v>28</v>
      </c>
      <c r="C362" s="36">
        <v>995</v>
      </c>
      <c r="D362" s="36">
        <v>492</v>
      </c>
      <c r="E362" s="34" t="s">
        <v>412</v>
      </c>
      <c r="F362" s="37"/>
      <c r="G362" s="38"/>
      <c r="H362" s="37"/>
      <c r="I362" s="38"/>
      <c r="J362" s="37"/>
      <c r="K362" s="38"/>
      <c r="L362" s="37"/>
      <c r="M362" s="37"/>
      <c r="N362" s="37"/>
      <c r="O362" s="37"/>
      <c r="P362" s="38"/>
      <c r="Q362" s="37"/>
      <c r="R362" s="37" t="s">
        <v>21</v>
      </c>
    </row>
    <row r="363" spans="1:18">
      <c r="A363" s="34" t="s">
        <v>425</v>
      </c>
      <c r="B363" s="35" t="s">
        <v>28</v>
      </c>
      <c r="C363" s="36">
        <v>54453</v>
      </c>
      <c r="D363" s="36">
        <v>11996</v>
      </c>
      <c r="E363" s="34" t="s">
        <v>412</v>
      </c>
      <c r="F363" s="37"/>
      <c r="G363" s="38"/>
      <c r="H363" s="37"/>
      <c r="I363" s="38"/>
      <c r="J363" s="37"/>
      <c r="K363" s="38"/>
      <c r="L363" s="37"/>
      <c r="M363" s="37"/>
      <c r="N363" s="37"/>
      <c r="O363" s="37"/>
      <c r="P363" s="38"/>
      <c r="Q363" s="37"/>
      <c r="R363" s="37" t="s">
        <v>21</v>
      </c>
    </row>
    <row r="364" spans="1:18">
      <c r="A364" s="34" t="s">
        <v>426</v>
      </c>
      <c r="B364" s="35" t="s">
        <v>19</v>
      </c>
      <c r="C364" s="36">
        <v>7521</v>
      </c>
      <c r="D364" s="36">
        <v>2307</v>
      </c>
      <c r="E364" s="34" t="s">
        <v>412</v>
      </c>
      <c r="F364" s="37"/>
      <c r="G364" s="38"/>
      <c r="H364" s="37"/>
      <c r="I364" s="38"/>
      <c r="J364" s="37"/>
      <c r="K364" s="38"/>
      <c r="L364" s="37"/>
      <c r="M364" s="37"/>
      <c r="N364" s="37"/>
      <c r="O364" s="37" t="s">
        <v>25</v>
      </c>
      <c r="P364" s="38">
        <v>11600000</v>
      </c>
      <c r="Q364" s="37" t="s">
        <v>26</v>
      </c>
      <c r="R364" s="37" t="s">
        <v>21</v>
      </c>
    </row>
    <row r="365" spans="1:18">
      <c r="A365" s="34" t="s">
        <v>427</v>
      </c>
      <c r="B365" s="35" t="s">
        <v>33</v>
      </c>
      <c r="C365" s="36">
        <v>1856</v>
      </c>
      <c r="D365" s="36">
        <v>957</v>
      </c>
      <c r="E365" s="34" t="s">
        <v>412</v>
      </c>
      <c r="F365" s="37"/>
      <c r="G365" s="38"/>
      <c r="H365" s="37"/>
      <c r="I365" s="38"/>
      <c r="J365" s="37"/>
      <c r="K365" s="38"/>
      <c r="L365" s="37"/>
      <c r="M365" s="37"/>
      <c r="N365" s="37"/>
      <c r="O365" s="37"/>
      <c r="P365" s="38"/>
      <c r="Q365" s="37"/>
      <c r="R365" s="37" t="s">
        <v>21</v>
      </c>
    </row>
    <row r="366" spans="1:18">
      <c r="A366" s="34" t="s">
        <v>428</v>
      </c>
      <c r="B366" s="35" t="s">
        <v>28</v>
      </c>
      <c r="C366" s="36">
        <v>12784</v>
      </c>
      <c r="D366" s="36">
        <v>3455</v>
      </c>
      <c r="E366" s="34" t="s">
        <v>412</v>
      </c>
      <c r="F366" s="37"/>
      <c r="G366" s="38"/>
      <c r="H366" s="37"/>
      <c r="I366" s="38"/>
      <c r="J366" s="37"/>
      <c r="K366" s="38"/>
      <c r="L366" s="37"/>
      <c r="M366" s="37"/>
      <c r="N366" s="37"/>
      <c r="O366" s="37"/>
      <c r="P366" s="38"/>
      <c r="Q366" s="37"/>
      <c r="R366" s="37" t="s">
        <v>21</v>
      </c>
    </row>
    <row r="367" spans="1:18">
      <c r="A367" s="34" t="s">
        <v>429</v>
      </c>
      <c r="B367" s="35" t="s">
        <v>33</v>
      </c>
      <c r="C367" s="36">
        <v>1000</v>
      </c>
      <c r="D367" s="36">
        <v>12</v>
      </c>
      <c r="E367" s="34" t="s">
        <v>430</v>
      </c>
      <c r="F367" s="37"/>
      <c r="G367" s="38"/>
      <c r="H367" s="37"/>
      <c r="I367" s="38"/>
      <c r="J367" s="37"/>
      <c r="K367" s="38"/>
      <c r="L367" s="37"/>
      <c r="M367" s="37"/>
      <c r="N367" s="37"/>
      <c r="O367" s="37"/>
      <c r="P367" s="38"/>
      <c r="Q367" s="39"/>
      <c r="R367" s="37" t="s">
        <v>21</v>
      </c>
    </row>
    <row r="368" spans="1:18">
      <c r="A368" s="34" t="s">
        <v>431</v>
      </c>
      <c r="B368" s="35" t="s">
        <v>33</v>
      </c>
      <c r="C368" s="36">
        <v>670</v>
      </c>
      <c r="D368" s="36">
        <v>201</v>
      </c>
      <c r="E368" s="34" t="s">
        <v>430</v>
      </c>
      <c r="F368" s="37" t="s">
        <v>34</v>
      </c>
      <c r="G368" s="38">
        <v>0</v>
      </c>
      <c r="H368" s="37"/>
      <c r="I368" s="38"/>
      <c r="J368" s="37"/>
      <c r="K368" s="38"/>
      <c r="L368" s="37"/>
      <c r="M368" s="37"/>
      <c r="N368" s="37"/>
      <c r="O368" s="37"/>
      <c r="P368" s="38"/>
      <c r="Q368" s="37"/>
      <c r="R368" s="37" t="s">
        <v>21</v>
      </c>
    </row>
    <row r="369" spans="1:18">
      <c r="A369" s="34" t="s">
        <v>432</v>
      </c>
      <c r="B369" s="35" t="s">
        <v>33</v>
      </c>
      <c r="C369" s="36">
        <v>560</v>
      </c>
      <c r="D369" s="36">
        <v>197</v>
      </c>
      <c r="E369" s="34" t="s">
        <v>430</v>
      </c>
      <c r="F369" s="37"/>
      <c r="G369" s="38"/>
      <c r="H369" s="37"/>
      <c r="I369" s="38"/>
      <c r="J369" s="37"/>
      <c r="K369" s="38"/>
      <c r="L369" s="37"/>
      <c r="M369" s="37"/>
      <c r="N369" s="37"/>
      <c r="O369" s="37"/>
      <c r="P369" s="38"/>
      <c r="Q369" s="37"/>
      <c r="R369" s="37" t="s">
        <v>21</v>
      </c>
    </row>
    <row r="370" spans="1:18">
      <c r="A370" s="34" t="s">
        <v>433</v>
      </c>
      <c r="B370" s="35" t="s">
        <v>33</v>
      </c>
      <c r="C370" s="36">
        <v>300</v>
      </c>
      <c r="D370" s="36">
        <v>19</v>
      </c>
      <c r="E370" s="34" t="s">
        <v>430</v>
      </c>
      <c r="F370" s="37" t="s">
        <v>24</v>
      </c>
      <c r="G370" s="38">
        <v>220079.5</v>
      </c>
      <c r="H370" s="37"/>
      <c r="I370" s="38"/>
      <c r="J370" s="37"/>
      <c r="K370" s="38"/>
      <c r="L370" s="37"/>
      <c r="M370" s="37"/>
      <c r="N370" s="37"/>
      <c r="O370" s="37"/>
      <c r="P370" s="38"/>
      <c r="Q370" s="37"/>
      <c r="R370" s="37" t="s">
        <v>21</v>
      </c>
    </row>
    <row r="371" spans="1:18">
      <c r="A371" s="34" t="s">
        <v>434</v>
      </c>
      <c r="B371" s="35" t="s">
        <v>33</v>
      </c>
      <c r="C371" s="36">
        <v>13050</v>
      </c>
      <c r="D371" s="36">
        <v>22</v>
      </c>
      <c r="E371" s="34" t="s">
        <v>430</v>
      </c>
      <c r="F371" s="37"/>
      <c r="G371" s="38"/>
      <c r="H371" s="37"/>
      <c r="I371" s="38"/>
      <c r="J371" s="37"/>
      <c r="K371" s="38"/>
      <c r="L371" s="37"/>
      <c r="M371" s="37"/>
      <c r="N371" s="37"/>
      <c r="O371" s="37"/>
      <c r="P371" s="38"/>
      <c r="Q371" s="37"/>
      <c r="R371" s="37" t="s">
        <v>21</v>
      </c>
    </row>
    <row r="372" spans="1:18">
      <c r="A372" s="34" t="s">
        <v>435</v>
      </c>
      <c r="B372" s="35" t="s">
        <v>19</v>
      </c>
      <c r="C372" s="36">
        <v>125</v>
      </c>
      <c r="D372" s="36">
        <v>68</v>
      </c>
      <c r="E372" s="34" t="s">
        <v>430</v>
      </c>
      <c r="F372" s="37"/>
      <c r="G372" s="38"/>
      <c r="H372" s="37"/>
      <c r="I372" s="38"/>
      <c r="J372" s="37"/>
      <c r="K372" s="38"/>
      <c r="L372" s="37"/>
      <c r="M372" s="37"/>
      <c r="N372" s="37"/>
      <c r="O372" s="37"/>
      <c r="P372" s="38"/>
      <c r="Q372" s="37"/>
      <c r="R372" s="37" t="s">
        <v>21</v>
      </c>
    </row>
    <row r="373" spans="1:18">
      <c r="A373" s="34" t="s">
        <v>436</v>
      </c>
      <c r="B373" s="35" t="s">
        <v>33</v>
      </c>
      <c r="C373" s="36">
        <v>9158</v>
      </c>
      <c r="D373" s="36">
        <v>25</v>
      </c>
      <c r="E373" s="34" t="s">
        <v>430</v>
      </c>
      <c r="F373" s="37"/>
      <c r="G373" s="38"/>
      <c r="H373" s="37"/>
      <c r="I373" s="38"/>
      <c r="J373" s="37"/>
      <c r="K373" s="38"/>
      <c r="L373" s="37"/>
      <c r="M373" s="37"/>
      <c r="N373" s="37"/>
      <c r="O373" s="37"/>
      <c r="P373" s="38"/>
      <c r="Q373" s="37"/>
      <c r="R373" s="37" t="s">
        <v>21</v>
      </c>
    </row>
    <row r="374" spans="1:18">
      <c r="A374" s="34" t="s">
        <v>437</v>
      </c>
      <c r="B374" s="35" t="s">
        <v>33</v>
      </c>
      <c r="C374" s="36">
        <v>443</v>
      </c>
      <c r="D374" s="36">
        <v>307</v>
      </c>
      <c r="E374" s="34" t="s">
        <v>430</v>
      </c>
      <c r="F374" s="37"/>
      <c r="G374" s="38"/>
      <c r="H374" s="37"/>
      <c r="I374" s="38"/>
      <c r="J374" s="37"/>
      <c r="K374" s="38"/>
      <c r="L374" s="37"/>
      <c r="M374" s="37"/>
      <c r="N374" s="37"/>
      <c r="O374" s="37"/>
      <c r="P374" s="38"/>
      <c r="Q374" s="37"/>
      <c r="R374" s="37" t="s">
        <v>21</v>
      </c>
    </row>
    <row r="375" spans="1:18">
      <c r="A375" s="34" t="s">
        <v>438</v>
      </c>
      <c r="B375" s="35" t="s">
        <v>33</v>
      </c>
      <c r="C375" s="36">
        <v>65</v>
      </c>
      <c r="D375" s="36">
        <v>9</v>
      </c>
      <c r="E375" s="34" t="s">
        <v>430</v>
      </c>
      <c r="F375" s="37"/>
      <c r="G375" s="38"/>
      <c r="H375" s="37"/>
      <c r="I375" s="38"/>
      <c r="J375" s="37"/>
      <c r="K375" s="38"/>
      <c r="L375" s="37"/>
      <c r="M375" s="37"/>
      <c r="N375" s="37"/>
      <c r="O375" s="37"/>
      <c r="P375" s="38"/>
      <c r="Q375" s="37"/>
      <c r="R375" s="37" t="s">
        <v>21</v>
      </c>
    </row>
    <row r="376" spans="1:18">
      <c r="A376" s="34" t="s">
        <v>439</v>
      </c>
      <c r="B376" s="35" t="s">
        <v>19</v>
      </c>
      <c r="C376" s="36">
        <v>3864</v>
      </c>
      <c r="D376" s="36">
        <v>186</v>
      </c>
      <c r="E376" s="34" t="s">
        <v>440</v>
      </c>
      <c r="F376" s="37"/>
      <c r="G376" s="38"/>
      <c r="H376" s="37"/>
      <c r="I376" s="38"/>
      <c r="J376" s="37"/>
      <c r="K376" s="38"/>
      <c r="L376" s="37"/>
      <c r="M376" s="37"/>
      <c r="N376" s="37"/>
      <c r="O376" s="37"/>
      <c r="P376" s="38"/>
      <c r="Q376" s="37"/>
      <c r="R376" s="37" t="s">
        <v>21</v>
      </c>
    </row>
    <row r="377" spans="1:18">
      <c r="A377" s="34" t="s">
        <v>441</v>
      </c>
      <c r="B377" s="35" t="s">
        <v>33</v>
      </c>
      <c r="C377" s="36">
        <v>270</v>
      </c>
      <c r="D377" s="36">
        <v>78</v>
      </c>
      <c r="E377" s="34" t="s">
        <v>442</v>
      </c>
      <c r="F377" s="37"/>
      <c r="G377" s="38"/>
      <c r="H377" s="37"/>
      <c r="I377" s="38"/>
      <c r="J377" s="37"/>
      <c r="K377" s="38"/>
      <c r="L377" s="37"/>
      <c r="M377" s="37"/>
      <c r="N377" s="37"/>
      <c r="O377" s="37"/>
      <c r="P377" s="38"/>
      <c r="Q377" s="37"/>
      <c r="R377" s="37" t="s">
        <v>21</v>
      </c>
    </row>
    <row r="378" spans="1:18">
      <c r="A378" s="34" t="s">
        <v>443</v>
      </c>
      <c r="B378" s="35" t="s">
        <v>28</v>
      </c>
      <c r="C378" s="36">
        <v>105</v>
      </c>
      <c r="D378" s="36">
        <v>32</v>
      </c>
      <c r="E378" s="34" t="s">
        <v>442</v>
      </c>
      <c r="F378" s="37"/>
      <c r="G378" s="38"/>
      <c r="H378" s="37"/>
      <c r="I378" s="38"/>
      <c r="J378" s="37"/>
      <c r="K378" s="38"/>
      <c r="L378" s="37"/>
      <c r="M378" s="37"/>
      <c r="N378" s="37"/>
      <c r="O378" s="37"/>
      <c r="P378" s="38"/>
      <c r="Q378" s="37"/>
      <c r="R378" s="37" t="s">
        <v>21</v>
      </c>
    </row>
    <row r="379" spans="1:18">
      <c r="A379" s="34" t="s">
        <v>444</v>
      </c>
      <c r="B379" s="35" t="s">
        <v>28</v>
      </c>
      <c r="C379" s="36">
        <v>60</v>
      </c>
      <c r="D379" s="36">
        <v>20</v>
      </c>
      <c r="E379" s="34" t="s">
        <v>442</v>
      </c>
      <c r="F379" s="37"/>
      <c r="G379" s="38"/>
      <c r="H379" s="37"/>
      <c r="I379" s="38"/>
      <c r="J379" s="37"/>
      <c r="K379" s="38"/>
      <c r="L379" s="37"/>
      <c r="M379" s="37"/>
      <c r="N379" s="37"/>
      <c r="O379" s="37"/>
      <c r="P379" s="38"/>
      <c r="Q379" s="39"/>
      <c r="R379" s="37" t="s">
        <v>21</v>
      </c>
    </row>
    <row r="380" spans="1:18">
      <c r="A380" s="34" t="s">
        <v>445</v>
      </c>
      <c r="B380" s="35" t="s">
        <v>28</v>
      </c>
      <c r="C380" s="36">
        <v>112</v>
      </c>
      <c r="D380" s="36">
        <v>34</v>
      </c>
      <c r="E380" s="34" t="s">
        <v>442</v>
      </c>
      <c r="F380" s="37"/>
      <c r="G380" s="38"/>
      <c r="H380" s="37"/>
      <c r="I380" s="38"/>
      <c r="J380" s="37"/>
      <c r="K380" s="38"/>
      <c r="L380" s="37"/>
      <c r="M380" s="37"/>
      <c r="N380" s="37"/>
      <c r="O380" s="37"/>
      <c r="P380" s="38"/>
      <c r="Q380" s="37"/>
      <c r="R380" s="37" t="s">
        <v>21</v>
      </c>
    </row>
    <row r="381" spans="1:18">
      <c r="A381" s="34" t="s">
        <v>446</v>
      </c>
      <c r="B381" s="35" t="s">
        <v>28</v>
      </c>
      <c r="C381" s="36">
        <v>178</v>
      </c>
      <c r="D381" s="36">
        <v>54</v>
      </c>
      <c r="E381" s="34" t="s">
        <v>442</v>
      </c>
      <c r="F381" s="37"/>
      <c r="G381" s="38"/>
      <c r="H381" s="37"/>
      <c r="I381" s="38"/>
      <c r="J381" s="37"/>
      <c r="K381" s="38"/>
      <c r="L381" s="37"/>
      <c r="M381" s="37"/>
      <c r="N381" s="37"/>
      <c r="O381" s="37"/>
      <c r="P381" s="38"/>
      <c r="Q381" s="37"/>
      <c r="R381" s="37" t="s">
        <v>21</v>
      </c>
    </row>
    <row r="382" spans="1:18">
      <c r="A382" s="34" t="s">
        <v>447</v>
      </c>
      <c r="B382" s="35" t="s">
        <v>33</v>
      </c>
      <c r="C382" s="36">
        <v>180</v>
      </c>
      <c r="D382" s="36">
        <v>72</v>
      </c>
      <c r="E382" s="34" t="s">
        <v>442</v>
      </c>
      <c r="F382" s="37"/>
      <c r="G382" s="38"/>
      <c r="H382" s="37"/>
      <c r="I382" s="38"/>
      <c r="J382" s="37"/>
      <c r="K382" s="38"/>
      <c r="L382" s="37"/>
      <c r="M382" s="37"/>
      <c r="N382" s="38"/>
      <c r="O382" s="37"/>
      <c r="P382" s="38"/>
      <c r="Q382" s="37"/>
      <c r="R382" s="37" t="s">
        <v>21</v>
      </c>
    </row>
    <row r="383" spans="1:18">
      <c r="A383" s="34" t="s">
        <v>448</v>
      </c>
      <c r="B383" s="35" t="s">
        <v>33</v>
      </c>
      <c r="C383" s="36">
        <v>60</v>
      </c>
      <c r="D383" s="36">
        <v>28</v>
      </c>
      <c r="E383" s="34" t="s">
        <v>442</v>
      </c>
      <c r="F383" s="37"/>
      <c r="G383" s="38"/>
      <c r="H383" s="37"/>
      <c r="I383" s="38"/>
      <c r="J383" s="37"/>
      <c r="K383" s="38"/>
      <c r="L383" s="37"/>
      <c r="M383" s="37"/>
      <c r="N383" s="37"/>
      <c r="O383" s="37"/>
      <c r="P383" s="38"/>
      <c r="Q383" s="37"/>
      <c r="R383" s="37" t="s">
        <v>21</v>
      </c>
    </row>
    <row r="384" spans="1:18">
      <c r="A384" s="34" t="s">
        <v>449</v>
      </c>
      <c r="B384" s="35" t="s">
        <v>28</v>
      </c>
      <c r="C384" s="36">
        <v>50</v>
      </c>
      <c r="D384" s="36">
        <v>22</v>
      </c>
      <c r="E384" s="34" t="s">
        <v>442</v>
      </c>
      <c r="F384" s="37"/>
      <c r="G384" s="38"/>
      <c r="H384" s="37"/>
      <c r="I384" s="38"/>
      <c r="J384" s="37"/>
      <c r="K384" s="38"/>
      <c r="L384" s="37"/>
      <c r="M384" s="37"/>
      <c r="N384" s="37"/>
      <c r="O384" s="37"/>
      <c r="P384" s="38"/>
      <c r="Q384" s="37"/>
      <c r="R384" s="37" t="s">
        <v>21</v>
      </c>
    </row>
    <row r="385" spans="1:18">
      <c r="A385" s="34" t="s">
        <v>450</v>
      </c>
      <c r="B385" s="35" t="s">
        <v>33</v>
      </c>
      <c r="C385" s="36">
        <v>75</v>
      </c>
      <c r="D385" s="36">
        <v>30</v>
      </c>
      <c r="E385" s="34" t="s">
        <v>442</v>
      </c>
      <c r="F385" s="37"/>
      <c r="G385" s="38"/>
      <c r="H385" s="37"/>
      <c r="I385" s="38"/>
      <c r="J385" s="37"/>
      <c r="K385" s="38"/>
      <c r="L385" s="37"/>
      <c r="M385" s="37"/>
      <c r="N385" s="37"/>
      <c r="O385" s="37"/>
      <c r="P385" s="38"/>
      <c r="Q385" s="37"/>
      <c r="R385" s="37" t="s">
        <v>21</v>
      </c>
    </row>
    <row r="386" spans="1:18">
      <c r="A386" s="34" t="s">
        <v>451</v>
      </c>
      <c r="B386" s="35" t="s">
        <v>33</v>
      </c>
      <c r="C386" s="36">
        <v>120</v>
      </c>
      <c r="D386" s="36">
        <v>63</v>
      </c>
      <c r="E386" s="34" t="s">
        <v>442</v>
      </c>
      <c r="F386" s="37"/>
      <c r="G386" s="38"/>
      <c r="H386" s="37"/>
      <c r="I386" s="38"/>
      <c r="J386" s="37"/>
      <c r="K386" s="38"/>
      <c r="L386" s="37"/>
      <c r="M386" s="37"/>
      <c r="N386" s="37"/>
      <c r="O386" s="37"/>
      <c r="P386" s="38"/>
      <c r="Q386" s="37"/>
      <c r="R386" s="37" t="s">
        <v>21</v>
      </c>
    </row>
    <row r="387" spans="1:18">
      <c r="A387" s="34" t="s">
        <v>452</v>
      </c>
      <c r="B387" s="35" t="s">
        <v>33</v>
      </c>
      <c r="C387" s="36">
        <v>100</v>
      </c>
      <c r="D387" s="36">
        <v>50</v>
      </c>
      <c r="E387" s="34" t="s">
        <v>442</v>
      </c>
      <c r="F387" s="37"/>
      <c r="G387" s="38"/>
      <c r="H387" s="37"/>
      <c r="I387" s="38"/>
      <c r="J387" s="37"/>
      <c r="K387" s="38"/>
      <c r="L387" s="37"/>
      <c r="M387" s="37"/>
      <c r="N387" s="37"/>
      <c r="O387" s="37"/>
      <c r="P387" s="38"/>
      <c r="Q387" s="37"/>
      <c r="R387" s="37" t="s">
        <v>21</v>
      </c>
    </row>
    <row r="388" spans="1:18">
      <c r="A388" s="34" t="s">
        <v>453</v>
      </c>
      <c r="B388" s="35" t="s">
        <v>33</v>
      </c>
      <c r="C388" s="36">
        <v>275</v>
      </c>
      <c r="D388" s="36">
        <v>99</v>
      </c>
      <c r="E388" s="34" t="s">
        <v>442</v>
      </c>
      <c r="F388" s="37"/>
      <c r="G388" s="38"/>
      <c r="H388" s="37"/>
      <c r="I388" s="38"/>
      <c r="J388" s="37"/>
      <c r="K388" s="38"/>
      <c r="L388" s="37"/>
      <c r="M388" s="37"/>
      <c r="N388" s="37"/>
      <c r="O388" s="37"/>
      <c r="P388" s="38"/>
      <c r="Q388" s="37"/>
      <c r="R388" s="37" t="s">
        <v>21</v>
      </c>
    </row>
    <row r="389" spans="1:18">
      <c r="A389" s="34" t="s">
        <v>454</v>
      </c>
      <c r="B389" s="35" t="s">
        <v>19</v>
      </c>
      <c r="C389" s="36">
        <v>55</v>
      </c>
      <c r="D389" s="36">
        <v>26</v>
      </c>
      <c r="E389" s="34" t="s">
        <v>442</v>
      </c>
      <c r="F389" s="37"/>
      <c r="G389" s="38"/>
      <c r="H389" s="37"/>
      <c r="I389" s="38"/>
      <c r="J389" s="37"/>
      <c r="K389" s="38"/>
      <c r="L389" s="37"/>
      <c r="M389" s="37"/>
      <c r="N389" s="37"/>
      <c r="O389" s="37"/>
      <c r="P389" s="38"/>
      <c r="Q389" s="37"/>
      <c r="R389" s="37" t="s">
        <v>21</v>
      </c>
    </row>
    <row r="390" spans="1:18">
      <c r="A390" s="34" t="s">
        <v>455</v>
      </c>
      <c r="B390" s="35" t="s">
        <v>33</v>
      </c>
      <c r="C390" s="36">
        <v>55</v>
      </c>
      <c r="D390" s="36">
        <v>25</v>
      </c>
      <c r="E390" s="34" t="s">
        <v>442</v>
      </c>
      <c r="F390" s="37"/>
      <c r="G390" s="38"/>
      <c r="H390" s="37"/>
      <c r="I390" s="38"/>
      <c r="J390" s="37"/>
      <c r="K390" s="38"/>
      <c r="L390" s="37"/>
      <c r="M390" s="37"/>
      <c r="N390" s="37"/>
      <c r="O390" s="37"/>
      <c r="P390" s="38"/>
      <c r="Q390" s="37"/>
      <c r="R390" s="37" t="s">
        <v>21</v>
      </c>
    </row>
    <row r="391" spans="1:18">
      <c r="A391" s="34" t="s">
        <v>456</v>
      </c>
      <c r="B391" s="35" t="s">
        <v>28</v>
      </c>
      <c r="C391" s="36">
        <v>290</v>
      </c>
      <c r="D391" s="36">
        <v>88</v>
      </c>
      <c r="E391" s="34" t="s">
        <v>442</v>
      </c>
      <c r="F391" s="37"/>
      <c r="G391" s="38"/>
      <c r="H391" s="37"/>
      <c r="I391" s="38"/>
      <c r="J391" s="37"/>
      <c r="K391" s="38"/>
      <c r="L391" s="37"/>
      <c r="M391" s="37"/>
      <c r="N391" s="37"/>
      <c r="O391" s="37"/>
      <c r="P391" s="38"/>
      <c r="Q391" s="37"/>
      <c r="R391" s="37" t="s">
        <v>21</v>
      </c>
    </row>
    <row r="392" spans="1:18">
      <c r="A392" s="34" t="s">
        <v>457</v>
      </c>
      <c r="B392" s="35" t="s">
        <v>33</v>
      </c>
      <c r="C392" s="36">
        <v>35</v>
      </c>
      <c r="D392" s="36">
        <v>15</v>
      </c>
      <c r="E392" s="34" t="s">
        <v>442</v>
      </c>
      <c r="F392" s="37" t="s">
        <v>24</v>
      </c>
      <c r="G392" s="38">
        <v>0</v>
      </c>
      <c r="H392" s="37"/>
      <c r="I392" s="38"/>
      <c r="J392" s="37"/>
      <c r="K392" s="38"/>
      <c r="L392" s="37"/>
      <c r="M392" s="37"/>
      <c r="N392" s="37"/>
      <c r="O392" s="37"/>
      <c r="P392" s="38"/>
      <c r="Q392" s="37"/>
      <c r="R392" s="37" t="s">
        <v>21</v>
      </c>
    </row>
    <row r="393" spans="1:18">
      <c r="A393" s="34" t="s">
        <v>458</v>
      </c>
      <c r="B393" s="35" t="s">
        <v>33</v>
      </c>
      <c r="C393" s="36">
        <v>55</v>
      </c>
      <c r="D393" s="36">
        <v>58</v>
      </c>
      <c r="E393" s="34" t="s">
        <v>442</v>
      </c>
      <c r="F393" s="37"/>
      <c r="G393" s="38"/>
      <c r="H393" s="37"/>
      <c r="I393" s="38"/>
      <c r="J393" s="37"/>
      <c r="K393" s="38"/>
      <c r="L393" s="37"/>
      <c r="M393" s="37"/>
      <c r="N393" s="37"/>
      <c r="O393" s="37"/>
      <c r="P393" s="38"/>
      <c r="Q393" s="37"/>
      <c r="R393" s="37" t="s">
        <v>21</v>
      </c>
    </row>
    <row r="394" spans="1:18">
      <c r="A394" s="34" t="s">
        <v>459</v>
      </c>
      <c r="B394" s="35" t="s">
        <v>19</v>
      </c>
      <c r="C394" s="36">
        <v>100</v>
      </c>
      <c r="D394" s="36">
        <v>51</v>
      </c>
      <c r="E394" s="34" t="s">
        <v>442</v>
      </c>
      <c r="F394" s="37"/>
      <c r="G394" s="38"/>
      <c r="H394" s="37"/>
      <c r="I394" s="38"/>
      <c r="J394" s="37"/>
      <c r="K394" s="38"/>
      <c r="L394" s="37"/>
      <c r="M394" s="37"/>
      <c r="N394" s="37"/>
      <c r="O394" s="37"/>
      <c r="P394" s="38"/>
      <c r="Q394" s="37"/>
      <c r="R394" s="37" t="s">
        <v>21</v>
      </c>
    </row>
    <row r="395" spans="1:18">
      <c r="A395" s="34" t="s">
        <v>460</v>
      </c>
      <c r="B395" s="35" t="s">
        <v>33</v>
      </c>
      <c r="C395" s="36">
        <v>340</v>
      </c>
      <c r="D395" s="36">
        <v>173</v>
      </c>
      <c r="E395" s="34" t="s">
        <v>442</v>
      </c>
      <c r="F395" s="37"/>
      <c r="G395" s="38"/>
      <c r="H395" s="37"/>
      <c r="I395" s="38"/>
      <c r="J395" s="37"/>
      <c r="K395" s="38"/>
      <c r="L395" s="37"/>
      <c r="M395" s="37"/>
      <c r="N395" s="37"/>
      <c r="O395" s="37"/>
      <c r="P395" s="38"/>
      <c r="Q395" s="37"/>
      <c r="R395" s="37" t="s">
        <v>21</v>
      </c>
    </row>
    <row r="396" spans="1:18">
      <c r="A396" s="34" t="s">
        <v>461</v>
      </c>
      <c r="B396" s="35" t="s">
        <v>33</v>
      </c>
      <c r="C396" s="36">
        <v>70</v>
      </c>
      <c r="D396" s="36">
        <v>25</v>
      </c>
      <c r="E396" s="34" t="s">
        <v>442</v>
      </c>
      <c r="F396" s="37"/>
      <c r="G396" s="38"/>
      <c r="H396" s="37"/>
      <c r="I396" s="38"/>
      <c r="J396" s="37"/>
      <c r="K396" s="38"/>
      <c r="L396" s="37"/>
      <c r="M396" s="37"/>
      <c r="N396" s="37"/>
      <c r="O396" s="37"/>
      <c r="P396" s="38"/>
      <c r="Q396" s="37"/>
      <c r="R396" s="37" t="s">
        <v>21</v>
      </c>
    </row>
    <row r="397" spans="1:18">
      <c r="A397" s="34" t="s">
        <v>462</v>
      </c>
      <c r="B397" s="35" t="s">
        <v>33</v>
      </c>
      <c r="C397" s="36">
        <v>300</v>
      </c>
      <c r="D397" s="36">
        <v>162</v>
      </c>
      <c r="E397" s="34" t="s">
        <v>442</v>
      </c>
      <c r="F397" s="37" t="s">
        <v>34</v>
      </c>
      <c r="G397" s="38">
        <v>137030</v>
      </c>
      <c r="H397" s="37"/>
      <c r="I397" s="38"/>
      <c r="J397" s="37"/>
      <c r="K397" s="38"/>
      <c r="L397" s="37"/>
      <c r="M397" s="37"/>
      <c r="N397" s="37"/>
      <c r="O397" s="37"/>
      <c r="P397" s="38"/>
      <c r="Q397" s="37"/>
      <c r="R397" s="37" t="s">
        <v>21</v>
      </c>
    </row>
    <row r="398" spans="1:18">
      <c r="A398" s="34" t="s">
        <v>463</v>
      </c>
      <c r="B398" s="35" t="s">
        <v>33</v>
      </c>
      <c r="C398" s="36">
        <v>100</v>
      </c>
      <c r="D398" s="36">
        <v>43</v>
      </c>
      <c r="E398" s="34" t="s">
        <v>442</v>
      </c>
      <c r="F398" s="37"/>
      <c r="G398" s="38"/>
      <c r="H398" s="37"/>
      <c r="I398" s="38"/>
      <c r="J398" s="37"/>
      <c r="K398" s="38"/>
      <c r="L398" s="37"/>
      <c r="M398" s="37"/>
      <c r="N398" s="37"/>
      <c r="O398" s="37"/>
      <c r="P398" s="38"/>
      <c r="Q398" s="37"/>
      <c r="R398" s="37" t="s">
        <v>21</v>
      </c>
    </row>
    <row r="399" spans="1:18">
      <c r="A399" s="34" t="s">
        <v>464</v>
      </c>
      <c r="B399" s="35" t="s">
        <v>19</v>
      </c>
      <c r="C399" s="36">
        <v>40</v>
      </c>
      <c r="D399" s="36">
        <v>14</v>
      </c>
      <c r="E399" s="34" t="s">
        <v>442</v>
      </c>
      <c r="F399" s="37"/>
      <c r="G399" s="38"/>
      <c r="H399" s="37"/>
      <c r="I399" s="38"/>
      <c r="J399" s="37"/>
      <c r="K399" s="38"/>
      <c r="L399" s="37"/>
      <c r="M399" s="37"/>
      <c r="N399" s="37"/>
      <c r="O399" s="37"/>
      <c r="P399" s="38"/>
      <c r="Q399" s="37"/>
      <c r="R399" s="37" t="s">
        <v>21</v>
      </c>
    </row>
    <row r="400" spans="1:18">
      <c r="A400" s="34" t="s">
        <v>465</v>
      </c>
      <c r="B400" s="35" t="s">
        <v>33</v>
      </c>
      <c r="C400" s="36">
        <v>252</v>
      </c>
      <c r="D400" s="36">
        <v>93</v>
      </c>
      <c r="E400" s="34" t="s">
        <v>442</v>
      </c>
      <c r="F400" s="37"/>
      <c r="G400" s="38"/>
      <c r="H400" s="37"/>
      <c r="I400" s="38"/>
      <c r="J400" s="37"/>
      <c r="K400" s="38"/>
      <c r="L400" s="37"/>
      <c r="M400" s="37"/>
      <c r="N400" s="37"/>
      <c r="O400" s="37"/>
      <c r="P400" s="38"/>
      <c r="Q400" s="37"/>
      <c r="R400" s="37" t="s">
        <v>21</v>
      </c>
    </row>
    <row r="401" spans="1:18">
      <c r="A401" s="34" t="s">
        <v>466</v>
      </c>
      <c r="B401" s="35" t="s">
        <v>19</v>
      </c>
      <c r="C401" s="36">
        <v>120</v>
      </c>
      <c r="D401" s="36">
        <v>3</v>
      </c>
      <c r="E401" s="34" t="s">
        <v>442</v>
      </c>
      <c r="F401" s="37"/>
      <c r="G401" s="38"/>
      <c r="H401" s="37"/>
      <c r="I401" s="38"/>
      <c r="J401" s="37"/>
      <c r="K401" s="38"/>
      <c r="L401" s="37"/>
      <c r="M401" s="37"/>
      <c r="N401" s="37"/>
      <c r="O401" s="37"/>
      <c r="P401" s="38"/>
      <c r="Q401" s="39"/>
      <c r="R401" s="37" t="s">
        <v>21</v>
      </c>
    </row>
    <row r="402" spans="1:18">
      <c r="A402" s="34" t="s">
        <v>467</v>
      </c>
      <c r="B402" s="35" t="s">
        <v>33</v>
      </c>
      <c r="C402" s="36">
        <v>236</v>
      </c>
      <c r="D402" s="36">
        <v>76</v>
      </c>
      <c r="E402" s="34" t="s">
        <v>442</v>
      </c>
      <c r="F402" s="37"/>
      <c r="G402" s="38"/>
      <c r="H402" s="37"/>
      <c r="I402" s="38"/>
      <c r="J402" s="37"/>
      <c r="K402" s="38"/>
      <c r="L402" s="37"/>
      <c r="M402" s="37"/>
      <c r="N402" s="37"/>
      <c r="O402" s="37"/>
      <c r="P402" s="38"/>
      <c r="Q402" s="37"/>
      <c r="R402" s="37" t="s">
        <v>21</v>
      </c>
    </row>
    <row r="403" spans="1:18">
      <c r="A403" s="34" t="s">
        <v>468</v>
      </c>
      <c r="B403" s="35" t="s">
        <v>28</v>
      </c>
      <c r="C403" s="36">
        <v>125</v>
      </c>
      <c r="D403" s="36">
        <v>38</v>
      </c>
      <c r="E403" s="34" t="s">
        <v>442</v>
      </c>
      <c r="F403" s="37"/>
      <c r="G403" s="38"/>
      <c r="H403" s="37"/>
      <c r="I403" s="38"/>
      <c r="J403" s="37"/>
      <c r="K403" s="38"/>
      <c r="L403" s="37"/>
      <c r="M403" s="37"/>
      <c r="N403" s="37"/>
      <c r="O403" s="37"/>
      <c r="P403" s="38"/>
      <c r="Q403" s="37"/>
      <c r="R403" s="37" t="s">
        <v>21</v>
      </c>
    </row>
    <row r="404" spans="1:18">
      <c r="A404" s="34" t="s">
        <v>469</v>
      </c>
      <c r="B404" s="35" t="s">
        <v>28</v>
      </c>
      <c r="C404" s="36">
        <v>300</v>
      </c>
      <c r="D404" s="36">
        <v>3</v>
      </c>
      <c r="E404" s="34" t="s">
        <v>442</v>
      </c>
      <c r="F404" s="37"/>
      <c r="G404" s="38"/>
      <c r="H404" s="37"/>
      <c r="I404" s="38"/>
      <c r="J404" s="37"/>
      <c r="K404" s="38"/>
      <c r="L404" s="37"/>
      <c r="M404" s="37"/>
      <c r="N404" s="37"/>
      <c r="O404" s="37"/>
      <c r="P404" s="38"/>
      <c r="Q404" s="37"/>
      <c r="R404" s="37" t="s">
        <v>21</v>
      </c>
    </row>
    <row r="405" spans="1:18">
      <c r="A405" s="34" t="s">
        <v>470</v>
      </c>
      <c r="B405" s="35" t="s">
        <v>28</v>
      </c>
      <c r="C405" s="36">
        <v>201</v>
      </c>
      <c r="D405" s="36">
        <v>72</v>
      </c>
      <c r="E405" s="34" t="s">
        <v>442</v>
      </c>
      <c r="F405" s="37"/>
      <c r="G405" s="38"/>
      <c r="H405" s="37"/>
      <c r="I405" s="38"/>
      <c r="J405" s="37"/>
      <c r="K405" s="38"/>
      <c r="L405" s="37"/>
      <c r="M405" s="37"/>
      <c r="N405" s="37"/>
      <c r="O405" s="37"/>
      <c r="P405" s="38"/>
      <c r="Q405" s="37"/>
      <c r="R405" s="37" t="s">
        <v>21</v>
      </c>
    </row>
    <row r="406" spans="1:18">
      <c r="A406" s="34" t="s">
        <v>471</v>
      </c>
      <c r="B406" s="35" t="s">
        <v>19</v>
      </c>
      <c r="C406" s="36">
        <v>41</v>
      </c>
      <c r="D406" s="36">
        <v>15</v>
      </c>
      <c r="E406" s="34" t="s">
        <v>442</v>
      </c>
      <c r="F406" s="37"/>
      <c r="G406" s="38"/>
      <c r="H406" s="37"/>
      <c r="I406" s="38"/>
      <c r="J406" s="37"/>
      <c r="K406" s="38"/>
      <c r="L406" s="37"/>
      <c r="M406" s="37"/>
      <c r="N406" s="37"/>
      <c r="O406" s="37"/>
      <c r="P406" s="38"/>
      <c r="Q406" s="37"/>
      <c r="R406" s="37" t="s">
        <v>21</v>
      </c>
    </row>
    <row r="407" spans="1:18">
      <c r="A407" s="34" t="s">
        <v>472</v>
      </c>
      <c r="B407" s="35" t="s">
        <v>33</v>
      </c>
      <c r="C407" s="36">
        <v>231</v>
      </c>
      <c r="D407" s="36">
        <v>70</v>
      </c>
      <c r="E407" s="34" t="s">
        <v>442</v>
      </c>
      <c r="F407" s="37"/>
      <c r="G407" s="38"/>
      <c r="H407" s="37"/>
      <c r="I407" s="38"/>
      <c r="J407" s="37"/>
      <c r="K407" s="38"/>
      <c r="L407" s="37"/>
      <c r="M407" s="37"/>
      <c r="N407" s="37"/>
      <c r="O407" s="37"/>
      <c r="P407" s="38"/>
      <c r="Q407" s="37"/>
      <c r="R407" s="37" t="s">
        <v>21</v>
      </c>
    </row>
    <row r="408" spans="1:18">
      <c r="A408" s="34" t="s">
        <v>473</v>
      </c>
      <c r="B408" s="35" t="s">
        <v>28</v>
      </c>
      <c r="C408" s="36">
        <v>40</v>
      </c>
      <c r="D408" s="36">
        <v>1</v>
      </c>
      <c r="E408" s="34" t="s">
        <v>442</v>
      </c>
      <c r="F408" s="37"/>
      <c r="G408" s="38"/>
      <c r="H408" s="37"/>
      <c r="I408" s="38"/>
      <c r="J408" s="37"/>
      <c r="K408" s="38"/>
      <c r="L408" s="37"/>
      <c r="M408" s="37"/>
      <c r="N408" s="37"/>
      <c r="O408" s="37"/>
      <c r="P408" s="38"/>
      <c r="Q408" s="37"/>
      <c r="R408" s="37" t="s">
        <v>21</v>
      </c>
    </row>
    <row r="409" spans="1:18">
      <c r="A409" s="34" t="s">
        <v>474</v>
      </c>
      <c r="B409" s="35" t="s">
        <v>19</v>
      </c>
      <c r="C409" s="36">
        <v>35080</v>
      </c>
      <c r="D409" s="36">
        <v>10412</v>
      </c>
      <c r="E409" s="34" t="s">
        <v>442</v>
      </c>
      <c r="F409" s="37"/>
      <c r="G409" s="38"/>
      <c r="H409" s="37"/>
      <c r="I409" s="38"/>
      <c r="J409" s="37"/>
      <c r="K409" s="38"/>
      <c r="L409" s="37"/>
      <c r="M409" s="37"/>
      <c r="N409" s="37"/>
      <c r="O409" s="37"/>
      <c r="P409" s="38"/>
      <c r="Q409" s="37"/>
      <c r="R409" s="37" t="s">
        <v>21</v>
      </c>
    </row>
    <row r="410" spans="1:18">
      <c r="A410" s="34" t="s">
        <v>475</v>
      </c>
      <c r="B410" s="35" t="s">
        <v>33</v>
      </c>
      <c r="C410" s="36">
        <v>600</v>
      </c>
      <c r="D410" s="36">
        <v>385</v>
      </c>
      <c r="E410" s="34" t="s">
        <v>442</v>
      </c>
      <c r="F410" s="37"/>
      <c r="G410" s="38"/>
      <c r="H410" s="37"/>
      <c r="I410" s="38"/>
      <c r="J410" s="37"/>
      <c r="K410" s="38"/>
      <c r="L410" s="37"/>
      <c r="M410" s="37"/>
      <c r="N410" s="37"/>
      <c r="O410" s="37"/>
      <c r="P410" s="38"/>
      <c r="Q410" s="37"/>
      <c r="R410" s="37" t="s">
        <v>21</v>
      </c>
    </row>
    <row r="411" spans="1:18">
      <c r="A411" s="34" t="s">
        <v>476</v>
      </c>
      <c r="B411" s="35" t="s">
        <v>28</v>
      </c>
      <c r="C411" s="36">
        <v>1510</v>
      </c>
      <c r="D411" s="36">
        <v>202</v>
      </c>
      <c r="E411" s="34" t="s">
        <v>442</v>
      </c>
      <c r="F411" s="37"/>
      <c r="G411" s="38"/>
      <c r="H411" s="37"/>
      <c r="I411" s="38"/>
      <c r="J411" s="37"/>
      <c r="K411" s="38"/>
      <c r="L411" s="37"/>
      <c r="M411" s="37"/>
      <c r="N411" s="37"/>
      <c r="O411" s="37"/>
      <c r="P411" s="38"/>
      <c r="Q411" s="37"/>
      <c r="R411" s="37" t="s">
        <v>21</v>
      </c>
    </row>
    <row r="412" spans="1:18">
      <c r="A412" s="34" t="s">
        <v>477</v>
      </c>
      <c r="B412" s="35" t="s">
        <v>19</v>
      </c>
      <c r="C412" s="36">
        <v>85</v>
      </c>
      <c r="D412" s="36">
        <v>24</v>
      </c>
      <c r="E412" s="34" t="s">
        <v>478</v>
      </c>
      <c r="F412" s="37"/>
      <c r="G412" s="38"/>
      <c r="H412" s="37"/>
      <c r="I412" s="38"/>
      <c r="J412" s="37"/>
      <c r="K412" s="38"/>
      <c r="L412" s="37"/>
      <c r="M412" s="37"/>
      <c r="N412" s="37"/>
      <c r="O412" s="37"/>
      <c r="P412" s="38"/>
      <c r="Q412" s="37"/>
      <c r="R412" s="37" t="s">
        <v>21</v>
      </c>
    </row>
    <row r="413" spans="1:18">
      <c r="A413" s="34" t="s">
        <v>479</v>
      </c>
      <c r="B413" s="35" t="s">
        <v>19</v>
      </c>
      <c r="C413" s="36">
        <v>591</v>
      </c>
      <c r="D413" s="36">
        <v>179</v>
      </c>
      <c r="E413" s="34" t="s">
        <v>478</v>
      </c>
      <c r="F413" s="37"/>
      <c r="G413" s="38"/>
      <c r="H413" s="37"/>
      <c r="I413" s="38"/>
      <c r="J413" s="37"/>
      <c r="K413" s="38"/>
      <c r="L413" s="37"/>
      <c r="M413" s="37"/>
      <c r="N413" s="37"/>
      <c r="O413" s="37"/>
      <c r="P413" s="38"/>
      <c r="Q413" s="37"/>
      <c r="R413" s="37" t="s">
        <v>21</v>
      </c>
    </row>
    <row r="414" spans="1:18">
      <c r="A414" s="34" t="s">
        <v>480</v>
      </c>
      <c r="B414" s="35" t="s">
        <v>33</v>
      </c>
      <c r="C414" s="36">
        <v>462</v>
      </c>
      <c r="D414" s="36">
        <v>206</v>
      </c>
      <c r="E414" s="34" t="s">
        <v>478</v>
      </c>
      <c r="F414" s="37"/>
      <c r="G414" s="38"/>
      <c r="H414" s="37"/>
      <c r="I414" s="38"/>
      <c r="J414" s="37"/>
      <c r="K414" s="38"/>
      <c r="L414" s="37"/>
      <c r="M414" s="37"/>
      <c r="N414" s="37"/>
      <c r="O414" s="37"/>
      <c r="P414" s="38"/>
      <c r="Q414" s="37"/>
      <c r="R414" s="37" t="s">
        <v>21</v>
      </c>
    </row>
    <row r="415" spans="1:18">
      <c r="A415" s="34" t="s">
        <v>481</v>
      </c>
      <c r="B415" s="35" t="s">
        <v>28</v>
      </c>
      <c r="C415" s="36">
        <v>40</v>
      </c>
      <c r="D415" s="36">
        <v>20</v>
      </c>
      <c r="E415" s="34" t="s">
        <v>478</v>
      </c>
      <c r="F415" s="37"/>
      <c r="G415" s="38"/>
      <c r="H415" s="37"/>
      <c r="I415" s="38"/>
      <c r="J415" s="37"/>
      <c r="K415" s="38"/>
      <c r="L415" s="37"/>
      <c r="M415" s="37"/>
      <c r="N415" s="37"/>
      <c r="O415" s="37"/>
      <c r="P415" s="38"/>
      <c r="Q415" s="37"/>
      <c r="R415" s="37" t="s">
        <v>35</v>
      </c>
    </row>
    <row r="416" spans="1:18">
      <c r="A416" s="34" t="s">
        <v>482</v>
      </c>
      <c r="B416" s="35" t="s">
        <v>28</v>
      </c>
      <c r="C416" s="36">
        <v>250</v>
      </c>
      <c r="D416" s="36">
        <v>127</v>
      </c>
      <c r="E416" s="34" t="s">
        <v>478</v>
      </c>
      <c r="F416" s="37"/>
      <c r="G416" s="38"/>
      <c r="H416" s="37"/>
      <c r="I416" s="38"/>
      <c r="J416" s="37" t="s">
        <v>25</v>
      </c>
      <c r="K416" s="38">
        <v>661772.5</v>
      </c>
      <c r="L416" s="37">
        <v>3</v>
      </c>
      <c r="M416" s="37"/>
      <c r="N416" s="37"/>
      <c r="O416" s="37"/>
      <c r="P416" s="38"/>
      <c r="Q416" s="37"/>
      <c r="R416" s="37" t="s">
        <v>21</v>
      </c>
    </row>
    <row r="417" spans="1:18">
      <c r="A417" s="34" t="s">
        <v>483</v>
      </c>
      <c r="B417" s="35" t="s">
        <v>19</v>
      </c>
      <c r="C417" s="36">
        <v>253</v>
      </c>
      <c r="D417" s="36">
        <v>1</v>
      </c>
      <c r="E417" s="34" t="s">
        <v>478</v>
      </c>
      <c r="F417" s="37"/>
      <c r="G417" s="38"/>
      <c r="H417" s="37"/>
      <c r="I417" s="38"/>
      <c r="J417" s="37"/>
      <c r="K417" s="38"/>
      <c r="L417" s="37"/>
      <c r="M417" s="37"/>
      <c r="N417" s="37"/>
      <c r="O417" s="37"/>
      <c r="P417" s="38"/>
      <c r="Q417" s="37"/>
      <c r="R417" s="37" t="s">
        <v>21</v>
      </c>
    </row>
    <row r="418" spans="1:18">
      <c r="A418" s="34" t="s">
        <v>484</v>
      </c>
      <c r="B418" s="35" t="s">
        <v>33</v>
      </c>
      <c r="C418" s="36">
        <v>30</v>
      </c>
      <c r="D418" s="36">
        <v>16</v>
      </c>
      <c r="E418" s="34" t="s">
        <v>478</v>
      </c>
      <c r="F418" s="37"/>
      <c r="G418" s="38"/>
      <c r="H418" s="37"/>
      <c r="I418" s="38"/>
      <c r="J418" s="37"/>
      <c r="K418" s="38"/>
      <c r="L418" s="37"/>
      <c r="M418" s="37"/>
      <c r="N418" s="37"/>
      <c r="O418" s="37"/>
      <c r="P418" s="38"/>
      <c r="Q418" s="37"/>
      <c r="R418" s="37" t="s">
        <v>21</v>
      </c>
    </row>
    <row r="419" spans="1:18">
      <c r="A419" s="34" t="s">
        <v>485</v>
      </c>
      <c r="B419" s="35" t="s">
        <v>28</v>
      </c>
      <c r="C419" s="36">
        <v>25</v>
      </c>
      <c r="D419" s="36">
        <v>1</v>
      </c>
      <c r="E419" s="34" t="s">
        <v>478</v>
      </c>
      <c r="F419" s="37"/>
      <c r="G419" s="38"/>
      <c r="H419" s="37"/>
      <c r="I419" s="38"/>
      <c r="J419" s="37"/>
      <c r="K419" s="38"/>
      <c r="L419" s="37"/>
      <c r="M419" s="37"/>
      <c r="N419" s="37"/>
      <c r="O419" s="37"/>
      <c r="P419" s="38"/>
      <c r="Q419" s="37"/>
      <c r="R419" s="37" t="s">
        <v>21</v>
      </c>
    </row>
    <row r="420" spans="1:18">
      <c r="A420" s="34" t="s">
        <v>486</v>
      </c>
      <c r="B420" s="35" t="s">
        <v>19</v>
      </c>
      <c r="C420" s="36">
        <v>13757</v>
      </c>
      <c r="D420" s="36">
        <v>5892</v>
      </c>
      <c r="E420" s="34" t="s">
        <v>478</v>
      </c>
      <c r="F420" s="37"/>
      <c r="G420" s="38"/>
      <c r="H420" s="37"/>
      <c r="I420" s="38"/>
      <c r="J420" s="37" t="s">
        <v>25</v>
      </c>
      <c r="K420" s="38">
        <v>661772.5</v>
      </c>
      <c r="L420" s="37">
        <v>3</v>
      </c>
      <c r="M420" s="37"/>
      <c r="N420" s="37"/>
      <c r="O420" s="37"/>
      <c r="P420" s="38"/>
      <c r="Q420" s="37"/>
      <c r="R420" s="37" t="s">
        <v>21</v>
      </c>
    </row>
    <row r="421" spans="1:18">
      <c r="A421" s="34" t="s">
        <v>487</v>
      </c>
      <c r="B421" s="35" t="s">
        <v>19</v>
      </c>
      <c r="C421" s="36">
        <v>7086</v>
      </c>
      <c r="D421" s="36">
        <v>2776</v>
      </c>
      <c r="E421" s="34" t="s">
        <v>478</v>
      </c>
      <c r="F421" s="37"/>
      <c r="G421" s="38"/>
      <c r="H421" s="37"/>
      <c r="I421" s="38"/>
      <c r="J421" s="37"/>
      <c r="K421" s="38"/>
      <c r="L421" s="37"/>
      <c r="M421" s="37"/>
      <c r="N421" s="37"/>
      <c r="O421" s="37"/>
      <c r="P421" s="38"/>
      <c r="Q421" s="37"/>
      <c r="R421" s="37" t="s">
        <v>21</v>
      </c>
    </row>
    <row r="422" spans="1:18">
      <c r="A422" s="34" t="s">
        <v>488</v>
      </c>
      <c r="B422" s="35" t="s">
        <v>19</v>
      </c>
      <c r="C422" s="36">
        <v>5949</v>
      </c>
      <c r="D422" s="36">
        <v>2683</v>
      </c>
      <c r="E422" s="34" t="s">
        <v>478</v>
      </c>
      <c r="F422" s="37"/>
      <c r="G422" s="38"/>
      <c r="H422" s="37"/>
      <c r="I422" s="38"/>
      <c r="J422" s="37"/>
      <c r="K422" s="38"/>
      <c r="L422" s="37"/>
      <c r="M422" s="37"/>
      <c r="N422" s="37"/>
      <c r="O422" s="37"/>
      <c r="P422" s="38"/>
      <c r="Q422" s="37"/>
      <c r="R422" s="37" t="s">
        <v>21</v>
      </c>
    </row>
    <row r="423" spans="1:18">
      <c r="A423" s="34" t="s">
        <v>489</v>
      </c>
      <c r="B423" s="35" t="s">
        <v>28</v>
      </c>
      <c r="C423" s="36">
        <v>2181</v>
      </c>
      <c r="D423" s="36">
        <v>663</v>
      </c>
      <c r="E423" s="34" t="s">
        <v>478</v>
      </c>
      <c r="F423" s="37"/>
      <c r="G423" s="38"/>
      <c r="H423" s="37"/>
      <c r="I423" s="38"/>
      <c r="J423" s="37"/>
      <c r="K423" s="38"/>
      <c r="L423" s="37"/>
      <c r="M423" s="37"/>
      <c r="N423" s="37"/>
      <c r="O423" s="37"/>
      <c r="P423" s="38"/>
      <c r="Q423" s="37"/>
      <c r="R423" s="37" t="s">
        <v>21</v>
      </c>
    </row>
    <row r="424" spans="1:18">
      <c r="A424" s="34" t="s">
        <v>490</v>
      </c>
      <c r="B424" s="35" t="s">
        <v>19</v>
      </c>
      <c r="C424" s="36">
        <v>150</v>
      </c>
      <c r="D424" s="36">
        <v>94</v>
      </c>
      <c r="E424" s="34" t="s">
        <v>491</v>
      </c>
      <c r="F424" s="37"/>
      <c r="G424" s="38"/>
      <c r="H424" s="37"/>
      <c r="I424" s="38"/>
      <c r="J424" s="37"/>
      <c r="K424" s="38"/>
      <c r="L424" s="37"/>
      <c r="M424" s="37"/>
      <c r="N424" s="37"/>
      <c r="O424" s="37"/>
      <c r="P424" s="38"/>
      <c r="Q424" s="37"/>
      <c r="R424" s="37" t="s">
        <v>21</v>
      </c>
    </row>
    <row r="425" spans="1:18">
      <c r="A425" s="34" t="s">
        <v>492</v>
      </c>
      <c r="B425" s="35" t="s">
        <v>19</v>
      </c>
      <c r="C425" s="36">
        <v>300</v>
      </c>
      <c r="D425" s="36">
        <v>75</v>
      </c>
      <c r="E425" s="34" t="s">
        <v>491</v>
      </c>
      <c r="F425" s="37" t="s">
        <v>24</v>
      </c>
      <c r="G425" s="38">
        <v>0</v>
      </c>
      <c r="H425" s="37"/>
      <c r="I425" s="38"/>
      <c r="J425" s="37"/>
      <c r="K425" s="38"/>
      <c r="L425" s="37"/>
      <c r="M425" s="37"/>
      <c r="N425" s="37"/>
      <c r="O425" s="37"/>
      <c r="P425" s="38"/>
      <c r="Q425" s="37"/>
      <c r="R425" s="37" t="s">
        <v>21</v>
      </c>
    </row>
    <row r="426" spans="1:18">
      <c r="A426" s="34" t="s">
        <v>493</v>
      </c>
      <c r="B426" s="35" t="s">
        <v>19</v>
      </c>
      <c r="C426" s="36">
        <v>65</v>
      </c>
      <c r="D426" s="36">
        <v>34</v>
      </c>
      <c r="E426" s="34" t="s">
        <v>491</v>
      </c>
      <c r="F426" s="37"/>
      <c r="G426" s="38"/>
      <c r="H426" s="37"/>
      <c r="I426" s="38"/>
      <c r="J426" s="37"/>
      <c r="K426" s="38"/>
      <c r="L426" s="37"/>
      <c r="M426" s="37"/>
      <c r="N426" s="37"/>
      <c r="O426" s="37"/>
      <c r="P426" s="38"/>
      <c r="Q426" s="37"/>
      <c r="R426" s="37" t="s">
        <v>21</v>
      </c>
    </row>
    <row r="427" spans="1:18">
      <c r="A427" s="34" t="s">
        <v>494</v>
      </c>
      <c r="B427" s="35" t="s">
        <v>28</v>
      </c>
      <c r="C427" s="36">
        <v>35</v>
      </c>
      <c r="D427" s="36">
        <v>10</v>
      </c>
      <c r="E427" s="34" t="s">
        <v>491</v>
      </c>
      <c r="F427" s="37"/>
      <c r="G427" s="38"/>
      <c r="H427" s="37"/>
      <c r="I427" s="38"/>
      <c r="J427" s="37"/>
      <c r="K427" s="38"/>
      <c r="L427" s="37"/>
      <c r="M427" s="37"/>
      <c r="N427" s="37"/>
      <c r="O427" s="37"/>
      <c r="P427" s="38"/>
      <c r="Q427" s="39"/>
      <c r="R427" s="37" t="s">
        <v>21</v>
      </c>
    </row>
    <row r="428" spans="1:18">
      <c r="A428" s="34" t="s">
        <v>495</v>
      </c>
      <c r="B428" s="35" t="s">
        <v>19</v>
      </c>
      <c r="C428" s="36">
        <v>65</v>
      </c>
      <c r="D428" s="36">
        <v>13</v>
      </c>
      <c r="E428" s="34" t="s">
        <v>491</v>
      </c>
      <c r="F428" s="37"/>
      <c r="G428" s="38"/>
      <c r="H428" s="37"/>
      <c r="I428" s="38"/>
      <c r="J428" s="37"/>
      <c r="K428" s="38"/>
      <c r="L428" s="37"/>
      <c r="M428" s="37"/>
      <c r="N428" s="37"/>
      <c r="O428" s="37"/>
      <c r="P428" s="38"/>
      <c r="Q428" s="37"/>
      <c r="R428" s="37" t="s">
        <v>21</v>
      </c>
    </row>
    <row r="429" spans="1:18">
      <c r="A429" s="34" t="s">
        <v>496</v>
      </c>
      <c r="B429" s="35" t="s">
        <v>19</v>
      </c>
      <c r="C429" s="36">
        <v>22795</v>
      </c>
      <c r="D429" s="36">
        <v>6613</v>
      </c>
      <c r="E429" s="34" t="s">
        <v>491</v>
      </c>
      <c r="F429" s="37"/>
      <c r="G429" s="38"/>
      <c r="H429" s="37"/>
      <c r="I429" s="38"/>
      <c r="J429" s="37"/>
      <c r="K429" s="38"/>
      <c r="L429" s="37"/>
      <c r="M429" s="37"/>
      <c r="N429" s="37"/>
      <c r="O429" s="37"/>
      <c r="P429" s="38"/>
      <c r="Q429" s="37"/>
      <c r="R429" s="37" t="s">
        <v>21</v>
      </c>
    </row>
    <row r="430" spans="1:18">
      <c r="A430" s="34" t="s">
        <v>497</v>
      </c>
      <c r="B430" s="35" t="s">
        <v>33</v>
      </c>
      <c r="C430" s="36">
        <v>60</v>
      </c>
      <c r="D430" s="36">
        <v>24</v>
      </c>
      <c r="E430" s="34" t="s">
        <v>498</v>
      </c>
      <c r="F430" s="37"/>
      <c r="G430" s="38"/>
      <c r="H430" s="37"/>
      <c r="I430" s="38"/>
      <c r="J430" s="37"/>
      <c r="K430" s="38"/>
      <c r="L430" s="37"/>
      <c r="M430" s="37"/>
      <c r="N430" s="37"/>
      <c r="O430" s="37"/>
      <c r="P430" s="38"/>
      <c r="Q430" s="37"/>
      <c r="R430" s="37" t="s">
        <v>21</v>
      </c>
    </row>
    <row r="431" spans="1:18">
      <c r="A431" s="34" t="s">
        <v>499</v>
      </c>
      <c r="B431" s="35" t="s">
        <v>33</v>
      </c>
      <c r="C431" s="36">
        <v>240</v>
      </c>
      <c r="D431" s="36">
        <v>87</v>
      </c>
      <c r="E431" s="34" t="s">
        <v>498</v>
      </c>
      <c r="F431" s="37"/>
      <c r="G431" s="38"/>
      <c r="H431" s="37"/>
      <c r="I431" s="38"/>
      <c r="J431" s="37"/>
      <c r="K431" s="38"/>
      <c r="L431" s="37"/>
      <c r="M431" s="37"/>
      <c r="N431" s="37"/>
      <c r="O431" s="37"/>
      <c r="P431" s="38"/>
      <c r="Q431" s="37"/>
      <c r="R431" s="37" t="s">
        <v>21</v>
      </c>
    </row>
    <row r="432" spans="1:18">
      <c r="A432" s="34" t="s">
        <v>500</v>
      </c>
      <c r="B432" s="35" t="s">
        <v>33</v>
      </c>
      <c r="C432" s="36">
        <v>66</v>
      </c>
      <c r="D432" s="36">
        <v>23</v>
      </c>
      <c r="E432" s="34" t="s">
        <v>498</v>
      </c>
      <c r="F432" s="37"/>
      <c r="G432" s="38"/>
      <c r="H432" s="37"/>
      <c r="I432" s="38"/>
      <c r="J432" s="37"/>
      <c r="K432" s="38"/>
      <c r="L432" s="37"/>
      <c r="M432" s="37"/>
      <c r="N432" s="37"/>
      <c r="O432" s="37"/>
      <c r="P432" s="38"/>
      <c r="Q432" s="37"/>
      <c r="R432" s="37" t="s">
        <v>21</v>
      </c>
    </row>
    <row r="433" spans="1:18">
      <c r="A433" s="34" t="s">
        <v>501</v>
      </c>
      <c r="B433" s="35" t="s">
        <v>19</v>
      </c>
      <c r="C433" s="36">
        <v>142</v>
      </c>
      <c r="D433" s="36">
        <v>44</v>
      </c>
      <c r="E433" s="34" t="s">
        <v>498</v>
      </c>
      <c r="F433" s="37"/>
      <c r="G433" s="38"/>
      <c r="H433" s="37"/>
      <c r="I433" s="38"/>
      <c r="J433" s="37"/>
      <c r="K433" s="38"/>
      <c r="L433" s="37"/>
      <c r="M433" s="37"/>
      <c r="N433" s="37"/>
      <c r="O433" s="37"/>
      <c r="P433" s="38"/>
      <c r="Q433" s="37"/>
      <c r="R433" s="37" t="s">
        <v>21</v>
      </c>
    </row>
    <row r="434" spans="1:18">
      <c r="A434" s="34" t="s">
        <v>502</v>
      </c>
      <c r="B434" s="35" t="s">
        <v>19</v>
      </c>
      <c r="C434" s="36">
        <v>129</v>
      </c>
      <c r="D434" s="36">
        <v>39</v>
      </c>
      <c r="E434" s="34" t="s">
        <v>498</v>
      </c>
      <c r="F434" s="37"/>
      <c r="G434" s="38"/>
      <c r="H434" s="37"/>
      <c r="I434" s="38"/>
      <c r="J434" s="37"/>
      <c r="K434" s="38"/>
      <c r="L434" s="37"/>
      <c r="M434" s="37"/>
      <c r="N434" s="37"/>
      <c r="O434" s="37"/>
      <c r="P434" s="38"/>
      <c r="Q434" s="37"/>
      <c r="R434" s="37" t="s">
        <v>21</v>
      </c>
    </row>
    <row r="435" spans="1:18">
      <c r="A435" s="34" t="s">
        <v>503</v>
      </c>
      <c r="B435" s="35" t="s">
        <v>33</v>
      </c>
      <c r="C435" s="36">
        <v>320</v>
      </c>
      <c r="D435" s="36">
        <v>80</v>
      </c>
      <c r="E435" s="34" t="s">
        <v>498</v>
      </c>
      <c r="F435" s="37"/>
      <c r="G435" s="38"/>
      <c r="H435" s="37"/>
      <c r="I435" s="38"/>
      <c r="J435" s="37"/>
      <c r="K435" s="38"/>
      <c r="L435" s="37"/>
      <c r="M435" s="37"/>
      <c r="N435" s="37"/>
      <c r="O435" s="37" t="s">
        <v>24</v>
      </c>
      <c r="P435" s="38">
        <v>300786</v>
      </c>
      <c r="Q435" s="37"/>
      <c r="R435" s="37" t="s">
        <v>35</v>
      </c>
    </row>
    <row r="436" spans="1:18">
      <c r="A436" s="34" t="s">
        <v>504</v>
      </c>
      <c r="B436" s="35" t="s">
        <v>19</v>
      </c>
      <c r="C436" s="36">
        <v>66</v>
      </c>
      <c r="D436" s="36">
        <v>21</v>
      </c>
      <c r="E436" s="34" t="s">
        <v>498</v>
      </c>
      <c r="F436" s="37" t="s">
        <v>34</v>
      </c>
      <c r="G436" s="38">
        <v>87101</v>
      </c>
      <c r="H436" s="37"/>
      <c r="I436" s="38"/>
      <c r="J436" s="37"/>
      <c r="K436" s="38"/>
      <c r="L436" s="37"/>
      <c r="M436" s="37"/>
      <c r="N436" s="37"/>
      <c r="O436" s="37"/>
      <c r="P436" s="38"/>
      <c r="Q436" s="37"/>
      <c r="R436" s="37" t="s">
        <v>35</v>
      </c>
    </row>
    <row r="437" spans="1:18">
      <c r="A437" s="34" t="s">
        <v>505</v>
      </c>
      <c r="B437" s="35" t="s">
        <v>33</v>
      </c>
      <c r="C437" s="36">
        <v>115</v>
      </c>
      <c r="D437" s="36">
        <v>46</v>
      </c>
      <c r="E437" s="34" t="s">
        <v>498</v>
      </c>
      <c r="F437" s="37"/>
      <c r="G437" s="38"/>
      <c r="H437" s="37"/>
      <c r="I437" s="38"/>
      <c r="J437" s="37"/>
      <c r="K437" s="38"/>
      <c r="L437" s="37"/>
      <c r="M437" s="37"/>
      <c r="N437" s="37"/>
      <c r="O437" s="37"/>
      <c r="P437" s="38"/>
      <c r="Q437" s="37"/>
      <c r="R437" s="37" t="s">
        <v>21</v>
      </c>
    </row>
    <row r="438" spans="1:18">
      <c r="A438" s="34" t="s">
        <v>506</v>
      </c>
      <c r="B438" s="35" t="s">
        <v>19</v>
      </c>
      <c r="C438" s="36">
        <v>45</v>
      </c>
      <c r="D438" s="36">
        <v>2</v>
      </c>
      <c r="E438" s="34" t="s">
        <v>498</v>
      </c>
      <c r="F438" s="37"/>
      <c r="G438" s="38"/>
      <c r="H438" s="37"/>
      <c r="I438" s="38"/>
      <c r="J438" s="37"/>
      <c r="K438" s="38"/>
      <c r="L438" s="37"/>
      <c r="M438" s="37"/>
      <c r="N438" s="37"/>
      <c r="O438" s="37"/>
      <c r="P438" s="38"/>
      <c r="Q438" s="37"/>
      <c r="R438" s="37" t="s">
        <v>21</v>
      </c>
    </row>
    <row r="439" spans="1:18">
      <c r="A439" s="34" t="s">
        <v>507</v>
      </c>
      <c r="B439" s="35" t="s">
        <v>33</v>
      </c>
      <c r="C439" s="36">
        <v>700</v>
      </c>
      <c r="D439" s="36">
        <v>254</v>
      </c>
      <c r="E439" s="34" t="s">
        <v>498</v>
      </c>
      <c r="F439" s="37"/>
      <c r="G439" s="38"/>
      <c r="H439" s="37"/>
      <c r="I439" s="38"/>
      <c r="J439" s="37" t="s">
        <v>24</v>
      </c>
      <c r="K439" s="38">
        <v>570000</v>
      </c>
      <c r="L439" s="37"/>
      <c r="M439" s="37"/>
      <c r="N439" s="37"/>
      <c r="O439" s="37" t="s">
        <v>24</v>
      </c>
      <c r="P439" s="38">
        <v>975000</v>
      </c>
      <c r="Q439" s="37"/>
      <c r="R439" s="37" t="s">
        <v>21</v>
      </c>
    </row>
    <row r="440" spans="1:18">
      <c r="A440" s="34" t="s">
        <v>508</v>
      </c>
      <c r="B440" s="35" t="s">
        <v>19</v>
      </c>
      <c r="C440" s="36">
        <v>34102</v>
      </c>
      <c r="D440" s="36">
        <v>11982</v>
      </c>
      <c r="E440" s="34" t="s">
        <v>498</v>
      </c>
      <c r="F440" s="37"/>
      <c r="G440" s="38"/>
      <c r="H440" s="37"/>
      <c r="I440" s="38"/>
      <c r="J440" s="37"/>
      <c r="K440" s="38"/>
      <c r="L440" s="37"/>
      <c r="M440" s="37"/>
      <c r="N440" s="37"/>
      <c r="O440" s="37"/>
      <c r="P440" s="38"/>
      <c r="Q440" s="37"/>
      <c r="R440" s="37" t="s">
        <v>21</v>
      </c>
    </row>
    <row r="441" spans="1:18">
      <c r="A441" s="34" t="s">
        <v>509</v>
      </c>
      <c r="B441" s="35" t="s">
        <v>19</v>
      </c>
      <c r="C441" s="36">
        <v>53</v>
      </c>
      <c r="D441" s="36">
        <v>18</v>
      </c>
      <c r="E441" s="34" t="s">
        <v>510</v>
      </c>
      <c r="F441" s="37"/>
      <c r="G441" s="38"/>
      <c r="H441" s="37"/>
      <c r="I441" s="38"/>
      <c r="J441" s="37"/>
      <c r="K441" s="38"/>
      <c r="L441" s="37"/>
      <c r="M441" s="37"/>
      <c r="N441" s="37"/>
      <c r="O441" s="37"/>
      <c r="P441" s="38"/>
      <c r="Q441" s="37"/>
      <c r="R441" s="37" t="s">
        <v>21</v>
      </c>
    </row>
    <row r="442" spans="1:18">
      <c r="A442" s="34" t="s">
        <v>511</v>
      </c>
      <c r="B442" s="35" t="s">
        <v>19</v>
      </c>
      <c r="C442" s="36">
        <v>100</v>
      </c>
      <c r="D442" s="36">
        <v>1</v>
      </c>
      <c r="E442" s="34" t="s">
        <v>510</v>
      </c>
      <c r="F442" s="37"/>
      <c r="G442" s="38"/>
      <c r="H442" s="37"/>
      <c r="I442" s="38"/>
      <c r="J442" s="37"/>
      <c r="K442" s="38"/>
      <c r="L442" s="37"/>
      <c r="M442" s="37"/>
      <c r="N442" s="37"/>
      <c r="O442" s="37"/>
      <c r="P442" s="38"/>
      <c r="Q442" s="37"/>
      <c r="R442" s="37" t="s">
        <v>21</v>
      </c>
    </row>
    <row r="443" spans="1:18">
      <c r="A443" s="34" t="s">
        <v>512</v>
      </c>
      <c r="B443" s="35" t="s">
        <v>19</v>
      </c>
      <c r="C443" s="36">
        <v>58</v>
      </c>
      <c r="D443" s="36">
        <v>22</v>
      </c>
      <c r="E443" s="34" t="s">
        <v>510</v>
      </c>
      <c r="F443" s="37"/>
      <c r="G443" s="38"/>
      <c r="H443" s="37"/>
      <c r="I443" s="38"/>
      <c r="J443" s="37"/>
      <c r="K443" s="38"/>
      <c r="L443" s="37"/>
      <c r="M443" s="37"/>
      <c r="N443" s="37"/>
      <c r="O443" s="37"/>
      <c r="P443" s="38"/>
      <c r="Q443" s="37"/>
      <c r="R443" s="37" t="s">
        <v>21</v>
      </c>
    </row>
    <row r="444" spans="1:18">
      <c r="A444" s="34" t="s">
        <v>513</v>
      </c>
      <c r="B444" s="35" t="s">
        <v>19</v>
      </c>
      <c r="C444" s="36">
        <v>127</v>
      </c>
      <c r="D444" s="36">
        <v>4</v>
      </c>
      <c r="E444" s="34" t="s">
        <v>510</v>
      </c>
      <c r="F444" s="37" t="s">
        <v>24</v>
      </c>
      <c r="G444" s="38">
        <v>51742.954545454551</v>
      </c>
      <c r="H444" s="37"/>
      <c r="I444" s="38"/>
      <c r="J444" s="37"/>
      <c r="K444" s="38"/>
      <c r="L444" s="37"/>
      <c r="M444" s="37"/>
      <c r="N444" s="37"/>
      <c r="O444" s="37"/>
      <c r="P444" s="38"/>
      <c r="Q444" s="37"/>
      <c r="R444" s="37" t="s">
        <v>21</v>
      </c>
    </row>
    <row r="445" spans="1:18">
      <c r="A445" s="34" t="s">
        <v>514</v>
      </c>
      <c r="B445" s="35" t="s">
        <v>19</v>
      </c>
      <c r="C445" s="36">
        <v>45</v>
      </c>
      <c r="D445" s="36">
        <v>38</v>
      </c>
      <c r="E445" s="34" t="s">
        <v>510</v>
      </c>
      <c r="F445" s="37"/>
      <c r="G445" s="38"/>
      <c r="H445" s="37"/>
      <c r="I445" s="38"/>
      <c r="J445" s="37"/>
      <c r="K445" s="38"/>
      <c r="L445" s="37"/>
      <c r="M445" s="37"/>
      <c r="N445" s="37"/>
      <c r="O445" s="37"/>
      <c r="P445" s="38"/>
      <c r="Q445" s="37"/>
      <c r="R445" s="37" t="s">
        <v>21</v>
      </c>
    </row>
    <row r="446" spans="1:18">
      <c r="A446" s="34" t="s">
        <v>515</v>
      </c>
      <c r="B446" s="35" t="s">
        <v>19</v>
      </c>
      <c r="C446" s="36">
        <v>45</v>
      </c>
      <c r="D446" s="36">
        <v>16</v>
      </c>
      <c r="E446" s="34" t="s">
        <v>510</v>
      </c>
      <c r="F446" s="37"/>
      <c r="G446" s="38"/>
      <c r="H446" s="37"/>
      <c r="I446" s="38"/>
      <c r="J446" s="37"/>
      <c r="K446" s="38"/>
      <c r="L446" s="37"/>
      <c r="M446" s="37"/>
      <c r="N446" s="37"/>
      <c r="O446" s="37"/>
      <c r="P446" s="38"/>
      <c r="Q446" s="37"/>
      <c r="R446" s="37" t="s">
        <v>21</v>
      </c>
    </row>
    <row r="447" spans="1:18">
      <c r="A447" s="34" t="s">
        <v>516</v>
      </c>
      <c r="B447" s="35" t="s">
        <v>28</v>
      </c>
      <c r="C447" s="36">
        <v>118</v>
      </c>
      <c r="D447" s="36">
        <v>29</v>
      </c>
      <c r="E447" s="34" t="s">
        <v>517</v>
      </c>
      <c r="F447" s="37"/>
      <c r="G447" s="38"/>
      <c r="H447" s="37"/>
      <c r="I447" s="38"/>
      <c r="J447" s="37"/>
      <c r="K447" s="38"/>
      <c r="L447" s="37"/>
      <c r="M447" s="37"/>
      <c r="N447" s="37"/>
      <c r="O447" s="37"/>
      <c r="P447" s="38"/>
      <c r="Q447" s="37"/>
      <c r="R447" s="37" t="s">
        <v>21</v>
      </c>
    </row>
    <row r="448" spans="1:18">
      <c r="A448" s="34" t="s">
        <v>518</v>
      </c>
      <c r="B448" s="35" t="s">
        <v>33</v>
      </c>
      <c r="C448" s="36">
        <v>200</v>
      </c>
      <c r="D448" s="36">
        <v>11</v>
      </c>
      <c r="E448" s="34" t="s">
        <v>517</v>
      </c>
      <c r="F448" s="37"/>
      <c r="G448" s="38"/>
      <c r="H448" s="37"/>
      <c r="I448" s="38"/>
      <c r="J448" s="37"/>
      <c r="K448" s="38"/>
      <c r="L448" s="37"/>
      <c r="M448" s="37"/>
      <c r="N448" s="37"/>
      <c r="O448" s="37"/>
      <c r="P448" s="38"/>
      <c r="Q448" s="37"/>
      <c r="R448" s="37" t="s">
        <v>21</v>
      </c>
    </row>
    <row r="449" spans="1:18">
      <c r="A449" s="34" t="s">
        <v>519</v>
      </c>
      <c r="B449" s="35" t="s">
        <v>19</v>
      </c>
      <c r="C449" s="36">
        <v>130</v>
      </c>
      <c r="D449" s="36">
        <v>7</v>
      </c>
      <c r="E449" s="34" t="s">
        <v>517</v>
      </c>
      <c r="F449" s="37"/>
      <c r="G449" s="38"/>
      <c r="H449" s="37"/>
      <c r="I449" s="38"/>
      <c r="J449" s="37"/>
      <c r="K449" s="38"/>
      <c r="L449" s="37"/>
      <c r="M449" s="37"/>
      <c r="N449" s="37"/>
      <c r="O449" s="37"/>
      <c r="P449" s="38"/>
      <c r="Q449" s="37"/>
      <c r="R449" s="37" t="s">
        <v>21</v>
      </c>
    </row>
    <row r="450" spans="1:18">
      <c r="A450" s="34" t="s">
        <v>520</v>
      </c>
      <c r="B450" s="35" t="s">
        <v>19</v>
      </c>
      <c r="C450" s="36">
        <v>42</v>
      </c>
      <c r="D450" s="36">
        <v>18</v>
      </c>
      <c r="E450" s="34" t="s">
        <v>517</v>
      </c>
      <c r="F450" s="37"/>
      <c r="G450" s="38"/>
      <c r="H450" s="37"/>
      <c r="I450" s="38"/>
      <c r="J450" s="37"/>
      <c r="K450" s="38"/>
      <c r="L450" s="37"/>
      <c r="M450" s="37"/>
      <c r="N450" s="37"/>
      <c r="O450" s="37"/>
      <c r="P450" s="38"/>
      <c r="Q450" s="37"/>
      <c r="R450" s="37" t="s">
        <v>21</v>
      </c>
    </row>
    <row r="451" spans="1:18">
      <c r="A451" s="34" t="s">
        <v>521</v>
      </c>
      <c r="B451" s="35" t="s">
        <v>19</v>
      </c>
      <c r="C451" s="36">
        <v>26</v>
      </c>
      <c r="D451" s="36">
        <v>11</v>
      </c>
      <c r="E451" s="34" t="s">
        <v>517</v>
      </c>
      <c r="F451" s="37"/>
      <c r="G451" s="38"/>
      <c r="H451" s="37"/>
      <c r="I451" s="38"/>
      <c r="J451" s="37"/>
      <c r="K451" s="38"/>
      <c r="L451" s="37"/>
      <c r="M451" s="37"/>
      <c r="N451" s="37"/>
      <c r="O451" s="37"/>
      <c r="P451" s="38"/>
      <c r="Q451" s="37"/>
      <c r="R451" s="37" t="s">
        <v>21</v>
      </c>
    </row>
    <row r="452" spans="1:18">
      <c r="A452" s="34" t="s">
        <v>522</v>
      </c>
      <c r="B452" s="35" t="s">
        <v>19</v>
      </c>
      <c r="C452" s="36">
        <v>54</v>
      </c>
      <c r="D452" s="36">
        <v>17</v>
      </c>
      <c r="E452" s="34" t="s">
        <v>517</v>
      </c>
      <c r="F452" s="37"/>
      <c r="G452" s="38"/>
      <c r="H452" s="37"/>
      <c r="I452" s="38"/>
      <c r="J452" s="37"/>
      <c r="K452" s="38"/>
      <c r="L452" s="37"/>
      <c r="M452" s="37"/>
      <c r="N452" s="37"/>
      <c r="O452" s="37"/>
      <c r="P452" s="38"/>
      <c r="Q452" s="37"/>
      <c r="R452" s="37" t="s">
        <v>21</v>
      </c>
    </row>
    <row r="453" spans="1:18">
      <c r="A453" s="34" t="s">
        <v>523</v>
      </c>
      <c r="B453" s="35" t="s">
        <v>19</v>
      </c>
      <c r="C453" s="36">
        <v>1083</v>
      </c>
      <c r="D453" s="36">
        <v>43</v>
      </c>
      <c r="E453" s="34" t="s">
        <v>517</v>
      </c>
      <c r="F453" s="37"/>
      <c r="G453" s="38"/>
      <c r="H453" s="37"/>
      <c r="I453" s="38"/>
      <c r="J453" s="37"/>
      <c r="K453" s="38"/>
      <c r="L453" s="37"/>
      <c r="M453" s="37"/>
      <c r="N453" s="37"/>
      <c r="O453" s="37"/>
      <c r="P453" s="38"/>
      <c r="Q453" s="37"/>
      <c r="R453" s="37" t="s">
        <v>21</v>
      </c>
    </row>
    <row r="454" spans="1:18">
      <c r="A454" s="34" t="s">
        <v>524</v>
      </c>
      <c r="B454" s="35" t="s">
        <v>33</v>
      </c>
      <c r="C454" s="36">
        <v>235</v>
      </c>
      <c r="D454" s="36">
        <v>5</v>
      </c>
      <c r="E454" s="34" t="s">
        <v>517</v>
      </c>
      <c r="F454" s="37"/>
      <c r="G454" s="38"/>
      <c r="H454" s="37"/>
      <c r="I454" s="38"/>
      <c r="J454" s="37"/>
      <c r="K454" s="38"/>
      <c r="L454" s="37"/>
      <c r="M454" s="37"/>
      <c r="N454" s="37"/>
      <c r="O454" s="37"/>
      <c r="P454" s="38"/>
      <c r="Q454" s="37"/>
      <c r="R454" s="37" t="s">
        <v>21</v>
      </c>
    </row>
    <row r="455" spans="1:18">
      <c r="A455" s="34" t="s">
        <v>525</v>
      </c>
      <c r="B455" s="35" t="s">
        <v>33</v>
      </c>
      <c r="C455" s="36">
        <v>455</v>
      </c>
      <c r="D455" s="36">
        <v>140</v>
      </c>
      <c r="E455" s="34" t="s">
        <v>517</v>
      </c>
      <c r="F455" s="37"/>
      <c r="G455" s="38"/>
      <c r="H455" s="37"/>
      <c r="I455" s="38"/>
      <c r="J455" s="37"/>
      <c r="K455" s="38"/>
      <c r="L455" s="37"/>
      <c r="M455" s="37"/>
      <c r="N455" s="37"/>
      <c r="O455" s="37"/>
      <c r="P455" s="38"/>
      <c r="Q455" s="37"/>
      <c r="R455" s="37" t="s">
        <v>21</v>
      </c>
    </row>
    <row r="456" spans="1:18">
      <c r="A456" s="34" t="s">
        <v>526</v>
      </c>
      <c r="B456" s="35" t="s">
        <v>33</v>
      </c>
      <c r="C456" s="36">
        <v>160</v>
      </c>
      <c r="D456" s="36">
        <v>61</v>
      </c>
      <c r="E456" s="34" t="s">
        <v>527</v>
      </c>
      <c r="F456" s="37"/>
      <c r="G456" s="38"/>
      <c r="H456" s="37"/>
      <c r="I456" s="38"/>
      <c r="J456" s="37"/>
      <c r="K456" s="38"/>
      <c r="L456" s="37"/>
      <c r="M456" s="37"/>
      <c r="N456" s="37"/>
      <c r="O456" s="37"/>
      <c r="P456" s="38"/>
      <c r="Q456" s="37"/>
      <c r="R456" s="37" t="s">
        <v>21</v>
      </c>
    </row>
    <row r="457" spans="1:18">
      <c r="A457" s="34" t="s">
        <v>528</v>
      </c>
      <c r="B457" s="35" t="s">
        <v>33</v>
      </c>
      <c r="C457" s="36">
        <v>88</v>
      </c>
      <c r="D457" s="36">
        <v>40</v>
      </c>
      <c r="E457" s="34" t="s">
        <v>527</v>
      </c>
      <c r="F457" s="37"/>
      <c r="G457" s="38"/>
      <c r="H457" s="37"/>
      <c r="I457" s="38"/>
      <c r="J457" s="37"/>
      <c r="K457" s="38"/>
      <c r="L457" s="37"/>
      <c r="M457" s="37"/>
      <c r="N457" s="37"/>
      <c r="O457" s="37"/>
      <c r="P457" s="38"/>
      <c r="Q457" s="37"/>
      <c r="R457" s="37" t="s">
        <v>21</v>
      </c>
    </row>
    <row r="458" spans="1:18">
      <c r="A458" s="34" t="s">
        <v>529</v>
      </c>
      <c r="B458" s="35" t="s">
        <v>33</v>
      </c>
      <c r="C458" s="36">
        <v>264</v>
      </c>
      <c r="D458" s="36">
        <v>68</v>
      </c>
      <c r="E458" s="34" t="s">
        <v>527</v>
      </c>
      <c r="F458" s="37"/>
      <c r="G458" s="38"/>
      <c r="H458" s="37"/>
      <c r="I458" s="38"/>
      <c r="J458" s="37"/>
      <c r="K458" s="38"/>
      <c r="L458" s="37"/>
      <c r="M458" s="37"/>
      <c r="N458" s="37"/>
      <c r="O458" s="37"/>
      <c r="P458" s="38"/>
      <c r="Q458" s="37"/>
      <c r="R458" s="37" t="s">
        <v>21</v>
      </c>
    </row>
    <row r="459" spans="1:18">
      <c r="A459" s="34" t="s">
        <v>530</v>
      </c>
      <c r="B459" s="35" t="s">
        <v>33</v>
      </c>
      <c r="C459" s="36">
        <v>88</v>
      </c>
      <c r="D459" s="36">
        <v>50</v>
      </c>
      <c r="E459" s="34" t="s">
        <v>527</v>
      </c>
      <c r="F459" s="37"/>
      <c r="G459" s="38"/>
      <c r="H459" s="37"/>
      <c r="I459" s="38"/>
      <c r="J459" s="37"/>
      <c r="K459" s="38"/>
      <c r="L459" s="37"/>
      <c r="M459" s="37"/>
      <c r="N459" s="37"/>
      <c r="O459" s="37"/>
      <c r="P459" s="38"/>
      <c r="Q459" s="37"/>
      <c r="R459" s="37" t="s">
        <v>21</v>
      </c>
    </row>
    <row r="460" spans="1:18">
      <c r="A460" s="34" t="s">
        <v>531</v>
      </c>
      <c r="B460" s="35" t="s">
        <v>33</v>
      </c>
      <c r="C460" s="36">
        <v>40</v>
      </c>
      <c r="D460" s="36">
        <v>20</v>
      </c>
      <c r="E460" s="34" t="s">
        <v>527</v>
      </c>
      <c r="F460" s="37"/>
      <c r="G460" s="38"/>
      <c r="H460" s="37"/>
      <c r="I460" s="38"/>
      <c r="J460" s="37"/>
      <c r="K460" s="38"/>
      <c r="L460" s="37"/>
      <c r="M460" s="37"/>
      <c r="N460" s="37"/>
      <c r="O460" s="37"/>
      <c r="P460" s="38"/>
      <c r="Q460" s="37"/>
      <c r="R460" s="37" t="s">
        <v>21</v>
      </c>
    </row>
    <row r="461" spans="1:18">
      <c r="A461" s="34" t="s">
        <v>532</v>
      </c>
      <c r="B461" s="35" t="s">
        <v>33</v>
      </c>
      <c r="C461" s="36">
        <v>70</v>
      </c>
      <c r="D461" s="36">
        <v>21</v>
      </c>
      <c r="E461" s="34" t="s">
        <v>527</v>
      </c>
      <c r="F461" s="37"/>
      <c r="G461" s="38"/>
      <c r="H461" s="37"/>
      <c r="I461" s="38"/>
      <c r="J461" s="37"/>
      <c r="K461" s="38"/>
      <c r="L461" s="37"/>
      <c r="M461" s="37"/>
      <c r="N461" s="37"/>
      <c r="O461" s="37"/>
      <c r="P461" s="38"/>
      <c r="Q461" s="37"/>
      <c r="R461" s="37" t="s">
        <v>21</v>
      </c>
    </row>
    <row r="462" spans="1:18">
      <c r="A462" s="34" t="s">
        <v>533</v>
      </c>
      <c r="B462" s="35" t="s">
        <v>33</v>
      </c>
      <c r="C462" s="36">
        <v>277</v>
      </c>
      <c r="D462" s="36">
        <v>84</v>
      </c>
      <c r="E462" s="34" t="s">
        <v>527</v>
      </c>
      <c r="F462" s="37"/>
      <c r="G462" s="38"/>
      <c r="H462" s="37"/>
      <c r="I462" s="38"/>
      <c r="J462" s="37"/>
      <c r="K462" s="38"/>
      <c r="L462" s="37"/>
      <c r="M462" s="37"/>
      <c r="N462" s="37"/>
      <c r="O462" s="37"/>
      <c r="P462" s="38"/>
      <c r="Q462" s="37"/>
      <c r="R462" s="37" t="s">
        <v>21</v>
      </c>
    </row>
    <row r="463" spans="1:18">
      <c r="A463" s="34" t="s">
        <v>534</v>
      </c>
      <c r="B463" s="35" t="s">
        <v>33</v>
      </c>
      <c r="C463" s="36">
        <v>200</v>
      </c>
      <c r="D463" s="36">
        <v>107</v>
      </c>
      <c r="E463" s="34" t="s">
        <v>535</v>
      </c>
      <c r="F463" s="37"/>
      <c r="G463" s="38"/>
      <c r="H463" s="37"/>
      <c r="I463" s="38"/>
      <c r="J463" s="37"/>
      <c r="K463" s="38"/>
      <c r="L463" s="37"/>
      <c r="M463" s="37"/>
      <c r="N463" s="37"/>
      <c r="O463" s="37"/>
      <c r="P463" s="38"/>
      <c r="Q463" s="37"/>
      <c r="R463" s="37" t="s">
        <v>21</v>
      </c>
    </row>
    <row r="464" spans="1:18">
      <c r="A464" s="34" t="s">
        <v>536</v>
      </c>
      <c r="B464" s="35" t="s">
        <v>33</v>
      </c>
      <c r="C464" s="36">
        <v>280</v>
      </c>
      <c r="D464" s="36">
        <v>147</v>
      </c>
      <c r="E464" s="34" t="s">
        <v>537</v>
      </c>
      <c r="F464" s="37" t="s">
        <v>24</v>
      </c>
      <c r="G464" s="38">
        <v>36177.636363636397</v>
      </c>
      <c r="H464" s="37"/>
      <c r="I464" s="38"/>
      <c r="J464" s="37"/>
      <c r="K464" s="38"/>
      <c r="L464" s="37"/>
      <c r="M464" s="37"/>
      <c r="N464" s="37"/>
      <c r="O464" s="37"/>
      <c r="P464" s="38"/>
      <c r="Q464" s="37"/>
      <c r="R464" s="37" t="s">
        <v>21</v>
      </c>
    </row>
    <row r="465" spans="1:18">
      <c r="A465" s="34" t="s">
        <v>538</v>
      </c>
      <c r="B465" s="35" t="s">
        <v>33</v>
      </c>
      <c r="C465" s="36">
        <v>100</v>
      </c>
      <c r="D465" s="36">
        <v>1</v>
      </c>
      <c r="E465" s="34" t="s">
        <v>537</v>
      </c>
      <c r="F465" s="37"/>
      <c r="G465" s="38"/>
      <c r="H465" s="37"/>
      <c r="I465" s="38"/>
      <c r="J465" s="37"/>
      <c r="K465" s="38"/>
      <c r="L465" s="37"/>
      <c r="M465" s="37"/>
      <c r="N465" s="37"/>
      <c r="O465" s="37"/>
      <c r="P465" s="38"/>
      <c r="Q465" s="37"/>
      <c r="R465" s="37" t="s">
        <v>21</v>
      </c>
    </row>
    <row r="466" spans="1:18">
      <c r="A466" s="34" t="s">
        <v>539</v>
      </c>
      <c r="B466" s="35" t="s">
        <v>33</v>
      </c>
      <c r="C466" s="36">
        <v>60</v>
      </c>
      <c r="D466" s="36">
        <v>1</v>
      </c>
      <c r="E466" s="34" t="s">
        <v>537</v>
      </c>
      <c r="F466" s="37"/>
      <c r="G466" s="38"/>
      <c r="H466" s="37"/>
      <c r="I466" s="38"/>
      <c r="J466" s="37"/>
      <c r="K466" s="38"/>
      <c r="L466" s="37"/>
      <c r="M466" s="37"/>
      <c r="N466" s="37"/>
      <c r="O466" s="37"/>
      <c r="P466" s="38"/>
      <c r="Q466" s="37"/>
      <c r="R466" s="37" t="s">
        <v>21</v>
      </c>
    </row>
    <row r="467" spans="1:18">
      <c r="A467" s="34" t="s">
        <v>540</v>
      </c>
      <c r="B467" s="35" t="s">
        <v>33</v>
      </c>
      <c r="C467" s="36">
        <v>105</v>
      </c>
      <c r="D467" s="36">
        <v>56</v>
      </c>
      <c r="E467" s="34" t="s">
        <v>537</v>
      </c>
      <c r="F467" s="37"/>
      <c r="G467" s="38"/>
      <c r="H467" s="37"/>
      <c r="I467" s="38"/>
      <c r="J467" s="37"/>
      <c r="K467" s="38"/>
      <c r="L467" s="37"/>
      <c r="M467" s="37"/>
      <c r="N467" s="37"/>
      <c r="O467" s="37"/>
      <c r="P467" s="38"/>
      <c r="Q467" s="37"/>
      <c r="R467" s="37" t="s">
        <v>21</v>
      </c>
    </row>
    <row r="468" spans="1:18">
      <c r="A468" s="34" t="s">
        <v>541</v>
      </c>
      <c r="B468" s="35" t="s">
        <v>28</v>
      </c>
      <c r="C468" s="36">
        <v>126</v>
      </c>
      <c r="D468" s="36">
        <v>73</v>
      </c>
      <c r="E468" s="34" t="s">
        <v>537</v>
      </c>
      <c r="F468" s="37"/>
      <c r="G468" s="38"/>
      <c r="H468" s="37"/>
      <c r="I468" s="38"/>
      <c r="J468" s="37"/>
      <c r="K468" s="38"/>
      <c r="L468" s="37"/>
      <c r="M468" s="37"/>
      <c r="N468" s="37"/>
      <c r="O468" s="37"/>
      <c r="P468" s="38"/>
      <c r="Q468" s="37"/>
      <c r="R468" s="37" t="s">
        <v>21</v>
      </c>
    </row>
    <row r="469" spans="1:18">
      <c r="A469" s="34" t="s">
        <v>542</v>
      </c>
      <c r="B469" s="35" t="s">
        <v>33</v>
      </c>
      <c r="C469" s="36">
        <v>1707</v>
      </c>
      <c r="D469" s="36">
        <v>1187</v>
      </c>
      <c r="E469" s="34" t="s">
        <v>537</v>
      </c>
      <c r="F469" s="37"/>
      <c r="G469" s="38"/>
      <c r="H469" s="37"/>
      <c r="I469" s="38"/>
      <c r="J469" s="37"/>
      <c r="K469" s="38"/>
      <c r="L469" s="37"/>
      <c r="M469" s="37"/>
      <c r="N469" s="37"/>
      <c r="O469" s="37"/>
      <c r="P469" s="38"/>
      <c r="Q469" s="37"/>
      <c r="R469" s="37" t="s">
        <v>21</v>
      </c>
    </row>
    <row r="470" spans="1:18">
      <c r="A470" s="34" t="s">
        <v>543</v>
      </c>
      <c r="B470" s="35" t="s">
        <v>33</v>
      </c>
      <c r="C470" s="36">
        <v>1100</v>
      </c>
      <c r="D470" s="36">
        <v>454</v>
      </c>
      <c r="E470" s="34" t="s">
        <v>537</v>
      </c>
      <c r="F470" s="37" t="s">
        <v>24</v>
      </c>
      <c r="G470" s="38">
        <v>69259.666666666701</v>
      </c>
      <c r="H470" s="37"/>
      <c r="I470" s="38"/>
      <c r="J470" s="37"/>
      <c r="K470" s="38"/>
      <c r="L470" s="37"/>
      <c r="M470" s="37"/>
      <c r="N470" s="37"/>
      <c r="O470" s="37"/>
      <c r="P470" s="38"/>
      <c r="Q470" s="37"/>
      <c r="R470" s="37" t="s">
        <v>21</v>
      </c>
    </row>
    <row r="471" spans="1:18">
      <c r="A471" s="34" t="s">
        <v>544</v>
      </c>
      <c r="B471" s="35" t="s">
        <v>28</v>
      </c>
      <c r="C471" s="36">
        <v>25</v>
      </c>
      <c r="D471" s="36">
        <v>15</v>
      </c>
      <c r="E471" s="34" t="s">
        <v>545</v>
      </c>
      <c r="F471" s="37"/>
      <c r="G471" s="38"/>
      <c r="H471" s="37"/>
      <c r="I471" s="38"/>
      <c r="J471" s="37"/>
      <c r="K471" s="38"/>
      <c r="L471" s="37"/>
      <c r="M471" s="37"/>
      <c r="N471" s="37"/>
      <c r="O471" s="37"/>
      <c r="P471" s="38"/>
      <c r="Q471" s="37"/>
      <c r="R471" s="37" t="s">
        <v>21</v>
      </c>
    </row>
    <row r="472" spans="1:18">
      <c r="A472" s="34" t="s">
        <v>546</v>
      </c>
      <c r="B472" s="35" t="s">
        <v>33</v>
      </c>
      <c r="C472" s="36">
        <v>125</v>
      </c>
      <c r="D472" s="36">
        <v>110</v>
      </c>
      <c r="E472" s="34" t="s">
        <v>545</v>
      </c>
      <c r="F472" s="37"/>
      <c r="G472" s="38"/>
      <c r="H472" s="37"/>
      <c r="I472" s="38"/>
      <c r="J472" s="37"/>
      <c r="K472" s="38"/>
      <c r="L472" s="37"/>
      <c r="M472" s="37"/>
      <c r="N472" s="37"/>
      <c r="O472" s="37"/>
      <c r="P472" s="38"/>
      <c r="Q472" s="37"/>
      <c r="R472" s="37" t="s">
        <v>21</v>
      </c>
    </row>
    <row r="473" spans="1:18">
      <c r="A473" s="34" t="s">
        <v>547</v>
      </c>
      <c r="B473" s="35" t="s">
        <v>19</v>
      </c>
      <c r="C473" s="36">
        <v>132</v>
      </c>
      <c r="D473" s="36">
        <v>40</v>
      </c>
      <c r="E473" s="34" t="s">
        <v>545</v>
      </c>
      <c r="F473" s="37"/>
      <c r="G473" s="38"/>
      <c r="H473" s="37"/>
      <c r="I473" s="38"/>
      <c r="J473" s="37"/>
      <c r="K473" s="38"/>
      <c r="L473" s="37"/>
      <c r="M473" s="37"/>
      <c r="N473" s="37"/>
      <c r="O473" s="37"/>
      <c r="P473" s="38"/>
      <c r="Q473" s="37"/>
      <c r="R473" s="37" t="s">
        <v>21</v>
      </c>
    </row>
    <row r="474" spans="1:18">
      <c r="A474" s="34" t="s">
        <v>548</v>
      </c>
      <c r="B474" s="35" t="s">
        <v>33</v>
      </c>
      <c r="C474" s="36">
        <v>65</v>
      </c>
      <c r="D474" s="36">
        <v>4</v>
      </c>
      <c r="E474" s="34" t="s">
        <v>545</v>
      </c>
      <c r="F474" s="37"/>
      <c r="G474" s="38"/>
      <c r="H474" s="37"/>
      <c r="I474" s="38"/>
      <c r="J474" s="37"/>
      <c r="K474" s="38"/>
      <c r="L474" s="37"/>
      <c r="M474" s="37"/>
      <c r="N474" s="37"/>
      <c r="O474" s="37"/>
      <c r="P474" s="38"/>
      <c r="Q474" s="37"/>
      <c r="R474" s="37" t="s">
        <v>21</v>
      </c>
    </row>
    <row r="475" spans="1:18">
      <c r="A475" s="34" t="s">
        <v>549</v>
      </c>
      <c r="B475" s="35" t="s">
        <v>28</v>
      </c>
      <c r="C475" s="36">
        <v>406</v>
      </c>
      <c r="D475" s="36">
        <v>123</v>
      </c>
      <c r="E475" s="34" t="s">
        <v>550</v>
      </c>
      <c r="F475" s="37"/>
      <c r="G475" s="38"/>
      <c r="H475" s="37"/>
      <c r="I475" s="38"/>
      <c r="J475" s="37"/>
      <c r="K475" s="38"/>
      <c r="L475" s="37"/>
      <c r="M475" s="37"/>
      <c r="N475" s="37"/>
      <c r="O475" s="37"/>
      <c r="P475" s="38"/>
      <c r="Q475" s="37"/>
      <c r="R475" s="37" t="s">
        <v>21</v>
      </c>
    </row>
    <row r="476" spans="1:18">
      <c r="A476" s="34" t="s">
        <v>551</v>
      </c>
      <c r="B476" s="35" t="s">
        <v>33</v>
      </c>
      <c r="C476" s="36">
        <v>427</v>
      </c>
      <c r="D476" s="36">
        <v>99</v>
      </c>
      <c r="E476" s="34" t="s">
        <v>550</v>
      </c>
      <c r="F476" s="37"/>
      <c r="G476" s="38"/>
      <c r="H476" s="37"/>
      <c r="I476" s="38"/>
      <c r="J476" s="37"/>
      <c r="K476" s="38"/>
      <c r="L476" s="37"/>
      <c r="M476" s="37"/>
      <c r="N476" s="37"/>
      <c r="O476" s="37"/>
      <c r="P476" s="38"/>
      <c r="Q476" s="37"/>
      <c r="R476" s="37" t="s">
        <v>21</v>
      </c>
    </row>
    <row r="477" spans="1:18">
      <c r="A477" s="34" t="s">
        <v>552</v>
      </c>
      <c r="B477" s="35" t="s">
        <v>19</v>
      </c>
      <c r="C477" s="36">
        <v>290</v>
      </c>
      <c r="D477" s="36">
        <v>26</v>
      </c>
      <c r="E477" s="34" t="s">
        <v>550</v>
      </c>
      <c r="F477" s="37"/>
      <c r="G477" s="38"/>
      <c r="H477" s="37"/>
      <c r="I477" s="38"/>
      <c r="J477" s="37"/>
      <c r="K477" s="38"/>
      <c r="L477" s="37"/>
      <c r="M477" s="37"/>
      <c r="N477" s="37"/>
      <c r="O477" s="37"/>
      <c r="P477" s="38"/>
      <c r="Q477" s="37"/>
      <c r="R477" s="37" t="s">
        <v>21</v>
      </c>
    </row>
    <row r="478" spans="1:18">
      <c r="A478" s="34" t="s">
        <v>553</v>
      </c>
      <c r="B478" s="35" t="s">
        <v>19</v>
      </c>
      <c r="C478" s="36">
        <v>64</v>
      </c>
      <c r="D478" s="36">
        <v>25</v>
      </c>
      <c r="E478" s="34" t="s">
        <v>550</v>
      </c>
      <c r="F478" s="37"/>
      <c r="G478" s="38"/>
      <c r="H478" s="37"/>
      <c r="I478" s="38"/>
      <c r="J478" s="37"/>
      <c r="K478" s="38"/>
      <c r="L478" s="37"/>
      <c r="M478" s="37"/>
      <c r="N478" s="37"/>
      <c r="O478" s="37"/>
      <c r="P478" s="38"/>
      <c r="Q478" s="37"/>
      <c r="R478" s="37" t="s">
        <v>21</v>
      </c>
    </row>
    <row r="479" spans="1:18">
      <c r="A479" s="34" t="s">
        <v>554</v>
      </c>
      <c r="B479" s="35" t="s">
        <v>19</v>
      </c>
      <c r="C479" s="36">
        <v>300</v>
      </c>
      <c r="D479" s="36">
        <v>111</v>
      </c>
      <c r="E479" s="34" t="s">
        <v>550</v>
      </c>
      <c r="F479" s="37"/>
      <c r="G479" s="38"/>
      <c r="H479" s="37"/>
      <c r="I479" s="38"/>
      <c r="J479" s="37"/>
      <c r="K479" s="38"/>
      <c r="L479" s="37"/>
      <c r="M479" s="37"/>
      <c r="N479" s="37"/>
      <c r="O479" s="37"/>
      <c r="P479" s="38"/>
      <c r="Q479" s="37"/>
      <c r="R479" s="37" t="s">
        <v>21</v>
      </c>
    </row>
    <row r="480" spans="1:18">
      <c r="A480" s="34" t="s">
        <v>555</v>
      </c>
      <c r="B480" s="35" t="s">
        <v>28</v>
      </c>
      <c r="C480" s="36">
        <v>26</v>
      </c>
      <c r="D480" s="36">
        <v>12</v>
      </c>
      <c r="E480" s="34" t="s">
        <v>550</v>
      </c>
      <c r="F480" s="37"/>
      <c r="G480" s="38"/>
      <c r="H480" s="37"/>
      <c r="I480" s="38"/>
      <c r="J480" s="37"/>
      <c r="K480" s="38"/>
      <c r="L480" s="37"/>
      <c r="M480" s="37"/>
      <c r="N480" s="37"/>
      <c r="O480" s="37"/>
      <c r="P480" s="38"/>
      <c r="Q480" s="37"/>
      <c r="R480" s="37" t="s">
        <v>21</v>
      </c>
    </row>
    <row r="481" spans="1:18">
      <c r="A481" s="34" t="s">
        <v>556</v>
      </c>
      <c r="B481" s="35" t="s">
        <v>28</v>
      </c>
      <c r="C481" s="36">
        <v>34</v>
      </c>
      <c r="D481" s="36">
        <v>18</v>
      </c>
      <c r="E481" s="34" t="s">
        <v>550</v>
      </c>
      <c r="F481" s="37" t="s">
        <v>24</v>
      </c>
      <c r="G481" s="38">
        <v>36177.636363636397</v>
      </c>
      <c r="H481" s="37"/>
      <c r="I481" s="38"/>
      <c r="J481" s="37"/>
      <c r="K481" s="38"/>
      <c r="L481" s="37"/>
      <c r="M481" s="37"/>
      <c r="N481" s="37"/>
      <c r="O481" s="37"/>
      <c r="P481" s="38"/>
      <c r="Q481" s="37"/>
      <c r="R481" s="37" t="s">
        <v>21</v>
      </c>
    </row>
    <row r="482" spans="1:18">
      <c r="A482" s="34" t="s">
        <v>557</v>
      </c>
      <c r="B482" s="35" t="s">
        <v>28</v>
      </c>
      <c r="C482" s="36">
        <v>40</v>
      </c>
      <c r="D482" s="36">
        <v>18</v>
      </c>
      <c r="E482" s="34" t="s">
        <v>550</v>
      </c>
      <c r="F482" s="37" t="s">
        <v>24</v>
      </c>
      <c r="G482" s="38">
        <v>665587</v>
      </c>
      <c r="H482" s="37"/>
      <c r="I482" s="38"/>
      <c r="J482" s="37"/>
      <c r="K482" s="38"/>
      <c r="L482" s="37"/>
      <c r="M482" s="37"/>
      <c r="N482" s="37"/>
      <c r="O482" s="37"/>
      <c r="P482" s="38"/>
      <c r="Q482" s="37"/>
      <c r="R482" s="37" t="s">
        <v>21</v>
      </c>
    </row>
    <row r="483" spans="1:18">
      <c r="A483" s="34" t="s">
        <v>558</v>
      </c>
      <c r="B483" s="35" t="s">
        <v>28</v>
      </c>
      <c r="C483" s="36">
        <v>435</v>
      </c>
      <c r="D483" s="36">
        <v>139</v>
      </c>
      <c r="E483" s="34" t="s">
        <v>550</v>
      </c>
      <c r="F483" s="37"/>
      <c r="G483" s="38"/>
      <c r="H483" s="37"/>
      <c r="I483" s="38"/>
      <c r="J483" s="37"/>
      <c r="K483" s="38"/>
      <c r="L483" s="37"/>
      <c r="M483" s="37"/>
      <c r="N483" s="37"/>
      <c r="O483" s="37"/>
      <c r="P483" s="38"/>
      <c r="Q483" s="37"/>
      <c r="R483" s="37" t="s">
        <v>21</v>
      </c>
    </row>
    <row r="484" spans="1:18">
      <c r="A484" s="34" t="s">
        <v>559</v>
      </c>
      <c r="B484" s="35" t="s">
        <v>19</v>
      </c>
      <c r="C484" s="36">
        <v>27</v>
      </c>
      <c r="D484" s="36">
        <v>23</v>
      </c>
      <c r="E484" s="34" t="s">
        <v>550</v>
      </c>
      <c r="F484" s="37"/>
      <c r="G484" s="38"/>
      <c r="H484" s="37"/>
      <c r="I484" s="38"/>
      <c r="J484" s="37"/>
      <c r="K484" s="38"/>
      <c r="L484" s="37"/>
      <c r="M484" s="37"/>
      <c r="N484" s="37"/>
      <c r="O484" s="37"/>
      <c r="P484" s="38"/>
      <c r="Q484" s="37"/>
      <c r="R484" s="37" t="s">
        <v>21</v>
      </c>
    </row>
    <row r="485" spans="1:18">
      <c r="A485" s="34" t="s">
        <v>560</v>
      </c>
      <c r="B485" s="35" t="s">
        <v>19</v>
      </c>
      <c r="C485" s="36">
        <v>188</v>
      </c>
      <c r="D485" s="36">
        <v>127</v>
      </c>
      <c r="E485" s="34" t="s">
        <v>550</v>
      </c>
      <c r="F485" s="37"/>
      <c r="G485" s="38"/>
      <c r="H485" s="37"/>
      <c r="I485" s="38"/>
      <c r="J485" s="37"/>
      <c r="K485" s="38"/>
      <c r="L485" s="37"/>
      <c r="M485" s="37"/>
      <c r="N485" s="37"/>
      <c r="O485" s="37"/>
      <c r="P485" s="38"/>
      <c r="Q485" s="37"/>
      <c r="R485" s="37" t="s">
        <v>21</v>
      </c>
    </row>
    <row r="486" spans="1:18">
      <c r="A486" s="34" t="s">
        <v>561</v>
      </c>
      <c r="B486" s="35" t="s">
        <v>33</v>
      </c>
      <c r="C486" s="36">
        <v>225</v>
      </c>
      <c r="D486" s="36">
        <v>73</v>
      </c>
      <c r="E486" s="34" t="s">
        <v>550</v>
      </c>
      <c r="F486" s="37"/>
      <c r="G486" s="38"/>
      <c r="H486" s="37"/>
      <c r="I486" s="38"/>
      <c r="J486" s="37"/>
      <c r="K486" s="38"/>
      <c r="L486" s="37"/>
      <c r="M486" s="37"/>
      <c r="N486" s="37"/>
      <c r="O486" s="37"/>
      <c r="P486" s="38"/>
      <c r="Q486" s="37"/>
      <c r="R486" s="37" t="s">
        <v>21</v>
      </c>
    </row>
    <row r="487" spans="1:18">
      <c r="A487" s="34" t="s">
        <v>562</v>
      </c>
      <c r="B487" s="35" t="s">
        <v>33</v>
      </c>
      <c r="C487" s="36">
        <v>420</v>
      </c>
      <c r="D487" s="36">
        <v>141</v>
      </c>
      <c r="E487" s="34" t="s">
        <v>550</v>
      </c>
      <c r="F487" s="37"/>
      <c r="G487" s="38"/>
      <c r="H487" s="37"/>
      <c r="I487" s="38"/>
      <c r="J487" s="37"/>
      <c r="K487" s="38"/>
      <c r="L487" s="37"/>
      <c r="M487" s="37"/>
      <c r="N487" s="37"/>
      <c r="O487" s="37"/>
      <c r="P487" s="38"/>
      <c r="Q487" s="37"/>
      <c r="R487" s="37" t="s">
        <v>21</v>
      </c>
    </row>
    <row r="488" spans="1:18">
      <c r="A488" s="34" t="s">
        <v>563</v>
      </c>
      <c r="B488" s="35" t="s">
        <v>33</v>
      </c>
      <c r="C488" s="36">
        <v>250</v>
      </c>
      <c r="D488" s="36">
        <v>111</v>
      </c>
      <c r="E488" s="34" t="s">
        <v>550</v>
      </c>
      <c r="F488" s="37" t="s">
        <v>34</v>
      </c>
      <c r="G488" s="38">
        <v>488390</v>
      </c>
      <c r="H488" s="37"/>
      <c r="I488" s="38"/>
      <c r="J488" s="37"/>
      <c r="K488" s="38"/>
      <c r="L488" s="37"/>
      <c r="M488" s="37"/>
      <c r="N488" s="37"/>
      <c r="O488" s="37"/>
      <c r="P488" s="38"/>
      <c r="Q488" s="37"/>
      <c r="R488" s="37" t="s">
        <v>21</v>
      </c>
    </row>
    <row r="489" spans="1:18">
      <c r="A489" s="34" t="s">
        <v>564</v>
      </c>
      <c r="B489" s="35" t="s">
        <v>33</v>
      </c>
      <c r="C489" s="36">
        <v>200</v>
      </c>
      <c r="D489" s="36">
        <v>122</v>
      </c>
      <c r="E489" s="34" t="s">
        <v>550</v>
      </c>
      <c r="F489" s="37"/>
      <c r="G489" s="38"/>
      <c r="H489" s="37"/>
      <c r="I489" s="38"/>
      <c r="J489" s="37"/>
      <c r="K489" s="38"/>
      <c r="L489" s="37"/>
      <c r="M489" s="37"/>
      <c r="N489" s="37"/>
      <c r="O489" s="37"/>
      <c r="P489" s="38"/>
      <c r="Q489" s="37"/>
      <c r="R489" s="37" t="s">
        <v>35</v>
      </c>
    </row>
    <row r="490" spans="1:18">
      <c r="A490" s="34" t="s">
        <v>565</v>
      </c>
      <c r="B490" s="35" t="s">
        <v>19</v>
      </c>
      <c r="C490" s="36">
        <v>691</v>
      </c>
      <c r="D490" s="36">
        <v>247</v>
      </c>
      <c r="E490" s="34" t="s">
        <v>550</v>
      </c>
      <c r="F490" s="37"/>
      <c r="G490" s="38"/>
      <c r="H490" s="37"/>
      <c r="I490" s="38"/>
      <c r="J490" s="37"/>
      <c r="K490" s="38"/>
      <c r="L490" s="37"/>
      <c r="M490" s="37"/>
      <c r="N490" s="37"/>
      <c r="O490" s="37"/>
      <c r="P490" s="38"/>
      <c r="Q490" s="37"/>
      <c r="R490" s="37" t="s">
        <v>21</v>
      </c>
    </row>
    <row r="491" spans="1:18">
      <c r="A491" s="34" t="s">
        <v>566</v>
      </c>
      <c r="B491" s="35" t="s">
        <v>19</v>
      </c>
      <c r="C491" s="36">
        <v>300</v>
      </c>
      <c r="D491" s="36">
        <v>13</v>
      </c>
      <c r="E491" s="34" t="s">
        <v>550</v>
      </c>
      <c r="F491" s="37"/>
      <c r="G491" s="38"/>
      <c r="H491" s="37"/>
      <c r="I491" s="38"/>
      <c r="J491" s="37"/>
      <c r="K491" s="38"/>
      <c r="L491" s="37"/>
      <c r="M491" s="37"/>
      <c r="N491" s="37"/>
      <c r="O491" s="37"/>
      <c r="P491" s="38"/>
      <c r="Q491" s="37"/>
      <c r="R491" s="37" t="s">
        <v>21</v>
      </c>
    </row>
    <row r="492" spans="1:18">
      <c r="A492" s="34" t="s">
        <v>567</v>
      </c>
      <c r="B492" s="35" t="s">
        <v>28</v>
      </c>
      <c r="C492" s="36">
        <v>6000</v>
      </c>
      <c r="D492" s="36">
        <v>2612</v>
      </c>
      <c r="E492" s="34" t="s">
        <v>550</v>
      </c>
      <c r="F492" s="37"/>
      <c r="G492" s="38"/>
      <c r="H492" s="37"/>
      <c r="I492" s="38"/>
      <c r="J492" s="37"/>
      <c r="K492" s="38"/>
      <c r="L492" s="37"/>
      <c r="M492" s="37"/>
      <c r="N492" s="37"/>
      <c r="O492" s="37"/>
      <c r="P492" s="38"/>
      <c r="Q492" s="37"/>
      <c r="R492" s="37" t="s">
        <v>21</v>
      </c>
    </row>
    <row r="493" spans="1:18">
      <c r="A493" s="34" t="s">
        <v>568</v>
      </c>
      <c r="B493" s="35" t="s">
        <v>19</v>
      </c>
      <c r="C493" s="36">
        <v>7522</v>
      </c>
      <c r="D493" s="36">
        <v>2947</v>
      </c>
      <c r="E493" s="34" t="s">
        <v>550</v>
      </c>
      <c r="F493" s="37"/>
      <c r="G493" s="38"/>
      <c r="H493" s="37"/>
      <c r="I493" s="38"/>
      <c r="J493" s="37"/>
      <c r="K493" s="38"/>
      <c r="L493" s="37"/>
      <c r="M493" s="37"/>
      <c r="N493" s="37"/>
      <c r="O493" s="37"/>
      <c r="P493" s="38"/>
      <c r="Q493" s="37"/>
      <c r="R493" s="37" t="s">
        <v>21</v>
      </c>
    </row>
    <row r="494" spans="1:18">
      <c r="A494" s="34" t="s">
        <v>569</v>
      </c>
      <c r="B494" s="35" t="s">
        <v>33</v>
      </c>
      <c r="C494" s="36">
        <v>168</v>
      </c>
      <c r="D494" s="36">
        <v>67</v>
      </c>
      <c r="E494" s="34" t="s">
        <v>570</v>
      </c>
      <c r="F494" s="37" t="s">
        <v>24</v>
      </c>
      <c r="G494" s="38">
        <v>37011.550000000003</v>
      </c>
      <c r="H494" s="37"/>
      <c r="I494" s="38"/>
      <c r="J494" s="37" t="s">
        <v>24</v>
      </c>
      <c r="K494" s="38">
        <v>735500</v>
      </c>
      <c r="L494" s="37"/>
      <c r="M494" s="37"/>
      <c r="N494" s="37"/>
      <c r="O494" s="37"/>
      <c r="P494" s="38"/>
      <c r="Q494" s="37"/>
      <c r="R494" s="37" t="s">
        <v>21</v>
      </c>
    </row>
    <row r="495" spans="1:18">
      <c r="A495" s="34" t="s">
        <v>571</v>
      </c>
      <c r="B495" s="35" t="s">
        <v>33</v>
      </c>
      <c r="C495" s="36">
        <v>153</v>
      </c>
      <c r="D495" s="36">
        <v>51</v>
      </c>
      <c r="E495" s="34" t="s">
        <v>570</v>
      </c>
      <c r="F495" s="37"/>
      <c r="G495" s="38"/>
      <c r="H495" s="37"/>
      <c r="I495" s="38"/>
      <c r="J495" s="37"/>
      <c r="K495" s="38"/>
      <c r="L495" s="37"/>
      <c r="M495" s="37"/>
      <c r="N495" s="37"/>
      <c r="O495" s="37"/>
      <c r="P495" s="38"/>
      <c r="Q495" s="37"/>
      <c r="R495" s="37" t="s">
        <v>21</v>
      </c>
    </row>
    <row r="496" spans="1:18">
      <c r="A496" s="34" t="s">
        <v>572</v>
      </c>
      <c r="B496" s="35" t="s">
        <v>19</v>
      </c>
      <c r="C496" s="36">
        <v>56</v>
      </c>
      <c r="D496" s="36">
        <v>18</v>
      </c>
      <c r="E496" s="34" t="s">
        <v>570</v>
      </c>
      <c r="F496" s="37"/>
      <c r="G496" s="38"/>
      <c r="H496" s="37"/>
      <c r="I496" s="38"/>
      <c r="J496" s="37"/>
      <c r="K496" s="38"/>
      <c r="L496" s="37"/>
      <c r="M496" s="37"/>
      <c r="N496" s="37"/>
      <c r="O496" s="37"/>
      <c r="P496" s="38"/>
      <c r="Q496" s="37"/>
      <c r="R496" s="37" t="s">
        <v>21</v>
      </c>
    </row>
    <row r="497" spans="1:18">
      <c r="A497" s="34" t="s">
        <v>573</v>
      </c>
      <c r="B497" s="35" t="s">
        <v>28</v>
      </c>
      <c r="C497" s="36">
        <v>112</v>
      </c>
      <c r="D497" s="36">
        <v>45</v>
      </c>
      <c r="E497" s="34" t="s">
        <v>570</v>
      </c>
      <c r="F497" s="37"/>
      <c r="G497" s="38"/>
      <c r="H497" s="37"/>
      <c r="I497" s="38"/>
      <c r="J497" s="37"/>
      <c r="K497" s="38"/>
      <c r="L497" s="37"/>
      <c r="M497" s="37"/>
      <c r="N497" s="37"/>
      <c r="O497" s="37"/>
      <c r="P497" s="38"/>
      <c r="Q497" s="37"/>
      <c r="R497" s="37" t="s">
        <v>21</v>
      </c>
    </row>
    <row r="498" spans="1:18">
      <c r="A498" s="34" t="s">
        <v>574</v>
      </c>
      <c r="B498" s="35" t="s">
        <v>33</v>
      </c>
      <c r="C498" s="36">
        <v>55</v>
      </c>
      <c r="D498" s="36">
        <v>60</v>
      </c>
      <c r="E498" s="34" t="s">
        <v>570</v>
      </c>
      <c r="F498" s="37"/>
      <c r="G498" s="38"/>
      <c r="H498" s="37"/>
      <c r="I498" s="38"/>
      <c r="J498" s="37"/>
      <c r="K498" s="38"/>
      <c r="L498" s="37"/>
      <c r="M498" s="37"/>
      <c r="N498" s="37"/>
      <c r="O498" s="37"/>
      <c r="P498" s="38"/>
      <c r="Q498" s="37"/>
      <c r="R498" s="37" t="s">
        <v>21</v>
      </c>
    </row>
    <row r="499" spans="1:18">
      <c r="A499" s="34" t="s">
        <v>575</v>
      </c>
      <c r="B499" s="35" t="s">
        <v>28</v>
      </c>
      <c r="C499" s="36">
        <v>65</v>
      </c>
      <c r="D499" s="36">
        <v>31</v>
      </c>
      <c r="E499" s="34" t="s">
        <v>570</v>
      </c>
      <c r="F499" s="37"/>
      <c r="G499" s="38"/>
      <c r="H499" s="37"/>
      <c r="I499" s="38"/>
      <c r="J499" s="37"/>
      <c r="K499" s="38"/>
      <c r="L499" s="37"/>
      <c r="M499" s="37"/>
      <c r="N499" s="37"/>
      <c r="O499" s="37"/>
      <c r="P499" s="38"/>
      <c r="Q499" s="37"/>
      <c r="R499" s="37" t="s">
        <v>21</v>
      </c>
    </row>
    <row r="500" spans="1:18">
      <c r="A500" s="34" t="s">
        <v>576</v>
      </c>
      <c r="B500" s="35" t="s">
        <v>28</v>
      </c>
      <c r="C500" s="36">
        <v>110</v>
      </c>
      <c r="D500" s="36">
        <v>2</v>
      </c>
      <c r="E500" s="34" t="s">
        <v>570</v>
      </c>
      <c r="F500" s="37"/>
      <c r="G500" s="38"/>
      <c r="H500" s="37"/>
      <c r="I500" s="38"/>
      <c r="J500" s="37"/>
      <c r="K500" s="38"/>
      <c r="L500" s="37"/>
      <c r="M500" s="37"/>
      <c r="N500" s="37"/>
      <c r="O500" s="37"/>
      <c r="P500" s="38"/>
      <c r="Q500" s="37"/>
      <c r="R500" s="37" t="s">
        <v>21</v>
      </c>
    </row>
    <row r="501" spans="1:18">
      <c r="A501" s="34" t="s">
        <v>577</v>
      </c>
      <c r="B501" s="35" t="s">
        <v>19</v>
      </c>
      <c r="C501" s="36">
        <v>26</v>
      </c>
      <c r="D501" s="36">
        <v>1</v>
      </c>
      <c r="E501" s="34" t="s">
        <v>570</v>
      </c>
      <c r="F501" s="37"/>
      <c r="G501" s="38"/>
      <c r="H501" s="37"/>
      <c r="I501" s="38"/>
      <c r="J501" s="37"/>
      <c r="K501" s="38"/>
      <c r="L501" s="37"/>
      <c r="M501" s="37"/>
      <c r="N501" s="37"/>
      <c r="O501" s="37"/>
      <c r="P501" s="38"/>
      <c r="Q501" s="37"/>
      <c r="R501" s="37" t="s">
        <v>21</v>
      </c>
    </row>
    <row r="502" spans="1:18">
      <c r="A502" s="34" t="s">
        <v>578</v>
      </c>
      <c r="B502" s="35" t="s">
        <v>28</v>
      </c>
      <c r="C502" s="36">
        <v>25</v>
      </c>
      <c r="D502" s="36">
        <v>13</v>
      </c>
      <c r="E502" s="34" t="s">
        <v>570</v>
      </c>
      <c r="F502" s="37"/>
      <c r="G502" s="38"/>
      <c r="H502" s="37"/>
      <c r="I502" s="38"/>
      <c r="J502" s="37"/>
      <c r="K502" s="38"/>
      <c r="L502" s="37"/>
      <c r="M502" s="37"/>
      <c r="N502" s="37"/>
      <c r="O502" s="37"/>
      <c r="P502" s="38"/>
      <c r="Q502" s="37"/>
      <c r="R502" s="37" t="s">
        <v>21</v>
      </c>
    </row>
    <row r="503" spans="1:18">
      <c r="A503" s="34" t="s">
        <v>579</v>
      </c>
      <c r="B503" s="35" t="s">
        <v>19</v>
      </c>
      <c r="C503" s="36">
        <v>50</v>
      </c>
      <c r="D503" s="36">
        <v>2</v>
      </c>
      <c r="E503" s="34" t="s">
        <v>570</v>
      </c>
      <c r="F503" s="37"/>
      <c r="G503" s="38"/>
      <c r="H503" s="37"/>
      <c r="I503" s="38"/>
      <c r="J503" s="37"/>
      <c r="K503" s="38"/>
      <c r="L503" s="37"/>
      <c r="M503" s="37"/>
      <c r="N503" s="37"/>
      <c r="O503" s="37"/>
      <c r="P503" s="38"/>
      <c r="Q503" s="39"/>
      <c r="R503" s="37" t="s">
        <v>21</v>
      </c>
    </row>
    <row r="504" spans="1:18">
      <c r="A504" s="34" t="s">
        <v>580</v>
      </c>
      <c r="B504" s="35" t="s">
        <v>19</v>
      </c>
      <c r="C504" s="36">
        <v>90</v>
      </c>
      <c r="D504" s="36">
        <v>2</v>
      </c>
      <c r="E504" s="34" t="s">
        <v>570</v>
      </c>
      <c r="F504" s="37"/>
      <c r="G504" s="38"/>
      <c r="H504" s="37"/>
      <c r="I504" s="38"/>
      <c r="J504" s="37"/>
      <c r="K504" s="38"/>
      <c r="L504" s="37"/>
      <c r="M504" s="37"/>
      <c r="N504" s="37"/>
      <c r="O504" s="37"/>
      <c r="P504" s="38"/>
      <c r="Q504" s="37"/>
      <c r="R504" s="37" t="s">
        <v>21</v>
      </c>
    </row>
    <row r="505" spans="1:18">
      <c r="A505" s="34" t="s">
        <v>581</v>
      </c>
      <c r="B505" s="35" t="s">
        <v>33</v>
      </c>
      <c r="C505" s="36">
        <v>70</v>
      </c>
      <c r="D505" s="36">
        <v>35</v>
      </c>
      <c r="E505" s="34" t="s">
        <v>570</v>
      </c>
      <c r="F505" s="37"/>
      <c r="G505" s="38"/>
      <c r="H505" s="37"/>
      <c r="I505" s="38"/>
      <c r="J505" s="37"/>
      <c r="K505" s="38"/>
      <c r="L505" s="37"/>
      <c r="M505" s="37"/>
      <c r="N505" s="37"/>
      <c r="O505" s="37" t="s">
        <v>24</v>
      </c>
      <c r="P505" s="38">
        <v>856173</v>
      </c>
      <c r="Q505" s="37"/>
      <c r="R505" s="37" t="s">
        <v>21</v>
      </c>
    </row>
    <row r="506" spans="1:18">
      <c r="A506" s="34" t="s">
        <v>582</v>
      </c>
      <c r="B506" s="35" t="s">
        <v>28</v>
      </c>
      <c r="C506" s="36">
        <v>914</v>
      </c>
      <c r="D506" s="36">
        <v>277</v>
      </c>
      <c r="E506" s="34" t="s">
        <v>570</v>
      </c>
      <c r="F506" s="37" t="s">
        <v>24</v>
      </c>
      <c r="G506" s="38">
        <v>373305</v>
      </c>
      <c r="H506" s="37"/>
      <c r="I506" s="38"/>
      <c r="J506" s="37" t="s">
        <v>24</v>
      </c>
      <c r="K506" s="38">
        <v>653200</v>
      </c>
      <c r="L506" s="37"/>
      <c r="M506" s="37"/>
      <c r="N506" s="37"/>
      <c r="O506" s="37"/>
      <c r="P506" s="38"/>
      <c r="Q506" s="37"/>
      <c r="R506" s="37" t="s">
        <v>21</v>
      </c>
    </row>
    <row r="507" spans="1:18">
      <c r="A507" s="34" t="s">
        <v>583</v>
      </c>
      <c r="B507" s="35" t="s">
        <v>28</v>
      </c>
      <c r="C507" s="36">
        <v>2000</v>
      </c>
      <c r="D507" s="36">
        <v>596</v>
      </c>
      <c r="E507" s="34" t="s">
        <v>570</v>
      </c>
      <c r="F507" s="37"/>
      <c r="G507" s="38"/>
      <c r="H507" s="37"/>
      <c r="I507" s="38"/>
      <c r="J507" s="37"/>
      <c r="K507" s="38"/>
      <c r="L507" s="37"/>
      <c r="M507" s="37"/>
      <c r="N507" s="37"/>
      <c r="O507" s="37"/>
      <c r="P507" s="38"/>
      <c r="Q507" s="37"/>
      <c r="R507" s="37" t="s">
        <v>21</v>
      </c>
    </row>
    <row r="508" spans="1:18">
      <c r="A508" s="34" t="s">
        <v>584</v>
      </c>
      <c r="B508" s="35" t="s">
        <v>19</v>
      </c>
      <c r="C508" s="36">
        <v>25</v>
      </c>
      <c r="D508" s="36">
        <v>1</v>
      </c>
      <c r="E508" s="34" t="s">
        <v>585</v>
      </c>
      <c r="F508" s="37" t="s">
        <v>24</v>
      </c>
      <c r="G508" s="38">
        <v>433635</v>
      </c>
      <c r="H508" s="37"/>
      <c r="I508" s="38"/>
      <c r="J508" s="37"/>
      <c r="K508" s="38"/>
      <c r="L508" s="37"/>
      <c r="M508" s="37"/>
      <c r="N508" s="37"/>
      <c r="O508" s="37"/>
      <c r="P508" s="38"/>
      <c r="Q508" s="37"/>
      <c r="R508" s="37" t="s">
        <v>21</v>
      </c>
    </row>
    <row r="509" spans="1:18">
      <c r="A509" s="34" t="s">
        <v>586</v>
      </c>
      <c r="B509" s="35" t="s">
        <v>28</v>
      </c>
      <c r="C509" s="36">
        <v>185</v>
      </c>
      <c r="D509" s="36">
        <v>7</v>
      </c>
      <c r="E509" s="34" t="s">
        <v>585</v>
      </c>
      <c r="F509" s="37"/>
      <c r="G509" s="38"/>
      <c r="H509" s="37"/>
      <c r="I509" s="38"/>
      <c r="J509" s="37"/>
      <c r="K509" s="38"/>
      <c r="L509" s="37"/>
      <c r="M509" s="37"/>
      <c r="N509" s="37"/>
      <c r="O509" s="37"/>
      <c r="P509" s="38"/>
      <c r="Q509" s="37"/>
      <c r="R509" s="37" t="s">
        <v>21</v>
      </c>
    </row>
    <row r="510" spans="1:18">
      <c r="A510" s="34" t="s">
        <v>587</v>
      </c>
      <c r="B510" s="35" t="s">
        <v>33</v>
      </c>
      <c r="C510" s="36">
        <v>100</v>
      </c>
      <c r="D510" s="36">
        <v>2</v>
      </c>
      <c r="E510" s="34" t="s">
        <v>585</v>
      </c>
      <c r="F510" s="37"/>
      <c r="G510" s="38"/>
      <c r="H510" s="37"/>
      <c r="I510" s="38"/>
      <c r="J510" s="37"/>
      <c r="K510" s="38"/>
      <c r="L510" s="37"/>
      <c r="M510" s="37"/>
      <c r="N510" s="37"/>
      <c r="O510" s="37"/>
      <c r="P510" s="38"/>
      <c r="Q510" s="37"/>
      <c r="R510" s="37" t="s">
        <v>21</v>
      </c>
    </row>
    <row r="511" spans="1:18">
      <c r="A511" s="34" t="s">
        <v>588</v>
      </c>
      <c r="B511" s="35" t="s">
        <v>28</v>
      </c>
      <c r="C511" s="36">
        <v>120</v>
      </c>
      <c r="D511" s="36">
        <v>1</v>
      </c>
      <c r="E511" s="34" t="s">
        <v>585</v>
      </c>
      <c r="F511" s="37"/>
      <c r="G511" s="38"/>
      <c r="H511" s="37"/>
      <c r="I511" s="38"/>
      <c r="J511" s="37"/>
      <c r="K511" s="38"/>
      <c r="L511" s="37"/>
      <c r="M511" s="37"/>
      <c r="N511" s="37"/>
      <c r="O511" s="37"/>
      <c r="P511" s="38"/>
      <c r="Q511" s="37"/>
      <c r="R511" s="37" t="s">
        <v>21</v>
      </c>
    </row>
    <row r="512" spans="1:18">
      <c r="A512" s="34" t="s">
        <v>589</v>
      </c>
      <c r="B512" s="35" t="s">
        <v>33</v>
      </c>
      <c r="C512" s="36">
        <v>128</v>
      </c>
      <c r="D512" s="36">
        <v>1</v>
      </c>
      <c r="E512" s="34" t="s">
        <v>585</v>
      </c>
      <c r="F512" s="37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 t="s">
        <v>21</v>
      </c>
    </row>
    <row r="513" spans="1:18">
      <c r="A513" s="34" t="s">
        <v>590</v>
      </c>
      <c r="B513" s="34" t="s">
        <v>28</v>
      </c>
      <c r="C513" s="36">
        <v>350</v>
      </c>
      <c r="D513" s="36">
        <v>48</v>
      </c>
      <c r="E513" s="34" t="s">
        <v>585</v>
      </c>
      <c r="F513" s="37" t="s">
        <v>34</v>
      </c>
      <c r="G513" s="38">
        <v>0</v>
      </c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 t="s">
        <v>21</v>
      </c>
    </row>
    <row r="514" spans="1:18">
      <c r="A514" s="34" t="s">
        <v>591</v>
      </c>
      <c r="B514" s="34" t="s">
        <v>28</v>
      </c>
      <c r="C514" s="36">
        <v>9285</v>
      </c>
      <c r="D514" s="36">
        <v>2503</v>
      </c>
      <c r="E514" s="34" t="s">
        <v>585</v>
      </c>
      <c r="F514" s="37" t="s">
        <v>24</v>
      </c>
      <c r="G514" s="38">
        <v>114597</v>
      </c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 t="s">
        <v>21</v>
      </c>
    </row>
    <row r="515" spans="1:18">
      <c r="A515" s="34" t="s">
        <v>592</v>
      </c>
      <c r="B515" s="34" t="s">
        <v>33</v>
      </c>
      <c r="C515" s="36">
        <v>75</v>
      </c>
      <c r="D515" s="36">
        <v>30</v>
      </c>
      <c r="E515" s="34" t="s">
        <v>593</v>
      </c>
      <c r="F515" s="37" t="s">
        <v>24</v>
      </c>
      <c r="G515" s="38">
        <v>129850</v>
      </c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 t="s">
        <v>21</v>
      </c>
    </row>
    <row r="516" spans="1:18">
      <c r="A516" s="34" t="s">
        <v>594</v>
      </c>
      <c r="B516" s="34" t="s">
        <v>33</v>
      </c>
      <c r="C516" s="36">
        <v>75</v>
      </c>
      <c r="D516" s="36">
        <v>28</v>
      </c>
      <c r="E516" s="34" t="s">
        <v>593</v>
      </c>
      <c r="F516" s="37"/>
      <c r="G516" s="38"/>
      <c r="H516" s="38"/>
      <c r="I516" s="38"/>
      <c r="J516" s="38" t="s">
        <v>24</v>
      </c>
      <c r="K516" s="38">
        <v>275000</v>
      </c>
      <c r="L516" s="38"/>
      <c r="M516" s="38"/>
      <c r="N516" s="38"/>
      <c r="O516" s="38"/>
      <c r="P516" s="38"/>
      <c r="Q516" s="38"/>
      <c r="R516" s="38" t="s">
        <v>21</v>
      </c>
    </row>
    <row r="517" spans="1:18">
      <c r="A517" s="34" t="s">
        <v>595</v>
      </c>
      <c r="B517" s="34" t="s">
        <v>33</v>
      </c>
      <c r="C517" s="36">
        <v>325</v>
      </c>
      <c r="D517" s="36">
        <v>4</v>
      </c>
      <c r="E517" s="34" t="s">
        <v>593</v>
      </c>
      <c r="F517" s="37" t="s">
        <v>24</v>
      </c>
      <c r="G517" s="38">
        <v>203394.845</v>
      </c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 t="s">
        <v>21</v>
      </c>
    </row>
    <row r="518" spans="1:18">
      <c r="A518" s="34" t="s">
        <v>596</v>
      </c>
      <c r="B518" s="34" t="s">
        <v>33</v>
      </c>
      <c r="C518" s="36">
        <v>1100</v>
      </c>
      <c r="D518" s="36">
        <v>8</v>
      </c>
      <c r="E518" s="34" t="s">
        <v>593</v>
      </c>
      <c r="F518" s="37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 t="s">
        <v>21</v>
      </c>
    </row>
    <row r="519" spans="1:18">
      <c r="A519" s="34" t="s">
        <v>597</v>
      </c>
      <c r="B519" s="34" t="s">
        <v>33</v>
      </c>
      <c r="C519" s="36">
        <v>70</v>
      </c>
      <c r="D519" s="36">
        <v>70</v>
      </c>
      <c r="E519" s="34" t="s">
        <v>593</v>
      </c>
      <c r="F519" s="37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 t="s">
        <v>21</v>
      </c>
    </row>
    <row r="520" spans="1:18">
      <c r="A520" s="34" t="s">
        <v>598</v>
      </c>
      <c r="B520" s="34" t="s">
        <v>33</v>
      </c>
      <c r="C520" s="36">
        <v>75</v>
      </c>
      <c r="D520" s="36">
        <v>51</v>
      </c>
      <c r="E520" s="34" t="s">
        <v>593</v>
      </c>
      <c r="F520" s="37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 t="s">
        <v>21</v>
      </c>
    </row>
    <row r="521" spans="1:18">
      <c r="A521" s="34" t="s">
        <v>599</v>
      </c>
      <c r="B521" s="34" t="s">
        <v>33</v>
      </c>
      <c r="C521" s="36">
        <v>85</v>
      </c>
      <c r="D521" s="36">
        <v>19</v>
      </c>
      <c r="E521" s="34" t="s">
        <v>593</v>
      </c>
      <c r="F521" s="37" t="s">
        <v>24</v>
      </c>
      <c r="G521" s="38">
        <v>0</v>
      </c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 t="s">
        <v>21</v>
      </c>
    </row>
    <row r="522" spans="1:18">
      <c r="A522" s="34" t="s">
        <v>600</v>
      </c>
      <c r="B522" s="34" t="s">
        <v>33</v>
      </c>
      <c r="C522" s="36">
        <v>70</v>
      </c>
      <c r="D522" s="36">
        <v>24</v>
      </c>
      <c r="E522" s="34" t="s">
        <v>593</v>
      </c>
      <c r="F522" s="37" t="s">
        <v>24</v>
      </c>
      <c r="G522" s="38">
        <v>339779</v>
      </c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 t="s">
        <v>35</v>
      </c>
    </row>
    <row r="523" spans="1:18">
      <c r="A523" s="34" t="s">
        <v>601</v>
      </c>
      <c r="B523" s="34" t="s">
        <v>33</v>
      </c>
      <c r="C523" s="36">
        <v>158</v>
      </c>
      <c r="D523" s="36">
        <v>105</v>
      </c>
      <c r="E523" s="34" t="s">
        <v>593</v>
      </c>
      <c r="F523" s="37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 t="s">
        <v>21</v>
      </c>
    </row>
    <row r="524" spans="1:18">
      <c r="A524" s="34" t="s">
        <v>602</v>
      </c>
      <c r="B524" s="34" t="s">
        <v>33</v>
      </c>
      <c r="C524" s="36">
        <v>412</v>
      </c>
      <c r="D524" s="36">
        <v>125</v>
      </c>
      <c r="E524" s="34" t="s">
        <v>593</v>
      </c>
      <c r="F524" s="37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 t="s">
        <v>21</v>
      </c>
    </row>
    <row r="525" spans="1:18">
      <c r="A525" s="34" t="s">
        <v>603</v>
      </c>
      <c r="B525" s="34" t="s">
        <v>33</v>
      </c>
      <c r="C525" s="36">
        <v>53</v>
      </c>
      <c r="D525" s="36">
        <v>16</v>
      </c>
      <c r="E525" s="34" t="s">
        <v>593</v>
      </c>
      <c r="F525" s="37" t="s">
        <v>24</v>
      </c>
      <c r="G525" s="38">
        <v>0</v>
      </c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 t="s">
        <v>21</v>
      </c>
    </row>
    <row r="526" spans="1:18">
      <c r="A526" s="34" t="s">
        <v>604</v>
      </c>
      <c r="B526" s="34" t="s">
        <v>33</v>
      </c>
      <c r="C526" s="36">
        <v>25</v>
      </c>
      <c r="D526" s="36">
        <v>12</v>
      </c>
      <c r="E526" s="34" t="s">
        <v>593</v>
      </c>
      <c r="F526" s="37" t="s">
        <v>24</v>
      </c>
      <c r="G526" s="38">
        <v>10542.5</v>
      </c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 t="s">
        <v>21</v>
      </c>
    </row>
    <row r="527" spans="1:18">
      <c r="A527" s="34" t="s">
        <v>605</v>
      </c>
      <c r="B527" s="34" t="s">
        <v>33</v>
      </c>
      <c r="C527" s="36">
        <v>40</v>
      </c>
      <c r="D527" s="36">
        <v>26</v>
      </c>
      <c r="E527" s="34" t="s">
        <v>606</v>
      </c>
      <c r="F527" s="37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 t="s">
        <v>21</v>
      </c>
    </row>
    <row r="528" spans="1:18">
      <c r="A528" s="34" t="s">
        <v>607</v>
      </c>
      <c r="B528" s="34" t="s">
        <v>33</v>
      </c>
      <c r="C528" s="36">
        <v>43</v>
      </c>
      <c r="D528" s="36">
        <v>35</v>
      </c>
      <c r="E528" s="34" t="s">
        <v>606</v>
      </c>
      <c r="F528" s="37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 t="s">
        <v>21</v>
      </c>
    </row>
    <row r="529" spans="1:18">
      <c r="A529" s="34" t="s">
        <v>608</v>
      </c>
      <c r="B529" s="34" t="s">
        <v>33</v>
      </c>
      <c r="C529" s="36">
        <v>163</v>
      </c>
      <c r="D529" s="36">
        <v>54</v>
      </c>
      <c r="E529" s="34" t="s">
        <v>609</v>
      </c>
      <c r="F529" s="37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 t="s">
        <v>21</v>
      </c>
    </row>
    <row r="530" spans="1:18">
      <c r="A530" s="34" t="s">
        <v>610</v>
      </c>
      <c r="B530" s="34" t="s">
        <v>33</v>
      </c>
      <c r="C530" s="36">
        <v>125</v>
      </c>
      <c r="D530" s="36">
        <v>177</v>
      </c>
      <c r="E530" s="34" t="s">
        <v>609</v>
      </c>
      <c r="F530" s="37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 t="s">
        <v>21</v>
      </c>
    </row>
    <row r="531" spans="1:18">
      <c r="A531" s="34" t="s">
        <v>611</v>
      </c>
      <c r="B531" s="34" t="s">
        <v>33</v>
      </c>
      <c r="C531" s="36">
        <v>84</v>
      </c>
      <c r="D531" s="36">
        <v>11</v>
      </c>
      <c r="E531" s="34" t="s">
        <v>609</v>
      </c>
      <c r="F531" s="37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 t="s">
        <v>21</v>
      </c>
    </row>
    <row r="532" spans="1:18">
      <c r="A532" s="34" t="s">
        <v>612</v>
      </c>
      <c r="B532" s="34" t="s">
        <v>33</v>
      </c>
      <c r="C532" s="36">
        <v>103</v>
      </c>
      <c r="D532" s="36">
        <v>14</v>
      </c>
      <c r="E532" s="34" t="s">
        <v>609</v>
      </c>
      <c r="F532" s="37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 t="s">
        <v>21</v>
      </c>
    </row>
    <row r="533" spans="1:18">
      <c r="A533" s="34" t="s">
        <v>613</v>
      </c>
      <c r="B533" s="34" t="s">
        <v>33</v>
      </c>
      <c r="C533" s="36">
        <v>694</v>
      </c>
      <c r="D533" s="36">
        <v>195</v>
      </c>
      <c r="E533" s="34" t="s">
        <v>609</v>
      </c>
      <c r="F533" s="37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 t="s">
        <v>21</v>
      </c>
    </row>
    <row r="534" spans="1:18">
      <c r="A534" s="34" t="s">
        <v>614</v>
      </c>
      <c r="B534" s="34" t="s">
        <v>33</v>
      </c>
      <c r="C534" s="36">
        <v>75</v>
      </c>
      <c r="D534" s="36">
        <v>19</v>
      </c>
      <c r="E534" s="34" t="s">
        <v>609</v>
      </c>
      <c r="F534" s="37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 t="s">
        <v>21</v>
      </c>
    </row>
    <row r="535" spans="1:18">
      <c r="A535" s="34" t="s">
        <v>615</v>
      </c>
      <c r="B535" s="34" t="s">
        <v>28</v>
      </c>
      <c r="C535" s="36">
        <v>408</v>
      </c>
      <c r="D535" s="36">
        <v>154</v>
      </c>
      <c r="E535" s="34" t="s">
        <v>609</v>
      </c>
      <c r="F535" s="37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 t="s">
        <v>21</v>
      </c>
    </row>
    <row r="536" spans="1:18">
      <c r="A536" s="34" t="s">
        <v>616</v>
      </c>
      <c r="B536" s="34" t="s">
        <v>28</v>
      </c>
      <c r="C536" s="36">
        <v>570</v>
      </c>
      <c r="D536" s="36">
        <v>10</v>
      </c>
      <c r="E536" s="34" t="s">
        <v>609</v>
      </c>
      <c r="F536" s="37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 t="s">
        <v>21</v>
      </c>
    </row>
    <row r="537" spans="1:18">
      <c r="A537" s="34" t="s">
        <v>617</v>
      </c>
      <c r="B537" s="34" t="s">
        <v>19</v>
      </c>
      <c r="C537" s="36">
        <v>930</v>
      </c>
      <c r="D537" s="36">
        <v>11</v>
      </c>
      <c r="E537" s="34" t="s">
        <v>609</v>
      </c>
      <c r="F537" s="37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 t="s">
        <v>21</v>
      </c>
    </row>
    <row r="538" spans="1:18">
      <c r="A538" s="34" t="s">
        <v>618</v>
      </c>
      <c r="B538" s="34" t="s">
        <v>33</v>
      </c>
      <c r="C538" s="36">
        <v>165</v>
      </c>
      <c r="D538" s="36">
        <v>50</v>
      </c>
      <c r="E538" s="34" t="s">
        <v>609</v>
      </c>
      <c r="F538" s="37" t="s">
        <v>24</v>
      </c>
      <c r="G538" s="38">
        <v>90564.714285714304</v>
      </c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 t="s">
        <v>21</v>
      </c>
    </row>
    <row r="539" spans="1:18">
      <c r="A539" s="34" t="s">
        <v>619</v>
      </c>
      <c r="B539" s="34" t="s">
        <v>28</v>
      </c>
      <c r="C539" s="36">
        <v>40</v>
      </c>
      <c r="D539" s="36">
        <v>15</v>
      </c>
      <c r="E539" s="34" t="s">
        <v>609</v>
      </c>
      <c r="F539" s="37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 t="s">
        <v>21</v>
      </c>
    </row>
    <row r="540" spans="1:18">
      <c r="A540" s="34" t="s">
        <v>620</v>
      </c>
      <c r="B540" s="34" t="s">
        <v>33</v>
      </c>
      <c r="C540" s="36">
        <v>43</v>
      </c>
      <c r="D540" s="36">
        <v>13</v>
      </c>
      <c r="E540" s="34" t="s">
        <v>609</v>
      </c>
      <c r="F540" s="37"/>
      <c r="G540" s="38"/>
      <c r="H540" s="38"/>
      <c r="I540" s="38"/>
      <c r="J540" s="38" t="s">
        <v>24</v>
      </c>
      <c r="K540" s="38">
        <v>85825</v>
      </c>
      <c r="L540" s="38"/>
      <c r="M540" s="38"/>
      <c r="N540" s="38"/>
      <c r="O540" s="38" t="s">
        <v>24</v>
      </c>
      <c r="P540" s="38">
        <v>2707666.6666666698</v>
      </c>
      <c r="Q540" s="38"/>
      <c r="R540" s="38" t="s">
        <v>35</v>
      </c>
    </row>
    <row r="541" spans="1:18">
      <c r="A541" s="34" t="s">
        <v>621</v>
      </c>
      <c r="B541" s="34" t="s">
        <v>33</v>
      </c>
      <c r="C541" s="36">
        <v>41</v>
      </c>
      <c r="D541" s="36">
        <v>14</v>
      </c>
      <c r="E541" s="34" t="s">
        <v>609</v>
      </c>
      <c r="F541" s="37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 t="s">
        <v>21</v>
      </c>
    </row>
    <row r="542" spans="1:18">
      <c r="A542" s="34" t="s">
        <v>622</v>
      </c>
      <c r="B542" s="34" t="s">
        <v>33</v>
      </c>
      <c r="C542" s="36">
        <v>110</v>
      </c>
      <c r="D542" s="36">
        <v>36</v>
      </c>
      <c r="E542" s="34" t="s">
        <v>609</v>
      </c>
      <c r="F542" s="37" t="s">
        <v>24</v>
      </c>
      <c r="G542" s="38">
        <v>20677.394</v>
      </c>
      <c r="H542" s="38"/>
      <c r="I542" s="38"/>
      <c r="J542" s="38"/>
      <c r="K542" s="38"/>
      <c r="L542" s="38"/>
      <c r="M542" s="38"/>
      <c r="N542" s="38"/>
      <c r="O542" s="38" t="s">
        <v>24</v>
      </c>
      <c r="P542" s="38">
        <v>3684195.8333333302</v>
      </c>
      <c r="Q542" s="38"/>
      <c r="R542" s="38" t="s">
        <v>35</v>
      </c>
    </row>
    <row r="543" spans="1:18">
      <c r="A543" s="34" t="s">
        <v>623</v>
      </c>
      <c r="B543" s="34" t="s">
        <v>33</v>
      </c>
      <c r="C543" s="36">
        <v>779</v>
      </c>
      <c r="D543" s="36">
        <v>249</v>
      </c>
      <c r="E543" s="34" t="s">
        <v>609</v>
      </c>
      <c r="F543" s="37" t="s">
        <v>24</v>
      </c>
      <c r="G543" s="38">
        <v>20677.394</v>
      </c>
      <c r="H543" s="38"/>
      <c r="I543" s="38"/>
      <c r="J543" s="38"/>
      <c r="K543" s="38"/>
      <c r="L543" s="38"/>
      <c r="M543" s="38"/>
      <c r="N543" s="38"/>
      <c r="O543" s="38" t="s">
        <v>24</v>
      </c>
      <c r="P543" s="38">
        <v>4295241</v>
      </c>
      <c r="Q543" s="38"/>
      <c r="R543" s="38" t="s">
        <v>35</v>
      </c>
    </row>
    <row r="544" spans="1:18">
      <c r="A544" s="34" t="s">
        <v>624</v>
      </c>
      <c r="B544" s="34" t="s">
        <v>28</v>
      </c>
      <c r="C544" s="36">
        <v>33</v>
      </c>
      <c r="D544" s="36">
        <v>2</v>
      </c>
      <c r="E544" s="34" t="s">
        <v>609</v>
      </c>
      <c r="F544" s="37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 t="s">
        <v>21</v>
      </c>
    </row>
    <row r="545" spans="1:18">
      <c r="A545" s="34" t="s">
        <v>625</v>
      </c>
      <c r="B545" s="34" t="s">
        <v>28</v>
      </c>
      <c r="C545" s="36">
        <v>250</v>
      </c>
      <c r="D545" s="36">
        <v>9</v>
      </c>
      <c r="E545" s="34" t="s">
        <v>609</v>
      </c>
      <c r="F545" s="37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 t="s">
        <v>21</v>
      </c>
    </row>
    <row r="546" spans="1:18">
      <c r="A546" s="34" t="s">
        <v>626</v>
      </c>
      <c r="B546" s="34" t="s">
        <v>33</v>
      </c>
      <c r="C546" s="36">
        <v>400</v>
      </c>
      <c r="D546" s="36">
        <v>124</v>
      </c>
      <c r="E546" s="34" t="s">
        <v>609</v>
      </c>
      <c r="F546" s="37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 t="s">
        <v>21</v>
      </c>
    </row>
    <row r="547" spans="1:18">
      <c r="A547" s="34" t="s">
        <v>627</v>
      </c>
      <c r="B547" s="34" t="s">
        <v>33</v>
      </c>
      <c r="C547" s="36">
        <v>31</v>
      </c>
      <c r="D547" s="36">
        <v>12</v>
      </c>
      <c r="E547" s="34" t="s">
        <v>609</v>
      </c>
      <c r="F547" s="37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 t="s">
        <v>21</v>
      </c>
    </row>
    <row r="548" spans="1:18">
      <c r="A548" s="34" t="s">
        <v>628</v>
      </c>
      <c r="B548" s="34" t="s">
        <v>28</v>
      </c>
      <c r="C548" s="36">
        <v>89</v>
      </c>
      <c r="D548" s="36">
        <v>27</v>
      </c>
      <c r="E548" s="34" t="s">
        <v>609</v>
      </c>
      <c r="F548" s="37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 t="s">
        <v>21</v>
      </c>
    </row>
    <row r="549" spans="1:18">
      <c r="A549" s="34" t="s">
        <v>629</v>
      </c>
      <c r="B549" s="34" t="s">
        <v>33</v>
      </c>
      <c r="C549" s="36">
        <v>412</v>
      </c>
      <c r="D549" s="36">
        <v>99</v>
      </c>
      <c r="E549" s="34" t="s">
        <v>609</v>
      </c>
      <c r="F549" s="37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 t="s">
        <v>21</v>
      </c>
    </row>
    <row r="550" spans="1:18">
      <c r="A550" s="34" t="s">
        <v>630</v>
      </c>
      <c r="B550" s="34" t="s">
        <v>33</v>
      </c>
      <c r="C550" s="36">
        <v>350</v>
      </c>
      <c r="D550" s="36">
        <v>66</v>
      </c>
      <c r="E550" s="34" t="s">
        <v>609</v>
      </c>
      <c r="F550" s="37" t="s">
        <v>24</v>
      </c>
      <c r="G550" s="38">
        <v>20677.394</v>
      </c>
      <c r="H550" s="38"/>
      <c r="I550" s="38"/>
      <c r="J550" s="38"/>
      <c r="K550" s="38"/>
      <c r="L550" s="38"/>
      <c r="M550" s="38"/>
      <c r="N550" s="38"/>
      <c r="O550" s="38" t="s">
        <v>24</v>
      </c>
      <c r="P550" s="38">
        <v>5760487.5</v>
      </c>
      <c r="Q550" s="38"/>
      <c r="R550" s="38" t="s">
        <v>35</v>
      </c>
    </row>
    <row r="551" spans="1:18">
      <c r="A551" s="34" t="s">
        <v>631</v>
      </c>
      <c r="B551" s="34" t="s">
        <v>33</v>
      </c>
      <c r="C551" s="36">
        <v>37</v>
      </c>
      <c r="D551" s="36">
        <v>16</v>
      </c>
      <c r="E551" s="34" t="s">
        <v>609</v>
      </c>
      <c r="F551" s="37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 t="s">
        <v>21</v>
      </c>
    </row>
    <row r="552" spans="1:18">
      <c r="A552" s="34" t="s">
        <v>632</v>
      </c>
      <c r="B552" s="34" t="s">
        <v>28</v>
      </c>
      <c r="C552" s="36">
        <v>818</v>
      </c>
      <c r="D552" s="36">
        <v>5</v>
      </c>
      <c r="E552" s="34" t="s">
        <v>609</v>
      </c>
      <c r="F552" s="37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 t="s">
        <v>21</v>
      </c>
    </row>
    <row r="553" spans="1:18">
      <c r="A553" s="34" t="s">
        <v>633</v>
      </c>
      <c r="B553" s="34" t="s">
        <v>33</v>
      </c>
      <c r="C553" s="36">
        <v>152</v>
      </c>
      <c r="D553" s="36">
        <v>31</v>
      </c>
      <c r="E553" s="34" t="s">
        <v>609</v>
      </c>
      <c r="F553" s="37" t="s">
        <v>24</v>
      </c>
      <c r="G553" s="38">
        <v>20677.394</v>
      </c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 t="s">
        <v>35</v>
      </c>
    </row>
    <row r="554" spans="1:18">
      <c r="A554" s="34" t="s">
        <v>634</v>
      </c>
      <c r="B554" s="34" t="s">
        <v>28</v>
      </c>
      <c r="C554" s="36">
        <v>11169</v>
      </c>
      <c r="D554" s="36">
        <v>3298</v>
      </c>
      <c r="E554" s="34" t="s">
        <v>609</v>
      </c>
      <c r="F554" s="37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 t="s">
        <v>21</v>
      </c>
    </row>
    <row r="555" spans="1:18">
      <c r="A555" s="34" t="s">
        <v>635</v>
      </c>
      <c r="B555" s="34" t="s">
        <v>33</v>
      </c>
      <c r="C555" s="36">
        <v>2669</v>
      </c>
      <c r="D555" s="36">
        <v>473</v>
      </c>
      <c r="E555" s="34" t="s">
        <v>609</v>
      </c>
      <c r="F555" s="37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 t="s">
        <v>21</v>
      </c>
    </row>
    <row r="556" spans="1:18">
      <c r="A556" s="34" t="s">
        <v>636</v>
      </c>
      <c r="B556" s="34" t="s">
        <v>33</v>
      </c>
      <c r="C556" s="36">
        <v>4580</v>
      </c>
      <c r="D556" s="36">
        <v>1124</v>
      </c>
      <c r="E556" s="34" t="s">
        <v>609</v>
      </c>
      <c r="F556" s="37"/>
      <c r="G556" s="38"/>
      <c r="H556" s="38"/>
      <c r="I556" s="38"/>
      <c r="J556" s="38"/>
      <c r="K556" s="38"/>
      <c r="L556" s="38"/>
      <c r="M556" s="38"/>
      <c r="N556" s="38"/>
      <c r="O556" s="38" t="s">
        <v>24</v>
      </c>
      <c r="P556" s="38">
        <v>2839952</v>
      </c>
      <c r="Q556" s="38"/>
      <c r="R556" s="38" t="s">
        <v>21</v>
      </c>
    </row>
    <row r="557" spans="1:18">
      <c r="A557" s="34" t="s">
        <v>637</v>
      </c>
      <c r="B557" s="35" t="s">
        <v>33</v>
      </c>
      <c r="C557" s="36">
        <v>917</v>
      </c>
      <c r="D557" s="36">
        <v>278</v>
      </c>
      <c r="E557" s="34" t="s">
        <v>609</v>
      </c>
      <c r="F557" s="37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 t="s">
        <v>21</v>
      </c>
    </row>
    <row r="558" spans="1:18">
      <c r="A558" s="34" t="s">
        <v>638</v>
      </c>
      <c r="B558" s="34" t="s">
        <v>33</v>
      </c>
      <c r="C558" s="36">
        <v>500</v>
      </c>
      <c r="D558" s="36">
        <v>161</v>
      </c>
      <c r="E558" s="34" t="s">
        <v>609</v>
      </c>
      <c r="F558" s="37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 t="s">
        <v>21</v>
      </c>
    </row>
    <row r="559" spans="1:18">
      <c r="A559" s="34" t="s">
        <v>639</v>
      </c>
      <c r="B559" s="35" t="s">
        <v>33</v>
      </c>
      <c r="C559" s="36">
        <v>871</v>
      </c>
      <c r="D559" s="36">
        <v>372</v>
      </c>
      <c r="E559" s="34" t="s">
        <v>609</v>
      </c>
      <c r="F559" s="37" t="s">
        <v>24</v>
      </c>
      <c r="G559" s="38">
        <v>0</v>
      </c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 t="s">
        <v>35</v>
      </c>
    </row>
    <row r="560" spans="1:18">
      <c r="A560" s="34" t="s">
        <v>640</v>
      </c>
      <c r="B560" s="34" t="s">
        <v>33</v>
      </c>
      <c r="C560" s="36">
        <v>1281</v>
      </c>
      <c r="D560" s="36">
        <v>99</v>
      </c>
      <c r="E560" s="34" t="s">
        <v>609</v>
      </c>
      <c r="F560" s="37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 t="s">
        <v>21</v>
      </c>
    </row>
    <row r="561" spans="1:18">
      <c r="A561" s="34" t="s">
        <v>641</v>
      </c>
      <c r="B561" s="34" t="s">
        <v>33</v>
      </c>
      <c r="C561" s="36">
        <v>282</v>
      </c>
      <c r="D561" s="36">
        <v>91</v>
      </c>
      <c r="E561" s="34" t="s">
        <v>642</v>
      </c>
      <c r="F561" s="37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 t="s">
        <v>21</v>
      </c>
    </row>
    <row r="562" spans="1:18">
      <c r="A562" s="34" t="s">
        <v>643</v>
      </c>
      <c r="B562" s="34" t="s">
        <v>33</v>
      </c>
      <c r="C562" s="36">
        <v>417</v>
      </c>
      <c r="D562" s="36">
        <v>153</v>
      </c>
      <c r="E562" s="34" t="s">
        <v>642</v>
      </c>
      <c r="F562" s="37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 t="s">
        <v>21</v>
      </c>
    </row>
    <row r="563" spans="1:18">
      <c r="A563" s="34" t="s">
        <v>644</v>
      </c>
      <c r="B563" s="34" t="s">
        <v>28</v>
      </c>
      <c r="C563" s="36">
        <v>219</v>
      </c>
      <c r="D563" s="36">
        <v>88</v>
      </c>
      <c r="E563" s="34" t="s">
        <v>642</v>
      </c>
      <c r="F563" s="37" t="s">
        <v>24</v>
      </c>
      <c r="G563" s="38">
        <v>20677.394</v>
      </c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 t="s">
        <v>21</v>
      </c>
    </row>
    <row r="564" spans="1:18">
      <c r="A564" s="34" t="s">
        <v>645</v>
      </c>
      <c r="B564" s="34" t="s">
        <v>28</v>
      </c>
      <c r="C564" s="36">
        <v>280</v>
      </c>
      <c r="D564" s="36">
        <v>100</v>
      </c>
      <c r="E564" s="34" t="s">
        <v>642</v>
      </c>
      <c r="F564" s="37" t="s">
        <v>24</v>
      </c>
      <c r="G564" s="38">
        <v>126836.3</v>
      </c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 t="s">
        <v>21</v>
      </c>
    </row>
    <row r="565" spans="1:18">
      <c r="A565" s="34" t="s">
        <v>646</v>
      </c>
      <c r="B565" s="34" t="s">
        <v>33</v>
      </c>
      <c r="C565" s="36">
        <v>67</v>
      </c>
      <c r="D565" s="36">
        <v>57</v>
      </c>
      <c r="E565" s="34" t="s">
        <v>642</v>
      </c>
      <c r="F565" s="37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 t="s">
        <v>21</v>
      </c>
    </row>
    <row r="566" spans="1:18">
      <c r="A566" s="34" t="s">
        <v>647</v>
      </c>
      <c r="B566" s="34" t="s">
        <v>33</v>
      </c>
      <c r="C566" s="36">
        <v>36</v>
      </c>
      <c r="D566" s="36">
        <v>1</v>
      </c>
      <c r="E566" s="34" t="s">
        <v>642</v>
      </c>
      <c r="F566" s="37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 t="s">
        <v>21</v>
      </c>
    </row>
    <row r="567" spans="1:18">
      <c r="A567" s="34" t="s">
        <v>648</v>
      </c>
      <c r="B567" s="35" t="s">
        <v>28</v>
      </c>
      <c r="C567" s="36">
        <v>166</v>
      </c>
      <c r="D567" s="36">
        <v>17</v>
      </c>
      <c r="E567" s="34" t="s">
        <v>642</v>
      </c>
      <c r="F567" s="37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 t="s">
        <v>21</v>
      </c>
    </row>
    <row r="568" spans="1:18">
      <c r="A568" s="34" t="s">
        <v>649</v>
      </c>
      <c r="B568" s="34" t="s">
        <v>33</v>
      </c>
      <c r="C568" s="36">
        <v>1289</v>
      </c>
      <c r="D568" s="36">
        <v>392</v>
      </c>
      <c r="E568" s="34" t="s">
        <v>642</v>
      </c>
      <c r="F568" s="37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 t="s">
        <v>21</v>
      </c>
    </row>
    <row r="569" spans="1:18">
      <c r="A569" s="34" t="s">
        <v>650</v>
      </c>
      <c r="B569" s="34" t="s">
        <v>28</v>
      </c>
      <c r="C569" s="36">
        <v>51</v>
      </c>
      <c r="D569" s="36">
        <v>24</v>
      </c>
      <c r="E569" s="34" t="s">
        <v>642</v>
      </c>
      <c r="F569" s="37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 t="s">
        <v>21</v>
      </c>
    </row>
    <row r="570" spans="1:18">
      <c r="A570" s="34" t="s">
        <v>651</v>
      </c>
      <c r="B570" s="34" t="s">
        <v>33</v>
      </c>
      <c r="C570" s="36">
        <v>150</v>
      </c>
      <c r="D570" s="36">
        <v>2</v>
      </c>
      <c r="E570" s="34" t="s">
        <v>642</v>
      </c>
      <c r="F570" s="37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 t="s">
        <v>21</v>
      </c>
    </row>
    <row r="571" spans="1:18">
      <c r="A571" s="34" t="s">
        <v>652</v>
      </c>
      <c r="B571" s="34" t="s">
        <v>28</v>
      </c>
      <c r="C571" s="36">
        <v>72</v>
      </c>
      <c r="D571" s="36">
        <v>38</v>
      </c>
      <c r="E571" s="34" t="s">
        <v>653</v>
      </c>
      <c r="F571" s="37"/>
      <c r="G571" s="38"/>
      <c r="H571" s="38"/>
      <c r="I571" s="38"/>
      <c r="J571" s="38"/>
      <c r="K571" s="38"/>
      <c r="L571" s="38"/>
      <c r="M571" s="38"/>
      <c r="N571" s="38"/>
      <c r="O571" s="38" t="s">
        <v>24</v>
      </c>
      <c r="P571" s="38">
        <v>1628324</v>
      </c>
      <c r="Q571" s="38"/>
      <c r="R571" s="38" t="s">
        <v>35</v>
      </c>
    </row>
    <row r="572" spans="1:18">
      <c r="A572" s="34" t="s">
        <v>654</v>
      </c>
      <c r="B572" s="34" t="s">
        <v>28</v>
      </c>
      <c r="C572" s="36">
        <v>25</v>
      </c>
      <c r="D572" s="36">
        <v>27</v>
      </c>
      <c r="E572" s="34" t="s">
        <v>653</v>
      </c>
      <c r="F572" s="37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 t="s">
        <v>35</v>
      </c>
    </row>
    <row r="573" spans="1:18">
      <c r="A573" s="34" t="s">
        <v>655</v>
      </c>
      <c r="B573" s="34" t="s">
        <v>33</v>
      </c>
      <c r="C573" s="36">
        <v>58</v>
      </c>
      <c r="D573" s="36">
        <v>27</v>
      </c>
      <c r="E573" s="34" t="s">
        <v>653</v>
      </c>
      <c r="F573" s="37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 t="s">
        <v>21</v>
      </c>
    </row>
    <row r="574" spans="1:18">
      <c r="A574" s="34" t="s">
        <v>656</v>
      </c>
      <c r="B574" s="34" t="s">
        <v>28</v>
      </c>
      <c r="C574" s="36">
        <v>39</v>
      </c>
      <c r="D574" s="36">
        <v>1</v>
      </c>
      <c r="E574" s="34" t="s">
        <v>653</v>
      </c>
      <c r="F574" s="37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 t="s">
        <v>21</v>
      </c>
    </row>
    <row r="575" spans="1:18">
      <c r="A575" s="34" t="s">
        <v>657</v>
      </c>
      <c r="B575" s="34" t="s">
        <v>19</v>
      </c>
      <c r="C575" s="36">
        <v>215</v>
      </c>
      <c r="D575" s="36">
        <v>85</v>
      </c>
      <c r="E575" s="34" t="s">
        <v>653</v>
      </c>
      <c r="F575" s="37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 t="s">
        <v>21</v>
      </c>
    </row>
    <row r="576" spans="1:18">
      <c r="A576" s="34" t="s">
        <v>658</v>
      </c>
      <c r="B576" s="34" t="s">
        <v>28</v>
      </c>
      <c r="C576" s="36">
        <v>404</v>
      </c>
      <c r="D576" s="36">
        <v>1</v>
      </c>
      <c r="E576" s="34" t="s">
        <v>653</v>
      </c>
      <c r="F576" s="37" t="s">
        <v>34</v>
      </c>
      <c r="G576" s="38">
        <v>466953</v>
      </c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 t="s">
        <v>35</v>
      </c>
    </row>
    <row r="577" spans="1:18">
      <c r="A577" s="34" t="s">
        <v>659</v>
      </c>
      <c r="B577" s="34" t="s">
        <v>28</v>
      </c>
      <c r="C577" s="36">
        <v>2600</v>
      </c>
      <c r="D577" s="36">
        <v>13</v>
      </c>
      <c r="E577" s="34" t="s">
        <v>653</v>
      </c>
      <c r="F577" s="37" t="s">
        <v>34</v>
      </c>
      <c r="G577" s="38">
        <v>280609.40000000002</v>
      </c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 t="s">
        <v>21</v>
      </c>
    </row>
    <row r="578" spans="1:18">
      <c r="A578" s="34" t="s">
        <v>660</v>
      </c>
      <c r="B578" s="34" t="s">
        <v>19</v>
      </c>
      <c r="C578" s="36">
        <v>5000</v>
      </c>
      <c r="D578" s="36">
        <v>1604</v>
      </c>
      <c r="E578" s="34" t="s">
        <v>653</v>
      </c>
      <c r="F578" s="37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 t="s">
        <v>21</v>
      </c>
    </row>
    <row r="579" spans="1:18">
      <c r="A579" s="34" t="s">
        <v>661</v>
      </c>
      <c r="B579" s="34" t="s">
        <v>19</v>
      </c>
      <c r="C579" s="36">
        <v>983</v>
      </c>
      <c r="D579" s="36">
        <v>295</v>
      </c>
      <c r="E579" s="34" t="s">
        <v>653</v>
      </c>
      <c r="F579" s="37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9"/>
      <c r="R579" s="38" t="s">
        <v>21</v>
      </c>
    </row>
    <row r="580" spans="1:18">
      <c r="A580" s="34" t="s">
        <v>662</v>
      </c>
      <c r="B580" s="34" t="s">
        <v>19</v>
      </c>
      <c r="C580" s="36">
        <v>32700</v>
      </c>
      <c r="D580" s="36">
        <v>9055</v>
      </c>
      <c r="E580" s="34" t="s">
        <v>653</v>
      </c>
      <c r="F580" s="37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 t="s">
        <v>21</v>
      </c>
    </row>
    <row r="581" spans="1:18">
      <c r="A581" s="34" t="s">
        <v>663</v>
      </c>
      <c r="B581" s="35" t="s">
        <v>28</v>
      </c>
      <c r="C581" s="36">
        <v>455</v>
      </c>
      <c r="D581" s="36">
        <v>147</v>
      </c>
      <c r="E581" s="34" t="s">
        <v>653</v>
      </c>
      <c r="F581" s="37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9"/>
      <c r="R581" s="38" t="s">
        <v>21</v>
      </c>
    </row>
    <row r="582" spans="1:18">
      <c r="A582" s="34" t="s">
        <v>664</v>
      </c>
      <c r="B582" s="34">
        <v>0</v>
      </c>
      <c r="C582" s="36">
        <v>254</v>
      </c>
      <c r="D582" s="36">
        <v>106</v>
      </c>
      <c r="E582" s="34" t="s">
        <v>653</v>
      </c>
      <c r="F582" s="37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 t="s">
        <v>21</v>
      </c>
    </row>
    <row r="583" spans="1:18">
      <c r="A583" s="34" t="s">
        <v>665</v>
      </c>
      <c r="B583" s="34" t="s">
        <v>33</v>
      </c>
      <c r="C583" s="36">
        <v>140</v>
      </c>
      <c r="D583" s="36">
        <v>69</v>
      </c>
      <c r="E583" s="34" t="s">
        <v>666</v>
      </c>
      <c r="F583" s="37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 t="s">
        <v>21</v>
      </c>
    </row>
    <row r="584" spans="1:18">
      <c r="A584" s="34" t="s">
        <v>667</v>
      </c>
      <c r="B584" s="34" t="s">
        <v>33</v>
      </c>
      <c r="C584" s="36">
        <v>602</v>
      </c>
      <c r="D584" s="36">
        <v>175</v>
      </c>
      <c r="E584" s="34" t="s">
        <v>666</v>
      </c>
      <c r="F584" s="37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 t="s">
        <v>21</v>
      </c>
    </row>
    <row r="585" spans="1:18">
      <c r="A585" s="34" t="s">
        <v>668</v>
      </c>
      <c r="B585" s="34" t="s">
        <v>33</v>
      </c>
      <c r="C585" s="36">
        <v>304</v>
      </c>
      <c r="D585" s="36">
        <v>4</v>
      </c>
      <c r="E585" s="34" t="s">
        <v>666</v>
      </c>
      <c r="F585" s="37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9"/>
      <c r="R585" s="38" t="s">
        <v>21</v>
      </c>
    </row>
    <row r="586" spans="1:18">
      <c r="A586" s="34" t="s">
        <v>669</v>
      </c>
      <c r="B586" s="34" t="s">
        <v>19</v>
      </c>
      <c r="C586" s="36">
        <v>53355</v>
      </c>
      <c r="D586" s="36">
        <v>15587</v>
      </c>
      <c r="E586" s="34" t="s">
        <v>666</v>
      </c>
      <c r="F586" s="37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 t="s">
        <v>21</v>
      </c>
    </row>
    <row r="587" spans="1:18">
      <c r="A587" s="34" t="s">
        <v>670</v>
      </c>
      <c r="B587" s="35" t="s">
        <v>19</v>
      </c>
      <c r="C587" s="36">
        <v>100</v>
      </c>
      <c r="D587" s="36">
        <v>27</v>
      </c>
      <c r="E587" s="34" t="s">
        <v>671</v>
      </c>
      <c r="F587" s="37" t="s">
        <v>24</v>
      </c>
      <c r="G587" s="38">
        <v>0</v>
      </c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 t="s">
        <v>21</v>
      </c>
    </row>
    <row r="588" spans="1:18">
      <c r="A588" s="34" t="s">
        <v>672</v>
      </c>
      <c r="B588" s="34" t="s">
        <v>33</v>
      </c>
      <c r="C588" s="36">
        <v>60</v>
      </c>
      <c r="D588" s="36">
        <v>21</v>
      </c>
      <c r="E588" s="34" t="s">
        <v>671</v>
      </c>
      <c r="F588" s="37" t="s">
        <v>24</v>
      </c>
      <c r="G588" s="38">
        <v>71172</v>
      </c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 t="s">
        <v>21</v>
      </c>
    </row>
    <row r="589" spans="1:18">
      <c r="A589" s="34" t="s">
        <v>673</v>
      </c>
      <c r="B589" s="34" t="s">
        <v>33</v>
      </c>
      <c r="C589" s="36">
        <v>60</v>
      </c>
      <c r="D589" s="36">
        <v>41</v>
      </c>
      <c r="E589" s="34" t="s">
        <v>671</v>
      </c>
      <c r="F589" s="37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 t="s">
        <v>21</v>
      </c>
    </row>
    <row r="590" spans="1:18">
      <c r="A590" s="34" t="s">
        <v>674</v>
      </c>
      <c r="B590" s="34" t="s">
        <v>28</v>
      </c>
      <c r="C590" s="36">
        <v>3712</v>
      </c>
      <c r="D590" s="36">
        <v>1246</v>
      </c>
      <c r="E590" s="34" t="s">
        <v>671</v>
      </c>
      <c r="F590" s="37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9"/>
      <c r="R590" s="38" t="s">
        <v>21</v>
      </c>
    </row>
    <row r="591" spans="1:18">
      <c r="C591" s="20"/>
      <c r="D591" s="20"/>
      <c r="F591" s="21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</row>
    <row r="592" spans="1:18" ht="15">
      <c r="A592" s="18" t="s">
        <v>675</v>
      </c>
      <c r="G592" s="19"/>
      <c r="I592" s="19"/>
      <c r="K592" s="19"/>
      <c r="L592" s="23"/>
      <c r="M592" s="23"/>
      <c r="N592" s="24"/>
      <c r="P592" s="19"/>
    </row>
    <row r="593" spans="1:14" ht="15">
      <c r="A593" s="18" t="s">
        <v>676</v>
      </c>
      <c r="L593" s="23"/>
      <c r="M593" s="23"/>
      <c r="N593" s="25"/>
    </row>
    <row r="594" spans="1:14" ht="15">
      <c r="A594" s="18" t="s">
        <v>677</v>
      </c>
      <c r="L594" s="23"/>
      <c r="M594" s="23"/>
      <c r="N594" s="25"/>
    </row>
    <row r="595" spans="1:14">
      <c r="L595" s="23"/>
      <c r="M595" s="23"/>
      <c r="N595" s="25"/>
    </row>
    <row r="596" spans="1:14">
      <c r="A596" s="18" t="s">
        <v>678</v>
      </c>
      <c r="L596" s="23"/>
      <c r="M596" s="23"/>
      <c r="N596" s="25"/>
    </row>
    <row r="597" spans="1:14">
      <c r="A597" s="18" t="s">
        <v>679</v>
      </c>
      <c r="L597" s="26"/>
      <c r="M597" s="25"/>
    </row>
    <row r="598" spans="1:14">
      <c r="A598" s="18" t="s">
        <v>680</v>
      </c>
      <c r="L598" s="23"/>
      <c r="M598" s="25"/>
    </row>
    <row r="599" spans="1:14">
      <c r="A599" s="18" t="s">
        <v>681</v>
      </c>
    </row>
    <row r="600" spans="1:14">
      <c r="A600" s="18" t="s">
        <v>682</v>
      </c>
    </row>
    <row r="601" spans="1:14">
      <c r="A601" s="18" t="s">
        <v>683</v>
      </c>
    </row>
    <row r="603" spans="1:14">
      <c r="B603" s="27" t="s">
        <v>684</v>
      </c>
      <c r="C603" s="28" t="s">
        <v>685</v>
      </c>
      <c r="D603" s="27"/>
      <c r="E603" s="28"/>
      <c r="G603" s="23"/>
      <c r="H603" s="25"/>
      <c r="I603" s="29" t="s">
        <v>24</v>
      </c>
      <c r="J603" s="25" t="s">
        <v>686</v>
      </c>
    </row>
    <row r="604" spans="1:14">
      <c r="B604" s="26"/>
      <c r="C604" s="28" t="s">
        <v>687</v>
      </c>
      <c r="D604" s="26"/>
      <c r="E604" s="28"/>
      <c r="G604" s="23"/>
      <c r="H604" s="25"/>
      <c r="I604" s="30" t="s">
        <v>25</v>
      </c>
      <c r="J604" s="25" t="s">
        <v>688</v>
      </c>
    </row>
    <row r="605" spans="1:14">
      <c r="B605" s="26"/>
      <c r="C605" s="28" t="s">
        <v>689</v>
      </c>
      <c r="D605" s="26"/>
      <c r="E605" s="28"/>
      <c r="G605" s="23"/>
      <c r="H605" s="25"/>
      <c r="I605" s="31" t="s">
        <v>34</v>
      </c>
      <c r="J605" s="25" t="s">
        <v>690</v>
      </c>
    </row>
    <row r="606" spans="1:14">
      <c r="G606" s="26"/>
      <c r="H606" s="32"/>
      <c r="I606" s="33" t="s">
        <v>691</v>
      </c>
      <c r="J606" s="32" t="s">
        <v>692</v>
      </c>
    </row>
  </sheetData>
  <protectedRanges>
    <protectedRange sqref="A1:R1" name="AllowSortFilter"/>
  </protectedRanges>
  <autoFilter ref="A1:R590" xr:uid="{60FD56A9-1ED1-414B-814D-0032EA4FCFF7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56AA9-2827-4D2C-AB1D-243F1A35739F}">
  <dimension ref="A1:AZ590"/>
  <sheetViews>
    <sheetView workbookViewId="0">
      <pane xSplit="7" ySplit="1" topLeftCell="X2" activePane="bottomRight" state="frozen"/>
      <selection pane="bottomRight" activeCell="AP590" sqref="AP2:AP590"/>
      <selection pane="bottomLeft" activeCell="A2" sqref="A2"/>
      <selection pane="topRight" activeCell="I1" sqref="I1"/>
    </sheetView>
  </sheetViews>
  <sheetFormatPr defaultRowHeight="15"/>
  <cols>
    <col min="2" max="2" width="11.5703125" customWidth="1"/>
    <col min="11" max="11" width="9.5703125" bestFit="1" customWidth="1"/>
    <col min="12" max="12" width="12.7109375" style="40" bestFit="1" customWidth="1"/>
    <col min="17" max="17" width="12.7109375" bestFit="1" customWidth="1"/>
    <col min="19" max="19" width="12.7109375" bestFit="1" customWidth="1"/>
    <col min="28" max="28" width="11.140625" bestFit="1" customWidth="1"/>
    <col min="33" max="33" width="14" customWidth="1"/>
    <col min="36" max="36" width="13.85546875" bestFit="1" customWidth="1"/>
    <col min="40" max="40" width="13.85546875" bestFit="1" customWidth="1"/>
  </cols>
  <sheetData>
    <row r="1" spans="1:52" ht="126">
      <c r="A1" s="1" t="s">
        <v>693</v>
      </c>
      <c r="B1" s="2" t="s">
        <v>694</v>
      </c>
      <c r="C1" s="3" t="s">
        <v>695</v>
      </c>
      <c r="D1" s="3" t="s">
        <v>696</v>
      </c>
      <c r="E1" s="4" t="s">
        <v>697</v>
      </c>
      <c r="F1" s="4" t="s">
        <v>698</v>
      </c>
      <c r="G1" s="4" t="s">
        <v>699</v>
      </c>
      <c r="H1" s="2" t="s">
        <v>700</v>
      </c>
      <c r="I1" s="2" t="s">
        <v>701</v>
      </c>
      <c r="J1" s="2" t="s">
        <v>702</v>
      </c>
      <c r="K1" s="2" t="s">
        <v>703</v>
      </c>
      <c r="L1" s="5" t="s">
        <v>704</v>
      </c>
      <c r="M1" s="5" t="s">
        <v>705</v>
      </c>
      <c r="N1" s="4" t="s">
        <v>706</v>
      </c>
      <c r="O1" s="4" t="s">
        <v>707</v>
      </c>
      <c r="P1" s="2" t="s">
        <v>708</v>
      </c>
      <c r="Q1" s="2" t="s">
        <v>709</v>
      </c>
      <c r="R1" s="4" t="s">
        <v>710</v>
      </c>
      <c r="S1" s="4" t="s">
        <v>711</v>
      </c>
      <c r="T1" s="4" t="s">
        <v>712</v>
      </c>
      <c r="U1" s="4" t="s">
        <v>713</v>
      </c>
      <c r="V1" s="6" t="s">
        <v>714</v>
      </c>
      <c r="W1" s="2" t="s">
        <v>715</v>
      </c>
      <c r="X1" s="2" t="s">
        <v>716</v>
      </c>
      <c r="Y1" s="2" t="s">
        <v>717</v>
      </c>
      <c r="Z1" s="2" t="s">
        <v>718</v>
      </c>
      <c r="AA1" s="2" t="s">
        <v>719</v>
      </c>
      <c r="AB1" s="2" t="s">
        <v>720</v>
      </c>
      <c r="AC1" s="2" t="s">
        <v>721</v>
      </c>
      <c r="AD1" s="4" t="s">
        <v>722</v>
      </c>
      <c r="AE1" s="4" t="s">
        <v>723</v>
      </c>
      <c r="AF1" s="4" t="s">
        <v>724</v>
      </c>
      <c r="AG1" s="7" t="s">
        <v>725</v>
      </c>
      <c r="AH1" s="4" t="s">
        <v>726</v>
      </c>
      <c r="AI1" s="2" t="s">
        <v>727</v>
      </c>
      <c r="AJ1" s="2" t="s">
        <v>728</v>
      </c>
      <c r="AK1" s="2" t="s">
        <v>729</v>
      </c>
      <c r="AL1" s="2" t="s">
        <v>730</v>
      </c>
      <c r="AM1" s="2" t="s">
        <v>731</v>
      </c>
      <c r="AN1" s="2" t="s">
        <v>732</v>
      </c>
      <c r="AO1" s="2" t="s">
        <v>733</v>
      </c>
      <c r="AP1" s="4" t="s">
        <v>734</v>
      </c>
      <c r="AQ1" s="8" t="s">
        <v>735</v>
      </c>
      <c r="AR1" s="9" t="s">
        <v>736</v>
      </c>
      <c r="AS1" s="9" t="s">
        <v>703</v>
      </c>
      <c r="AT1" s="9" t="s">
        <v>737</v>
      </c>
      <c r="AU1" s="9" t="s">
        <v>713</v>
      </c>
      <c r="AV1" s="9" t="s">
        <v>725</v>
      </c>
      <c r="AW1" s="2" t="s">
        <v>738</v>
      </c>
      <c r="AX1" s="10" t="s">
        <v>739</v>
      </c>
      <c r="AY1" s="10" t="s">
        <v>740</v>
      </c>
      <c r="AZ1" s="10" t="s">
        <v>741</v>
      </c>
    </row>
    <row r="2" spans="1:52">
      <c r="A2">
        <v>105009</v>
      </c>
      <c r="B2" t="s">
        <v>742</v>
      </c>
      <c r="C2" t="s">
        <v>18</v>
      </c>
      <c r="D2" t="s">
        <v>19</v>
      </c>
      <c r="E2">
        <v>50</v>
      </c>
      <c r="F2">
        <v>1</v>
      </c>
      <c r="G2" t="s">
        <v>20</v>
      </c>
      <c r="K2" t="s">
        <v>743</v>
      </c>
      <c r="O2" s="40"/>
      <c r="P2" t="s">
        <v>743</v>
      </c>
      <c r="Q2" t="s">
        <v>743</v>
      </c>
      <c r="W2" t="s">
        <v>743</v>
      </c>
      <c r="X2" s="40" t="s">
        <v>743</v>
      </c>
      <c r="Y2" t="s">
        <v>743</v>
      </c>
      <c r="Z2" t="s">
        <v>743</v>
      </c>
      <c r="AA2" t="s">
        <v>743</v>
      </c>
      <c r="AB2" t="s">
        <v>743</v>
      </c>
      <c r="AC2" t="s">
        <v>743</v>
      </c>
      <c r="AE2">
        <v>0</v>
      </c>
      <c r="AI2" t="s">
        <v>743</v>
      </c>
      <c r="AJ2" t="s">
        <v>743</v>
      </c>
      <c r="AK2" t="s">
        <v>743</v>
      </c>
      <c r="AL2" t="s">
        <v>743</v>
      </c>
      <c r="AM2" t="s">
        <v>743</v>
      </c>
      <c r="AN2" t="s">
        <v>743</v>
      </c>
      <c r="AO2" t="s">
        <v>743</v>
      </c>
      <c r="AP2" t="s">
        <v>21</v>
      </c>
      <c r="AW2" t="s">
        <v>744</v>
      </c>
      <c r="AX2">
        <v>2.85</v>
      </c>
      <c r="AY2">
        <v>3.82</v>
      </c>
      <c r="AZ2">
        <v>16.381997468362499</v>
      </c>
    </row>
    <row r="3" spans="1:52">
      <c r="A3">
        <v>210001</v>
      </c>
      <c r="B3" t="s">
        <v>745</v>
      </c>
      <c r="C3" t="s">
        <v>22</v>
      </c>
      <c r="D3" t="s">
        <v>19</v>
      </c>
      <c r="E3">
        <v>625</v>
      </c>
      <c r="F3">
        <v>490</v>
      </c>
      <c r="G3" t="s">
        <v>23</v>
      </c>
      <c r="K3" t="s">
        <v>746</v>
      </c>
      <c r="L3" s="40">
        <v>0</v>
      </c>
      <c r="M3" t="s">
        <v>747</v>
      </c>
      <c r="N3" t="s">
        <v>24</v>
      </c>
      <c r="O3" s="40">
        <v>0</v>
      </c>
      <c r="P3" t="s">
        <v>743</v>
      </c>
      <c r="Q3" t="s">
        <v>743</v>
      </c>
      <c r="W3" t="s">
        <v>743</v>
      </c>
      <c r="X3" s="40" t="s">
        <v>743</v>
      </c>
      <c r="Y3" t="s">
        <v>743</v>
      </c>
      <c r="Z3" t="s">
        <v>743</v>
      </c>
      <c r="AA3" t="s">
        <v>743</v>
      </c>
      <c r="AB3" t="s">
        <v>743</v>
      </c>
      <c r="AC3" t="s">
        <v>743</v>
      </c>
      <c r="AE3">
        <v>0</v>
      </c>
      <c r="AF3" t="s">
        <v>25</v>
      </c>
      <c r="AG3" s="40">
        <f>AN3</f>
        <v>477000</v>
      </c>
      <c r="AH3" t="str">
        <f>AO3</f>
        <v>3</v>
      </c>
      <c r="AI3" t="s">
        <v>743</v>
      </c>
      <c r="AJ3" t="s">
        <v>743</v>
      </c>
      <c r="AK3" t="s">
        <v>743</v>
      </c>
      <c r="AL3" t="s">
        <v>743</v>
      </c>
      <c r="AM3" t="s">
        <v>748</v>
      </c>
      <c r="AN3" s="40">
        <v>477000</v>
      </c>
      <c r="AO3" t="s">
        <v>26</v>
      </c>
      <c r="AP3" t="s">
        <v>21</v>
      </c>
      <c r="AW3" t="s">
        <v>744</v>
      </c>
      <c r="AX3">
        <v>3.42</v>
      </c>
      <c r="AY3">
        <v>22.36</v>
      </c>
      <c r="AZ3">
        <v>13.6151637006617</v>
      </c>
    </row>
    <row r="4" spans="1:52">
      <c r="A4">
        <v>300011</v>
      </c>
      <c r="B4" t="s">
        <v>749</v>
      </c>
      <c r="C4" t="s">
        <v>27</v>
      </c>
      <c r="D4" t="s">
        <v>28</v>
      </c>
      <c r="E4">
        <v>40</v>
      </c>
      <c r="F4">
        <v>20</v>
      </c>
      <c r="G4" t="s">
        <v>29</v>
      </c>
      <c r="K4" t="s">
        <v>750</v>
      </c>
      <c r="L4" s="40">
        <v>462680</v>
      </c>
      <c r="M4" t="s">
        <v>751</v>
      </c>
      <c r="N4" t="s">
        <v>24</v>
      </c>
      <c r="O4" s="40">
        <v>462680</v>
      </c>
      <c r="P4" t="s">
        <v>743</v>
      </c>
      <c r="Q4" t="s">
        <v>743</v>
      </c>
      <c r="W4" t="s">
        <v>743</v>
      </c>
      <c r="X4" s="40" t="s">
        <v>743</v>
      </c>
      <c r="Y4" t="s">
        <v>743</v>
      </c>
      <c r="Z4" t="s">
        <v>743</v>
      </c>
      <c r="AA4" t="s">
        <v>743</v>
      </c>
      <c r="AB4" t="s">
        <v>743</v>
      </c>
      <c r="AC4" t="s">
        <v>743</v>
      </c>
      <c r="AE4">
        <v>0</v>
      </c>
      <c r="AI4" t="s">
        <v>743</v>
      </c>
      <c r="AJ4" t="s">
        <v>743</v>
      </c>
      <c r="AK4" t="s">
        <v>743</v>
      </c>
      <c r="AL4" t="s">
        <v>743</v>
      </c>
      <c r="AM4" t="s">
        <v>743</v>
      </c>
      <c r="AO4" t="s">
        <v>743</v>
      </c>
      <c r="AP4" t="s">
        <v>21</v>
      </c>
      <c r="AW4" t="s">
        <v>744</v>
      </c>
      <c r="AX4">
        <v>2.1527827451389601</v>
      </c>
      <c r="AY4">
        <v>19.98</v>
      </c>
      <c r="AZ4">
        <v>26.3320336713569</v>
      </c>
    </row>
    <row r="5" spans="1:52">
      <c r="A5">
        <v>300037</v>
      </c>
      <c r="B5" t="s">
        <v>752</v>
      </c>
      <c r="C5" t="s">
        <v>30</v>
      </c>
      <c r="D5" t="s">
        <v>19</v>
      </c>
      <c r="E5">
        <v>3553</v>
      </c>
      <c r="F5">
        <v>355</v>
      </c>
      <c r="G5" t="s">
        <v>29</v>
      </c>
      <c r="K5" t="s">
        <v>753</v>
      </c>
      <c r="L5" s="40">
        <v>67335</v>
      </c>
      <c r="M5" t="s">
        <v>754</v>
      </c>
      <c r="N5" t="s">
        <v>24</v>
      </c>
      <c r="O5" s="40">
        <v>67335</v>
      </c>
      <c r="P5" t="s">
        <v>743</v>
      </c>
      <c r="Q5" t="s">
        <v>743</v>
      </c>
      <c r="W5" t="s">
        <v>743</v>
      </c>
      <c r="X5" s="40" t="s">
        <v>743</v>
      </c>
      <c r="Y5" t="s">
        <v>743</v>
      </c>
      <c r="Z5" t="s">
        <v>743</v>
      </c>
      <c r="AA5" t="s">
        <v>743</v>
      </c>
      <c r="AB5" t="s">
        <v>743</v>
      </c>
      <c r="AC5" t="s">
        <v>743</v>
      </c>
      <c r="AE5">
        <v>0</v>
      </c>
      <c r="AI5" t="s">
        <v>743</v>
      </c>
      <c r="AJ5" t="s">
        <v>743</v>
      </c>
      <c r="AK5" t="s">
        <v>743</v>
      </c>
      <c r="AL5" t="s">
        <v>743</v>
      </c>
      <c r="AM5" t="s">
        <v>743</v>
      </c>
      <c r="AO5" t="s">
        <v>743</v>
      </c>
      <c r="AP5" t="s">
        <v>21</v>
      </c>
      <c r="AW5" t="s">
        <v>744</v>
      </c>
      <c r="AX5">
        <v>2.6631113261822601</v>
      </c>
      <c r="AY5">
        <v>14.6</v>
      </c>
      <c r="AZ5">
        <v>27.858134844250898</v>
      </c>
    </row>
    <row r="6" spans="1:52">
      <c r="A6">
        <v>300062</v>
      </c>
      <c r="B6" t="s">
        <v>755</v>
      </c>
      <c r="C6" t="s">
        <v>31</v>
      </c>
      <c r="D6" t="s">
        <v>28</v>
      </c>
      <c r="E6">
        <v>299</v>
      </c>
      <c r="F6">
        <v>21</v>
      </c>
      <c r="G6" t="s">
        <v>29</v>
      </c>
      <c r="K6" t="s">
        <v>743</v>
      </c>
      <c r="O6" s="40"/>
      <c r="P6" t="s">
        <v>743</v>
      </c>
      <c r="Q6" t="s">
        <v>743</v>
      </c>
      <c r="W6" t="s">
        <v>743</v>
      </c>
      <c r="X6" s="40" t="s">
        <v>743</v>
      </c>
      <c r="Y6" t="s">
        <v>743</v>
      </c>
      <c r="Z6" t="s">
        <v>743</v>
      </c>
      <c r="AA6" t="s">
        <v>743</v>
      </c>
      <c r="AB6" t="s">
        <v>743</v>
      </c>
      <c r="AC6" t="s">
        <v>743</v>
      </c>
      <c r="AE6">
        <v>0</v>
      </c>
      <c r="AI6" t="s">
        <v>743</v>
      </c>
      <c r="AJ6" t="s">
        <v>743</v>
      </c>
      <c r="AK6" t="s">
        <v>743</v>
      </c>
      <c r="AL6" t="s">
        <v>743</v>
      </c>
      <c r="AM6" t="s">
        <v>743</v>
      </c>
      <c r="AO6" t="s">
        <v>743</v>
      </c>
      <c r="AP6" t="s">
        <v>21</v>
      </c>
      <c r="AW6" t="s">
        <v>756</v>
      </c>
      <c r="AX6">
        <v>2.86</v>
      </c>
      <c r="AY6">
        <v>5.52</v>
      </c>
      <c r="AZ6">
        <v>17.664729490681498</v>
      </c>
    </row>
    <row r="7" spans="1:52">
      <c r="A7">
        <v>300078</v>
      </c>
      <c r="B7" t="s">
        <v>757</v>
      </c>
      <c r="C7" t="s">
        <v>32</v>
      </c>
      <c r="D7" t="s">
        <v>33</v>
      </c>
      <c r="E7">
        <v>40</v>
      </c>
      <c r="F7">
        <v>12</v>
      </c>
      <c r="G7" t="s">
        <v>29</v>
      </c>
      <c r="K7" t="s">
        <v>758</v>
      </c>
      <c r="L7" s="40">
        <v>0</v>
      </c>
      <c r="M7" t="s">
        <v>759</v>
      </c>
      <c r="N7" t="s">
        <v>34</v>
      </c>
      <c r="O7" s="40">
        <v>0</v>
      </c>
      <c r="P7" t="s">
        <v>743</v>
      </c>
      <c r="Q7" t="s">
        <v>743</v>
      </c>
      <c r="W7" t="s">
        <v>743</v>
      </c>
      <c r="X7" s="40" t="s">
        <v>743</v>
      </c>
      <c r="Y7" t="s">
        <v>743</v>
      </c>
      <c r="Z7" t="s">
        <v>743</v>
      </c>
      <c r="AA7" t="s">
        <v>743</v>
      </c>
      <c r="AB7" t="s">
        <v>743</v>
      </c>
      <c r="AC7" t="s">
        <v>743</v>
      </c>
      <c r="AE7">
        <v>0</v>
      </c>
      <c r="AI7" t="s">
        <v>743</v>
      </c>
      <c r="AJ7" t="s">
        <v>743</v>
      </c>
      <c r="AK7" t="s">
        <v>743</v>
      </c>
      <c r="AL7" t="s">
        <v>743</v>
      </c>
      <c r="AM7" t="s">
        <v>743</v>
      </c>
      <c r="AO7" t="s">
        <v>743</v>
      </c>
      <c r="AP7" t="s">
        <v>35</v>
      </c>
      <c r="AW7" t="s">
        <v>744</v>
      </c>
      <c r="AX7">
        <v>2.1800000000000002</v>
      </c>
      <c r="AY7">
        <v>13.07</v>
      </c>
      <c r="AZ7">
        <v>22.690327851808899</v>
      </c>
    </row>
    <row r="8" spans="1:52">
      <c r="A8">
        <v>400012</v>
      </c>
      <c r="B8" t="s">
        <v>760</v>
      </c>
      <c r="C8" t="s">
        <v>36</v>
      </c>
      <c r="D8" t="s">
        <v>28</v>
      </c>
      <c r="E8">
        <v>460</v>
      </c>
      <c r="F8">
        <v>135</v>
      </c>
      <c r="G8" t="s">
        <v>37</v>
      </c>
      <c r="K8" t="s">
        <v>743</v>
      </c>
      <c r="O8" s="40"/>
      <c r="P8" t="s">
        <v>743</v>
      </c>
      <c r="Q8" t="s">
        <v>743</v>
      </c>
      <c r="W8" t="s">
        <v>743</v>
      </c>
      <c r="X8" s="40" t="s">
        <v>743</v>
      </c>
      <c r="Y8" t="s">
        <v>743</v>
      </c>
      <c r="Z8" t="s">
        <v>743</v>
      </c>
      <c r="AA8" t="s">
        <v>743</v>
      </c>
      <c r="AB8" t="s">
        <v>743</v>
      </c>
      <c r="AC8" t="s">
        <v>743</v>
      </c>
      <c r="AE8">
        <v>0</v>
      </c>
      <c r="AI8" t="s">
        <v>743</v>
      </c>
      <c r="AJ8" t="s">
        <v>743</v>
      </c>
      <c r="AK8" t="s">
        <v>743</v>
      </c>
      <c r="AL8" t="s">
        <v>743</v>
      </c>
      <c r="AM8" t="s">
        <v>743</v>
      </c>
      <c r="AO8" t="s">
        <v>743</v>
      </c>
      <c r="AP8" t="s">
        <v>21</v>
      </c>
      <c r="AW8" t="s">
        <v>744</v>
      </c>
      <c r="AX8">
        <v>3.26</v>
      </c>
      <c r="AY8">
        <v>25.63</v>
      </c>
      <c r="AZ8">
        <v>33.0132747230357</v>
      </c>
    </row>
    <row r="9" spans="1:52">
      <c r="A9">
        <v>400026</v>
      </c>
      <c r="B9" t="s">
        <v>761</v>
      </c>
      <c r="C9" t="s">
        <v>38</v>
      </c>
      <c r="D9" t="s">
        <v>33</v>
      </c>
      <c r="E9">
        <v>50</v>
      </c>
      <c r="F9">
        <v>26</v>
      </c>
      <c r="G9" t="s">
        <v>37</v>
      </c>
      <c r="K9" t="s">
        <v>743</v>
      </c>
      <c r="O9" s="40"/>
      <c r="P9" t="s">
        <v>743</v>
      </c>
      <c r="Q9" t="s">
        <v>743</v>
      </c>
      <c r="W9" t="s">
        <v>743</v>
      </c>
      <c r="X9" s="40" t="s">
        <v>743</v>
      </c>
      <c r="Y9" t="s">
        <v>743</v>
      </c>
      <c r="Z9" t="s">
        <v>743</v>
      </c>
      <c r="AA9" t="s">
        <v>743</v>
      </c>
      <c r="AB9" t="s">
        <v>743</v>
      </c>
      <c r="AC9" t="s">
        <v>743</v>
      </c>
      <c r="AE9">
        <v>0</v>
      </c>
      <c r="AI9" t="s">
        <v>743</v>
      </c>
      <c r="AJ9" t="s">
        <v>743</v>
      </c>
      <c r="AK9" t="s">
        <v>743</v>
      </c>
      <c r="AL9" t="s">
        <v>743</v>
      </c>
      <c r="AM9" t="s">
        <v>743</v>
      </c>
      <c r="AO9" t="s">
        <v>743</v>
      </c>
      <c r="AP9" t="s">
        <v>21</v>
      </c>
      <c r="AW9" t="s">
        <v>744</v>
      </c>
      <c r="AX9">
        <v>3.21</v>
      </c>
      <c r="AY9">
        <v>58.13</v>
      </c>
      <c r="AZ9">
        <v>14.8911613469442</v>
      </c>
    </row>
    <row r="10" spans="1:52">
      <c r="A10">
        <v>400027</v>
      </c>
      <c r="B10" t="s">
        <v>762</v>
      </c>
      <c r="C10" t="s">
        <v>39</v>
      </c>
      <c r="D10" t="s">
        <v>33</v>
      </c>
      <c r="E10">
        <v>180</v>
      </c>
      <c r="F10">
        <v>127</v>
      </c>
      <c r="G10" t="s">
        <v>37</v>
      </c>
      <c r="K10" t="s">
        <v>743</v>
      </c>
      <c r="O10" s="40"/>
      <c r="P10" t="s">
        <v>743</v>
      </c>
      <c r="Q10" t="s">
        <v>743</v>
      </c>
      <c r="W10" t="s">
        <v>743</v>
      </c>
      <c r="X10" s="40" t="s">
        <v>743</v>
      </c>
      <c r="Y10" t="s">
        <v>743</v>
      </c>
      <c r="Z10" t="s">
        <v>743</v>
      </c>
      <c r="AA10" t="s">
        <v>743</v>
      </c>
      <c r="AB10" t="s">
        <v>743</v>
      </c>
      <c r="AC10" t="s">
        <v>743</v>
      </c>
      <c r="AE10">
        <v>0</v>
      </c>
      <c r="AI10" t="s">
        <v>743</v>
      </c>
      <c r="AJ10" t="s">
        <v>743</v>
      </c>
      <c r="AK10" t="s">
        <v>743</v>
      </c>
      <c r="AL10" t="s">
        <v>743</v>
      </c>
      <c r="AM10" t="s">
        <v>743</v>
      </c>
      <c r="AO10" t="s">
        <v>743</v>
      </c>
      <c r="AP10" t="s">
        <v>21</v>
      </c>
      <c r="AW10" t="s">
        <v>744</v>
      </c>
      <c r="AX10">
        <v>3.21</v>
      </c>
      <c r="AY10">
        <v>58.13</v>
      </c>
      <c r="AZ10">
        <v>14.8911613469442</v>
      </c>
    </row>
    <row r="11" spans="1:52">
      <c r="A11">
        <v>400040</v>
      </c>
      <c r="B11" t="s">
        <v>763</v>
      </c>
      <c r="C11" t="s">
        <v>40</v>
      </c>
      <c r="D11" t="s">
        <v>28</v>
      </c>
      <c r="E11">
        <v>253</v>
      </c>
      <c r="F11">
        <v>184</v>
      </c>
      <c r="G11" t="s">
        <v>37</v>
      </c>
      <c r="K11" t="s">
        <v>743</v>
      </c>
      <c r="O11" s="40"/>
      <c r="P11" t="s">
        <v>743</v>
      </c>
      <c r="Q11" t="s">
        <v>743</v>
      </c>
      <c r="W11" t="s">
        <v>743</v>
      </c>
      <c r="X11" s="40" t="s">
        <v>743</v>
      </c>
      <c r="Y11" t="s">
        <v>743</v>
      </c>
      <c r="Z11" t="s">
        <v>743</v>
      </c>
      <c r="AA11" t="s">
        <v>743</v>
      </c>
      <c r="AB11" t="s">
        <v>743</v>
      </c>
      <c r="AC11" t="s">
        <v>743</v>
      </c>
      <c r="AE11">
        <v>0</v>
      </c>
      <c r="AI11" t="s">
        <v>743</v>
      </c>
      <c r="AJ11" t="s">
        <v>743</v>
      </c>
      <c r="AK11" t="s">
        <v>743</v>
      </c>
      <c r="AL11" t="s">
        <v>743</v>
      </c>
      <c r="AM11" t="s">
        <v>743</v>
      </c>
      <c r="AO11" t="s">
        <v>743</v>
      </c>
      <c r="AP11" t="s">
        <v>21</v>
      </c>
      <c r="AW11" t="s">
        <v>744</v>
      </c>
      <c r="AX11">
        <v>2.06</v>
      </c>
      <c r="AY11">
        <v>43.8</v>
      </c>
      <c r="AZ11">
        <v>22.660754943829399</v>
      </c>
    </row>
    <row r="12" spans="1:52">
      <c r="A12">
        <v>400064</v>
      </c>
      <c r="B12" t="s">
        <v>764</v>
      </c>
      <c r="C12" t="s">
        <v>41</v>
      </c>
      <c r="D12" t="s">
        <v>33</v>
      </c>
      <c r="E12">
        <v>115</v>
      </c>
      <c r="F12">
        <v>11</v>
      </c>
      <c r="G12" t="s">
        <v>37</v>
      </c>
      <c r="K12" t="s">
        <v>743</v>
      </c>
      <c r="O12" s="40"/>
      <c r="P12" t="s">
        <v>743</v>
      </c>
      <c r="Q12" t="s">
        <v>743</v>
      </c>
      <c r="W12" t="s">
        <v>743</v>
      </c>
      <c r="X12" s="40" t="s">
        <v>743</v>
      </c>
      <c r="Y12" t="s">
        <v>743</v>
      </c>
      <c r="Z12" t="s">
        <v>743</v>
      </c>
      <c r="AA12" t="s">
        <v>743</v>
      </c>
      <c r="AB12" t="s">
        <v>743</v>
      </c>
      <c r="AC12" t="s">
        <v>743</v>
      </c>
      <c r="AE12">
        <v>0</v>
      </c>
      <c r="AI12" t="s">
        <v>743</v>
      </c>
      <c r="AJ12" t="s">
        <v>743</v>
      </c>
      <c r="AK12" t="s">
        <v>743</v>
      </c>
      <c r="AL12" t="s">
        <v>743</v>
      </c>
      <c r="AM12" t="s">
        <v>743</v>
      </c>
      <c r="AO12" t="s">
        <v>743</v>
      </c>
      <c r="AP12" t="s">
        <v>21</v>
      </c>
      <c r="AW12" t="s">
        <v>744</v>
      </c>
      <c r="AX12">
        <v>1.77</v>
      </c>
      <c r="AY12">
        <v>35.479999999999997</v>
      </c>
      <c r="AZ12">
        <v>31.488896445155401</v>
      </c>
    </row>
    <row r="13" spans="1:52">
      <c r="A13">
        <v>400117</v>
      </c>
      <c r="B13" t="s">
        <v>765</v>
      </c>
      <c r="C13" t="s">
        <v>42</v>
      </c>
      <c r="D13" t="s">
        <v>33</v>
      </c>
      <c r="E13">
        <v>50</v>
      </c>
      <c r="F13">
        <v>21</v>
      </c>
      <c r="G13" t="s">
        <v>37</v>
      </c>
      <c r="K13" t="s">
        <v>743</v>
      </c>
      <c r="O13" s="40"/>
      <c r="P13" t="s">
        <v>743</v>
      </c>
      <c r="Q13" t="s">
        <v>743</v>
      </c>
      <c r="W13" t="s">
        <v>743</v>
      </c>
      <c r="X13" s="40" t="s">
        <v>743</v>
      </c>
      <c r="Y13" t="s">
        <v>743</v>
      </c>
      <c r="Z13" t="s">
        <v>743</v>
      </c>
      <c r="AA13" t="s">
        <v>743</v>
      </c>
      <c r="AB13" t="s">
        <v>743</v>
      </c>
      <c r="AC13" t="s">
        <v>743</v>
      </c>
      <c r="AE13">
        <v>0</v>
      </c>
      <c r="AI13" t="s">
        <v>743</v>
      </c>
      <c r="AJ13" t="s">
        <v>743</v>
      </c>
      <c r="AK13" t="s">
        <v>743</v>
      </c>
      <c r="AL13" t="s">
        <v>743</v>
      </c>
      <c r="AM13" t="s">
        <v>743</v>
      </c>
      <c r="AO13" t="s">
        <v>743</v>
      </c>
      <c r="AP13" t="s">
        <v>21</v>
      </c>
      <c r="AW13" t="s">
        <v>744</v>
      </c>
      <c r="AX13">
        <v>3.04</v>
      </c>
      <c r="AY13">
        <v>22.91</v>
      </c>
      <c r="AZ13">
        <v>27.394175983838799</v>
      </c>
    </row>
    <row r="14" spans="1:52">
      <c r="A14">
        <v>400162</v>
      </c>
      <c r="B14" t="s">
        <v>766</v>
      </c>
      <c r="C14" t="s">
        <v>43</v>
      </c>
      <c r="D14" t="s">
        <v>19</v>
      </c>
      <c r="E14">
        <v>600</v>
      </c>
      <c r="F14">
        <v>3</v>
      </c>
      <c r="G14" t="s">
        <v>37</v>
      </c>
      <c r="K14" t="s">
        <v>743</v>
      </c>
      <c r="O14" s="40"/>
      <c r="P14" t="s">
        <v>743</v>
      </c>
      <c r="Q14" t="s">
        <v>743</v>
      </c>
      <c r="W14" t="s">
        <v>743</v>
      </c>
      <c r="X14" s="40" t="s">
        <v>743</v>
      </c>
      <c r="Y14" t="s">
        <v>743</v>
      </c>
      <c r="Z14" t="s">
        <v>743</v>
      </c>
      <c r="AA14" t="s">
        <v>743</v>
      </c>
      <c r="AB14" t="s">
        <v>743</v>
      </c>
      <c r="AC14" t="s">
        <v>743</v>
      </c>
      <c r="AE14">
        <v>0</v>
      </c>
      <c r="AI14" t="s">
        <v>743</v>
      </c>
      <c r="AJ14" t="s">
        <v>743</v>
      </c>
      <c r="AK14" t="s">
        <v>743</v>
      </c>
      <c r="AL14" t="s">
        <v>743</v>
      </c>
      <c r="AM14" t="s">
        <v>743</v>
      </c>
      <c r="AO14" t="s">
        <v>743</v>
      </c>
      <c r="AP14" t="s">
        <v>21</v>
      </c>
      <c r="AW14" t="s">
        <v>744</v>
      </c>
      <c r="AX14">
        <v>2.58</v>
      </c>
      <c r="AY14">
        <v>13.07</v>
      </c>
      <c r="AZ14">
        <v>10.564090686394101</v>
      </c>
    </row>
    <row r="15" spans="1:52">
      <c r="A15">
        <v>500075</v>
      </c>
      <c r="B15" t="s">
        <v>767</v>
      </c>
      <c r="C15" t="s">
        <v>44</v>
      </c>
      <c r="D15" t="s">
        <v>28</v>
      </c>
      <c r="E15">
        <v>30</v>
      </c>
      <c r="F15">
        <v>24</v>
      </c>
      <c r="G15" t="s">
        <v>45</v>
      </c>
      <c r="K15" t="s">
        <v>743</v>
      </c>
      <c r="O15" s="40"/>
      <c r="P15" t="s">
        <v>743</v>
      </c>
      <c r="Q15" t="s">
        <v>743</v>
      </c>
      <c r="W15" t="s">
        <v>743</v>
      </c>
      <c r="X15" s="40" t="s">
        <v>743</v>
      </c>
      <c r="Y15" t="s">
        <v>743</v>
      </c>
      <c r="Z15" t="s">
        <v>743</v>
      </c>
      <c r="AA15" t="s">
        <v>743</v>
      </c>
      <c r="AB15" t="s">
        <v>743</v>
      </c>
      <c r="AC15" t="s">
        <v>743</v>
      </c>
      <c r="AE15">
        <v>0</v>
      </c>
      <c r="AI15" t="s">
        <v>743</v>
      </c>
      <c r="AJ15" t="s">
        <v>743</v>
      </c>
      <c r="AK15" t="s">
        <v>743</v>
      </c>
      <c r="AL15" t="s">
        <v>743</v>
      </c>
      <c r="AM15" t="s">
        <v>743</v>
      </c>
      <c r="AO15" t="s">
        <v>743</v>
      </c>
      <c r="AP15" t="s">
        <v>21</v>
      </c>
      <c r="AW15" t="s">
        <v>744</v>
      </c>
      <c r="AX15">
        <v>3.68</v>
      </c>
      <c r="AY15">
        <v>47.31</v>
      </c>
      <c r="AZ15">
        <v>16.1393144317557</v>
      </c>
    </row>
    <row r="16" spans="1:52">
      <c r="A16">
        <v>510001</v>
      </c>
      <c r="B16" t="s">
        <v>768</v>
      </c>
      <c r="C16" t="s">
        <v>46</v>
      </c>
      <c r="D16" t="s">
        <v>33</v>
      </c>
      <c r="E16">
        <v>4774</v>
      </c>
      <c r="F16">
        <v>1735</v>
      </c>
      <c r="G16" t="s">
        <v>45</v>
      </c>
      <c r="K16" t="s">
        <v>743</v>
      </c>
      <c r="O16" s="40"/>
      <c r="P16" t="s">
        <v>743</v>
      </c>
      <c r="Q16" t="s">
        <v>743</v>
      </c>
      <c r="W16" t="s">
        <v>743</v>
      </c>
      <c r="X16" s="40" t="s">
        <v>743</v>
      </c>
      <c r="Y16" t="s">
        <v>743</v>
      </c>
      <c r="Z16" t="s">
        <v>743</v>
      </c>
      <c r="AA16" t="s">
        <v>743</v>
      </c>
      <c r="AB16" t="s">
        <v>743</v>
      </c>
      <c r="AC16" t="s">
        <v>743</v>
      </c>
      <c r="AE16">
        <v>0</v>
      </c>
      <c r="AI16" t="s">
        <v>743</v>
      </c>
      <c r="AJ16" t="s">
        <v>743</v>
      </c>
      <c r="AK16" t="s">
        <v>743</v>
      </c>
      <c r="AL16" t="s">
        <v>743</v>
      </c>
      <c r="AM16" t="s">
        <v>743</v>
      </c>
      <c r="AO16" t="s">
        <v>743</v>
      </c>
      <c r="AP16" t="s">
        <v>21</v>
      </c>
      <c r="AW16" t="s">
        <v>744</v>
      </c>
      <c r="AX16">
        <v>2.1427033804494</v>
      </c>
      <c r="AY16">
        <v>24.77</v>
      </c>
      <c r="AZ16">
        <v>11.8718502529206</v>
      </c>
    </row>
    <row r="17" spans="1:52">
      <c r="A17">
        <v>510003</v>
      </c>
      <c r="B17" t="s">
        <v>769</v>
      </c>
      <c r="C17" t="s">
        <v>47</v>
      </c>
      <c r="D17" t="s">
        <v>33</v>
      </c>
      <c r="E17">
        <v>3836</v>
      </c>
      <c r="F17">
        <v>2000</v>
      </c>
      <c r="G17" t="s">
        <v>45</v>
      </c>
      <c r="K17" t="s">
        <v>743</v>
      </c>
      <c r="O17" s="40"/>
      <c r="P17" t="s">
        <v>743</v>
      </c>
      <c r="Q17" t="s">
        <v>743</v>
      </c>
      <c r="W17" t="s">
        <v>743</v>
      </c>
      <c r="X17" s="40" t="s">
        <v>743</v>
      </c>
      <c r="Y17" t="s">
        <v>743</v>
      </c>
      <c r="Z17" t="s">
        <v>743</v>
      </c>
      <c r="AA17" t="s">
        <v>743</v>
      </c>
      <c r="AB17" t="s">
        <v>743</v>
      </c>
      <c r="AC17" t="s">
        <v>743</v>
      </c>
      <c r="AE17">
        <v>0</v>
      </c>
      <c r="AI17" t="s">
        <v>743</v>
      </c>
      <c r="AJ17" t="s">
        <v>743</v>
      </c>
      <c r="AK17" t="s">
        <v>743</v>
      </c>
      <c r="AL17" t="s">
        <v>743</v>
      </c>
      <c r="AM17" t="s">
        <v>743</v>
      </c>
      <c r="AO17" t="s">
        <v>743</v>
      </c>
      <c r="AP17" t="s">
        <v>21</v>
      </c>
      <c r="AW17" t="s">
        <v>744</v>
      </c>
      <c r="AX17">
        <v>2.4731958734562798</v>
      </c>
      <c r="AY17">
        <v>30.33</v>
      </c>
      <c r="AZ17">
        <v>15.2838044174353</v>
      </c>
    </row>
    <row r="18" spans="1:52">
      <c r="A18">
        <v>510004</v>
      </c>
      <c r="B18" t="s">
        <v>770</v>
      </c>
      <c r="C18" t="s">
        <v>48</v>
      </c>
      <c r="D18" t="s">
        <v>33</v>
      </c>
      <c r="E18">
        <v>89</v>
      </c>
      <c r="F18">
        <v>49</v>
      </c>
      <c r="G18" t="s">
        <v>45</v>
      </c>
      <c r="K18" t="s">
        <v>743</v>
      </c>
      <c r="O18" s="40"/>
      <c r="P18" t="s">
        <v>743</v>
      </c>
      <c r="Q18" t="s">
        <v>743</v>
      </c>
      <c r="W18" t="s">
        <v>743</v>
      </c>
      <c r="X18" s="40" t="s">
        <v>743</v>
      </c>
      <c r="Y18" t="s">
        <v>743</v>
      </c>
      <c r="Z18" t="s">
        <v>743</v>
      </c>
      <c r="AA18" t="s">
        <v>743</v>
      </c>
      <c r="AB18" t="s">
        <v>743</v>
      </c>
      <c r="AC18" t="s">
        <v>743</v>
      </c>
      <c r="AE18">
        <v>0</v>
      </c>
      <c r="AI18" t="s">
        <v>743</v>
      </c>
      <c r="AJ18" t="s">
        <v>743</v>
      </c>
      <c r="AK18" t="s">
        <v>743</v>
      </c>
      <c r="AL18" t="s">
        <v>743</v>
      </c>
      <c r="AM18" t="s">
        <v>743</v>
      </c>
      <c r="AO18" t="s">
        <v>743</v>
      </c>
      <c r="AP18" t="s">
        <v>21</v>
      </c>
      <c r="AW18" t="s">
        <v>744</v>
      </c>
      <c r="AX18">
        <v>2.67</v>
      </c>
      <c r="AY18">
        <v>38.21</v>
      </c>
      <c r="AZ18">
        <v>25.744156880612799</v>
      </c>
    </row>
    <row r="19" spans="1:52">
      <c r="A19">
        <v>510011</v>
      </c>
      <c r="B19" t="s">
        <v>771</v>
      </c>
      <c r="C19" t="s">
        <v>49</v>
      </c>
      <c r="D19" t="s">
        <v>19</v>
      </c>
      <c r="E19">
        <v>361</v>
      </c>
      <c r="F19">
        <v>298</v>
      </c>
      <c r="G19" t="s">
        <v>45</v>
      </c>
      <c r="K19" t="s">
        <v>743</v>
      </c>
      <c r="O19" s="40"/>
      <c r="P19" t="s">
        <v>743</v>
      </c>
      <c r="Q19" t="s">
        <v>743</v>
      </c>
      <c r="W19" t="s">
        <v>743</v>
      </c>
      <c r="X19" s="40" t="s">
        <v>743</v>
      </c>
      <c r="Y19" t="s">
        <v>743</v>
      </c>
      <c r="Z19" t="s">
        <v>743</v>
      </c>
      <c r="AA19" t="s">
        <v>743</v>
      </c>
      <c r="AB19" t="s">
        <v>743</v>
      </c>
      <c r="AC19" t="s">
        <v>743</v>
      </c>
      <c r="AE19">
        <v>0</v>
      </c>
      <c r="AI19" t="s">
        <v>743</v>
      </c>
      <c r="AJ19" t="s">
        <v>743</v>
      </c>
      <c r="AK19" t="s">
        <v>743</v>
      </c>
      <c r="AL19" t="s">
        <v>743</v>
      </c>
      <c r="AM19" t="s">
        <v>743</v>
      </c>
      <c r="AO19" t="s">
        <v>743</v>
      </c>
      <c r="AP19" t="s">
        <v>21</v>
      </c>
      <c r="AW19" t="s">
        <v>744</v>
      </c>
      <c r="AX19">
        <v>2.08</v>
      </c>
      <c r="AY19">
        <v>16.14</v>
      </c>
      <c r="AZ19">
        <v>0</v>
      </c>
    </row>
    <row r="20" spans="1:52">
      <c r="A20">
        <v>600005</v>
      </c>
      <c r="B20" t="s">
        <v>772</v>
      </c>
      <c r="C20" t="s">
        <v>50</v>
      </c>
      <c r="D20" t="s">
        <v>33</v>
      </c>
      <c r="E20">
        <v>250</v>
      </c>
      <c r="F20">
        <v>63</v>
      </c>
      <c r="G20" t="s">
        <v>51</v>
      </c>
      <c r="K20" t="s">
        <v>743</v>
      </c>
      <c r="O20" s="40"/>
      <c r="P20" t="s">
        <v>743</v>
      </c>
      <c r="Q20" t="s">
        <v>743</v>
      </c>
      <c r="W20" t="s">
        <v>743</v>
      </c>
      <c r="X20" s="40" t="s">
        <v>743</v>
      </c>
      <c r="Y20" t="s">
        <v>743</v>
      </c>
      <c r="Z20" t="s">
        <v>743</v>
      </c>
      <c r="AA20" t="s">
        <v>743</v>
      </c>
      <c r="AB20" t="s">
        <v>743</v>
      </c>
      <c r="AC20" t="s">
        <v>743</v>
      </c>
      <c r="AE20">
        <v>0</v>
      </c>
      <c r="AI20" t="s">
        <v>743</v>
      </c>
      <c r="AJ20" t="s">
        <v>743</v>
      </c>
      <c r="AK20" t="s">
        <v>743</v>
      </c>
      <c r="AL20" t="s">
        <v>743</v>
      </c>
      <c r="AM20" t="s">
        <v>743</v>
      </c>
      <c r="AO20" t="s">
        <v>743</v>
      </c>
      <c r="AP20" t="s">
        <v>21</v>
      </c>
      <c r="AW20" t="s">
        <v>744</v>
      </c>
      <c r="AX20">
        <v>2.2000000000000002</v>
      </c>
      <c r="AY20">
        <v>41.94</v>
      </c>
      <c r="AZ20">
        <v>18.451511990688999</v>
      </c>
    </row>
    <row r="21" spans="1:52">
      <c r="A21">
        <v>706005</v>
      </c>
      <c r="B21" t="s">
        <v>773</v>
      </c>
      <c r="C21" t="s">
        <v>52</v>
      </c>
      <c r="D21" t="s">
        <v>28</v>
      </c>
      <c r="E21">
        <v>140</v>
      </c>
      <c r="F21">
        <v>70</v>
      </c>
      <c r="G21" t="s">
        <v>53</v>
      </c>
      <c r="K21" t="s">
        <v>774</v>
      </c>
      <c r="L21" s="40">
        <v>0</v>
      </c>
      <c r="M21" t="s">
        <v>751</v>
      </c>
      <c r="N21" t="s">
        <v>24</v>
      </c>
      <c r="O21" s="40">
        <v>0</v>
      </c>
      <c r="P21" t="s">
        <v>743</v>
      </c>
      <c r="Q21" t="s">
        <v>743</v>
      </c>
      <c r="W21" t="s">
        <v>743</v>
      </c>
      <c r="X21" s="40" t="s">
        <v>743</v>
      </c>
      <c r="Y21" t="s">
        <v>743</v>
      </c>
      <c r="Z21" t="s">
        <v>743</v>
      </c>
      <c r="AA21" t="s">
        <v>743</v>
      </c>
      <c r="AB21" t="s">
        <v>743</v>
      </c>
      <c r="AC21" t="s">
        <v>743</v>
      </c>
      <c r="AE21">
        <v>0</v>
      </c>
      <c r="AI21" t="s">
        <v>743</v>
      </c>
      <c r="AJ21" t="s">
        <v>743</v>
      </c>
      <c r="AK21" t="s">
        <v>743</v>
      </c>
      <c r="AL21" t="s">
        <v>743</v>
      </c>
      <c r="AM21" t="s">
        <v>743</v>
      </c>
      <c r="AO21" t="s">
        <v>743</v>
      </c>
      <c r="AP21" t="s">
        <v>21</v>
      </c>
      <c r="AW21" t="s">
        <v>744</v>
      </c>
      <c r="AX21">
        <v>2.23</v>
      </c>
      <c r="AY21">
        <v>37.54</v>
      </c>
      <c r="AZ21">
        <v>31.038296731948002</v>
      </c>
    </row>
    <row r="22" spans="1:52">
      <c r="A22">
        <v>706028</v>
      </c>
      <c r="B22" t="s">
        <v>775</v>
      </c>
      <c r="C22" t="s">
        <v>54</v>
      </c>
      <c r="D22" t="s">
        <v>19</v>
      </c>
      <c r="E22">
        <v>350</v>
      </c>
      <c r="F22">
        <v>4</v>
      </c>
      <c r="G22" t="s">
        <v>53</v>
      </c>
      <c r="K22" t="s">
        <v>743</v>
      </c>
      <c r="O22" s="40"/>
      <c r="P22" t="s">
        <v>743</v>
      </c>
      <c r="Q22" t="s">
        <v>743</v>
      </c>
      <c r="W22" t="s">
        <v>743</v>
      </c>
      <c r="X22" s="40" t="s">
        <v>743</v>
      </c>
      <c r="Y22" t="s">
        <v>743</v>
      </c>
      <c r="Z22" t="s">
        <v>743</v>
      </c>
      <c r="AA22" t="s">
        <v>743</v>
      </c>
      <c r="AB22" t="s">
        <v>743</v>
      </c>
      <c r="AC22" t="s">
        <v>743</v>
      </c>
      <c r="AE22">
        <v>0</v>
      </c>
      <c r="AI22" t="s">
        <v>743</v>
      </c>
      <c r="AJ22" t="s">
        <v>743</v>
      </c>
      <c r="AK22" t="s">
        <v>743</v>
      </c>
      <c r="AL22" t="s">
        <v>743</v>
      </c>
      <c r="AM22" t="s">
        <v>743</v>
      </c>
      <c r="AO22" t="s">
        <v>743</v>
      </c>
      <c r="AP22" t="s">
        <v>21</v>
      </c>
      <c r="AW22" t="s">
        <v>756</v>
      </c>
      <c r="AX22">
        <v>3.25</v>
      </c>
      <c r="AY22">
        <v>28.6</v>
      </c>
      <c r="AZ22">
        <v>33.423829531263401</v>
      </c>
    </row>
    <row r="23" spans="1:52">
      <c r="A23">
        <v>706029</v>
      </c>
      <c r="B23" t="s">
        <v>776</v>
      </c>
      <c r="C23" t="s">
        <v>55</v>
      </c>
      <c r="D23" t="s">
        <v>28</v>
      </c>
      <c r="E23">
        <v>600</v>
      </c>
      <c r="F23">
        <v>2</v>
      </c>
      <c r="G23" t="s">
        <v>53</v>
      </c>
      <c r="K23" t="s">
        <v>777</v>
      </c>
      <c r="L23" s="40">
        <v>146300</v>
      </c>
      <c r="M23" t="s">
        <v>778</v>
      </c>
      <c r="N23" t="s">
        <v>24</v>
      </c>
      <c r="O23" s="40">
        <v>146300</v>
      </c>
      <c r="P23" t="s">
        <v>743</v>
      </c>
      <c r="Q23" t="s">
        <v>743</v>
      </c>
      <c r="W23" t="s">
        <v>743</v>
      </c>
      <c r="X23" s="40" t="s">
        <v>743</v>
      </c>
      <c r="Y23" t="s">
        <v>743</v>
      </c>
      <c r="Z23" t="s">
        <v>743</v>
      </c>
      <c r="AA23" t="s">
        <v>743</v>
      </c>
      <c r="AB23" t="s">
        <v>743</v>
      </c>
      <c r="AC23" t="s">
        <v>743</v>
      </c>
      <c r="AE23">
        <v>0</v>
      </c>
      <c r="AI23" t="s">
        <v>743</v>
      </c>
      <c r="AJ23" t="s">
        <v>743</v>
      </c>
      <c r="AK23" t="s">
        <v>743</v>
      </c>
      <c r="AL23" t="s">
        <v>743</v>
      </c>
      <c r="AM23" t="s">
        <v>743</v>
      </c>
      <c r="AO23" t="s">
        <v>743</v>
      </c>
      <c r="AP23" t="s">
        <v>21</v>
      </c>
      <c r="AW23" t="s">
        <v>744</v>
      </c>
      <c r="AX23">
        <v>3.42</v>
      </c>
      <c r="AY23">
        <v>25.85</v>
      </c>
      <c r="AZ23">
        <v>23.067400838202801</v>
      </c>
    </row>
    <row r="24" spans="1:52">
      <c r="A24">
        <v>707523</v>
      </c>
      <c r="B24" t="s">
        <v>779</v>
      </c>
      <c r="C24" t="s">
        <v>56</v>
      </c>
      <c r="D24" t="s">
        <v>28</v>
      </c>
      <c r="E24">
        <v>200</v>
      </c>
      <c r="F24">
        <v>62</v>
      </c>
      <c r="G24" t="s">
        <v>53</v>
      </c>
      <c r="K24" t="s">
        <v>774</v>
      </c>
      <c r="L24" s="40">
        <v>96148.5</v>
      </c>
      <c r="M24" t="s">
        <v>751</v>
      </c>
      <c r="N24" t="s">
        <v>24</v>
      </c>
      <c r="O24" s="40">
        <v>96148.5</v>
      </c>
      <c r="P24" t="s">
        <v>743</v>
      </c>
      <c r="Q24" t="s">
        <v>743</v>
      </c>
      <c r="W24" t="s">
        <v>743</v>
      </c>
      <c r="X24" s="40" t="s">
        <v>743</v>
      </c>
      <c r="Y24" t="s">
        <v>743</v>
      </c>
      <c r="Z24" t="s">
        <v>743</v>
      </c>
      <c r="AA24" t="s">
        <v>743</v>
      </c>
      <c r="AB24" t="s">
        <v>743</v>
      </c>
      <c r="AC24" t="s">
        <v>743</v>
      </c>
      <c r="AE24">
        <v>0</v>
      </c>
      <c r="AI24" t="s">
        <v>743</v>
      </c>
      <c r="AJ24" t="s">
        <v>743</v>
      </c>
      <c r="AK24" t="s">
        <v>743</v>
      </c>
      <c r="AL24" t="s">
        <v>743</v>
      </c>
      <c r="AM24" t="s">
        <v>743</v>
      </c>
      <c r="AO24" t="s">
        <v>743</v>
      </c>
      <c r="AP24" t="s">
        <v>21</v>
      </c>
      <c r="AW24" t="s">
        <v>744</v>
      </c>
      <c r="AX24">
        <v>2.23</v>
      </c>
      <c r="AY24">
        <v>37.54</v>
      </c>
      <c r="AZ24">
        <v>31.038296731948002</v>
      </c>
    </row>
    <row r="25" spans="1:52">
      <c r="A25">
        <v>707620</v>
      </c>
      <c r="B25" t="s">
        <v>780</v>
      </c>
      <c r="C25" t="s">
        <v>57</v>
      </c>
      <c r="D25" t="s">
        <v>19</v>
      </c>
      <c r="E25">
        <v>238</v>
      </c>
      <c r="F25">
        <v>1</v>
      </c>
      <c r="G25" t="s">
        <v>53</v>
      </c>
      <c r="K25" t="s">
        <v>743</v>
      </c>
      <c r="O25" s="40"/>
      <c r="P25" t="s">
        <v>743</v>
      </c>
      <c r="Q25" t="s">
        <v>743</v>
      </c>
      <c r="W25" t="s">
        <v>743</v>
      </c>
      <c r="X25" s="40" t="s">
        <v>743</v>
      </c>
      <c r="Y25" t="s">
        <v>743</v>
      </c>
      <c r="Z25" t="s">
        <v>743</v>
      </c>
      <c r="AA25" t="s">
        <v>743</v>
      </c>
      <c r="AB25" t="s">
        <v>743</v>
      </c>
      <c r="AC25" t="s">
        <v>743</v>
      </c>
      <c r="AE25">
        <v>0</v>
      </c>
      <c r="AI25" t="s">
        <v>743</v>
      </c>
      <c r="AJ25" t="s">
        <v>743</v>
      </c>
      <c r="AK25" t="s">
        <v>743</v>
      </c>
      <c r="AL25" t="s">
        <v>743</v>
      </c>
      <c r="AM25" t="s">
        <v>743</v>
      </c>
      <c r="AO25" t="s">
        <v>743</v>
      </c>
      <c r="AP25" t="s">
        <v>21</v>
      </c>
      <c r="AW25" t="s">
        <v>744</v>
      </c>
      <c r="AX25">
        <v>2.36</v>
      </c>
      <c r="AY25">
        <v>5.93</v>
      </c>
      <c r="AZ25">
        <v>3.8483200168670599</v>
      </c>
    </row>
    <row r="26" spans="1:52">
      <c r="A26">
        <v>800526</v>
      </c>
      <c r="B26" t="s">
        <v>781</v>
      </c>
      <c r="C26" t="s">
        <v>58</v>
      </c>
      <c r="D26" t="s">
        <v>33</v>
      </c>
      <c r="E26">
        <v>200</v>
      </c>
      <c r="F26">
        <v>44</v>
      </c>
      <c r="G26" t="s">
        <v>59</v>
      </c>
      <c r="K26" t="s">
        <v>743</v>
      </c>
      <c r="O26" s="40"/>
      <c r="P26" t="s">
        <v>743</v>
      </c>
      <c r="Q26" t="s">
        <v>743</v>
      </c>
      <c r="W26" t="s">
        <v>743</v>
      </c>
      <c r="X26" s="40" t="s">
        <v>743</v>
      </c>
      <c r="Y26" t="s">
        <v>743</v>
      </c>
      <c r="Z26" t="s">
        <v>743</v>
      </c>
      <c r="AA26" t="s">
        <v>743</v>
      </c>
      <c r="AB26" t="s">
        <v>743</v>
      </c>
      <c r="AC26" t="s">
        <v>743</v>
      </c>
      <c r="AE26">
        <v>0</v>
      </c>
      <c r="AI26" t="s">
        <v>743</v>
      </c>
      <c r="AJ26" t="s">
        <v>743</v>
      </c>
      <c r="AK26" t="s">
        <v>743</v>
      </c>
      <c r="AL26" t="s">
        <v>743</v>
      </c>
      <c r="AM26" t="s">
        <v>743</v>
      </c>
      <c r="AO26" t="s">
        <v>743</v>
      </c>
      <c r="AP26" t="s">
        <v>21</v>
      </c>
      <c r="AW26" t="s">
        <v>782</v>
      </c>
      <c r="AX26">
        <v>2.34</v>
      </c>
      <c r="AY26">
        <v>49.13</v>
      </c>
      <c r="AZ26">
        <v>14.77991564563</v>
      </c>
    </row>
    <row r="27" spans="1:52">
      <c r="A27">
        <v>800605</v>
      </c>
      <c r="B27" t="s">
        <v>783</v>
      </c>
      <c r="C27" t="s">
        <v>60</v>
      </c>
      <c r="D27" t="s">
        <v>33</v>
      </c>
      <c r="E27">
        <v>112</v>
      </c>
      <c r="F27">
        <v>42</v>
      </c>
      <c r="G27" t="s">
        <v>59</v>
      </c>
      <c r="K27" t="s">
        <v>784</v>
      </c>
      <c r="L27" s="40">
        <f>0+0</f>
        <v>0</v>
      </c>
      <c r="M27" t="s">
        <v>785</v>
      </c>
      <c r="N27" t="s">
        <v>24</v>
      </c>
      <c r="O27" s="40">
        <v>0</v>
      </c>
      <c r="P27" t="s">
        <v>743</v>
      </c>
      <c r="Q27" t="s">
        <v>743</v>
      </c>
      <c r="W27" t="s">
        <v>743</v>
      </c>
      <c r="X27" s="40" t="s">
        <v>743</v>
      </c>
      <c r="Y27" t="s">
        <v>743</v>
      </c>
      <c r="Z27" t="s">
        <v>743</v>
      </c>
      <c r="AA27" t="s">
        <v>743</v>
      </c>
      <c r="AB27" t="s">
        <v>743</v>
      </c>
      <c r="AC27" t="s">
        <v>743</v>
      </c>
      <c r="AE27">
        <v>0</v>
      </c>
      <c r="AI27" t="s">
        <v>743</v>
      </c>
      <c r="AJ27" t="s">
        <v>743</v>
      </c>
      <c r="AK27" t="s">
        <v>743</v>
      </c>
      <c r="AL27" t="s">
        <v>743</v>
      </c>
      <c r="AM27" t="s">
        <v>743</v>
      </c>
      <c r="AO27" t="s">
        <v>743</v>
      </c>
      <c r="AP27" t="s">
        <v>35</v>
      </c>
      <c r="AW27" t="s">
        <v>744</v>
      </c>
      <c r="AX27">
        <v>2.83</v>
      </c>
      <c r="AY27">
        <v>54.72</v>
      </c>
      <c r="AZ27">
        <v>19.4843838277231</v>
      </c>
    </row>
    <row r="28" spans="1:52">
      <c r="A28">
        <v>800800</v>
      </c>
      <c r="B28" t="s">
        <v>786</v>
      </c>
      <c r="C28" t="s">
        <v>61</v>
      </c>
      <c r="D28" t="s">
        <v>19</v>
      </c>
      <c r="E28">
        <v>100</v>
      </c>
      <c r="F28">
        <v>51</v>
      </c>
      <c r="G28" t="s">
        <v>59</v>
      </c>
      <c r="K28" t="s">
        <v>743</v>
      </c>
      <c r="O28" s="40"/>
      <c r="P28" t="s">
        <v>743</v>
      </c>
      <c r="Q28" t="s">
        <v>743</v>
      </c>
      <c r="W28" t="s">
        <v>743</v>
      </c>
      <c r="X28" s="40" t="s">
        <v>743</v>
      </c>
      <c r="Y28" t="s">
        <v>743</v>
      </c>
      <c r="Z28" t="s">
        <v>743</v>
      </c>
      <c r="AA28" t="s">
        <v>743</v>
      </c>
      <c r="AB28" t="s">
        <v>743</v>
      </c>
      <c r="AC28" t="s">
        <v>743</v>
      </c>
      <c r="AE28">
        <v>0</v>
      </c>
      <c r="AI28" t="s">
        <v>743</v>
      </c>
      <c r="AJ28" t="s">
        <v>743</v>
      </c>
      <c r="AK28" t="s">
        <v>743</v>
      </c>
      <c r="AL28" t="s">
        <v>743</v>
      </c>
      <c r="AM28" t="s">
        <v>743</v>
      </c>
      <c r="AO28" t="s">
        <v>743</v>
      </c>
      <c r="AP28" t="s">
        <v>35</v>
      </c>
      <c r="AW28" t="s">
        <v>744</v>
      </c>
      <c r="AX28">
        <v>2.87</v>
      </c>
      <c r="AY28">
        <v>35.950000000000003</v>
      </c>
      <c r="AZ28">
        <v>21.387724279831701</v>
      </c>
    </row>
    <row r="29" spans="1:52">
      <c r="A29">
        <v>900102</v>
      </c>
      <c r="B29" t="s">
        <v>787</v>
      </c>
      <c r="C29" t="s">
        <v>62</v>
      </c>
      <c r="D29" t="s">
        <v>19</v>
      </c>
      <c r="E29">
        <v>134</v>
      </c>
      <c r="F29">
        <v>48</v>
      </c>
      <c r="G29" t="s">
        <v>63</v>
      </c>
      <c r="K29" t="s">
        <v>743</v>
      </c>
      <c r="O29" s="40"/>
      <c r="P29" t="s">
        <v>743</v>
      </c>
      <c r="Q29" t="s">
        <v>743</v>
      </c>
      <c r="W29" t="s">
        <v>743</v>
      </c>
      <c r="X29" s="40" t="s">
        <v>743</v>
      </c>
      <c r="Y29" t="s">
        <v>743</v>
      </c>
      <c r="Z29" t="s">
        <v>743</v>
      </c>
      <c r="AA29" t="s">
        <v>743</v>
      </c>
      <c r="AB29" t="s">
        <v>743</v>
      </c>
      <c r="AC29" t="s">
        <v>743</v>
      </c>
      <c r="AE29">
        <v>0</v>
      </c>
      <c r="AI29" t="s">
        <v>743</v>
      </c>
      <c r="AJ29" t="s">
        <v>743</v>
      </c>
      <c r="AK29" t="s">
        <v>743</v>
      </c>
      <c r="AL29" t="s">
        <v>743</v>
      </c>
      <c r="AM29" t="s">
        <v>743</v>
      </c>
      <c r="AO29" t="s">
        <v>743</v>
      </c>
      <c r="AP29" t="s">
        <v>21</v>
      </c>
      <c r="AW29" t="s">
        <v>744</v>
      </c>
      <c r="AX29">
        <v>2.5828633930742999</v>
      </c>
      <c r="AY29">
        <v>17.100000000000001</v>
      </c>
      <c r="AZ29">
        <v>6.3008083102423802</v>
      </c>
    </row>
    <row r="30" spans="1:52">
      <c r="A30">
        <v>900112</v>
      </c>
      <c r="B30" t="s">
        <v>788</v>
      </c>
      <c r="C30" t="s">
        <v>64</v>
      </c>
      <c r="D30" t="s">
        <v>28</v>
      </c>
      <c r="E30">
        <v>75</v>
      </c>
      <c r="F30">
        <v>32</v>
      </c>
      <c r="G30" t="s">
        <v>63</v>
      </c>
      <c r="K30" t="s">
        <v>743</v>
      </c>
      <c r="O30" s="40"/>
      <c r="P30" t="s">
        <v>743</v>
      </c>
      <c r="Q30" t="s">
        <v>743</v>
      </c>
      <c r="W30" t="s">
        <v>743</v>
      </c>
      <c r="X30" s="40" t="s">
        <v>743</v>
      </c>
      <c r="Y30" t="s">
        <v>743</v>
      </c>
      <c r="Z30" t="s">
        <v>743</v>
      </c>
      <c r="AA30" t="s">
        <v>743</v>
      </c>
      <c r="AB30" t="s">
        <v>743</v>
      </c>
      <c r="AC30" t="s">
        <v>743</v>
      </c>
      <c r="AE30">
        <v>0</v>
      </c>
      <c r="AI30" t="s">
        <v>743</v>
      </c>
      <c r="AJ30" t="s">
        <v>743</v>
      </c>
      <c r="AK30" t="s">
        <v>743</v>
      </c>
      <c r="AL30" t="s">
        <v>743</v>
      </c>
      <c r="AM30" t="s">
        <v>743</v>
      </c>
      <c r="AO30" t="s">
        <v>743</v>
      </c>
      <c r="AP30" t="s">
        <v>21</v>
      </c>
      <c r="AW30" t="s">
        <v>744</v>
      </c>
      <c r="AX30">
        <v>2.5299999999999998</v>
      </c>
      <c r="AY30">
        <v>37.840000000000003</v>
      </c>
      <c r="AZ30">
        <v>9.6182865037254093</v>
      </c>
    </row>
    <row r="31" spans="1:52">
      <c r="A31">
        <v>900304</v>
      </c>
      <c r="B31" t="s">
        <v>789</v>
      </c>
      <c r="C31" t="s">
        <v>65</v>
      </c>
      <c r="D31" t="s">
        <v>28</v>
      </c>
      <c r="E31">
        <v>25</v>
      </c>
      <c r="F31">
        <v>1</v>
      </c>
      <c r="G31" t="s">
        <v>63</v>
      </c>
      <c r="K31" t="s">
        <v>743</v>
      </c>
      <c r="O31" s="40"/>
      <c r="P31" t="s">
        <v>743</v>
      </c>
      <c r="Q31" t="s">
        <v>743</v>
      </c>
      <c r="W31" t="s">
        <v>743</v>
      </c>
      <c r="X31" s="40" t="s">
        <v>743</v>
      </c>
      <c r="Y31" t="s">
        <v>743</v>
      </c>
      <c r="Z31" t="s">
        <v>743</v>
      </c>
      <c r="AA31" t="s">
        <v>743</v>
      </c>
      <c r="AB31" t="s">
        <v>743</v>
      </c>
      <c r="AC31" t="s">
        <v>743</v>
      </c>
      <c r="AE31">
        <v>0</v>
      </c>
      <c r="AI31" t="s">
        <v>743</v>
      </c>
      <c r="AJ31" t="s">
        <v>743</v>
      </c>
      <c r="AK31" t="s">
        <v>743</v>
      </c>
      <c r="AL31" t="s">
        <v>743</v>
      </c>
      <c r="AM31" t="s">
        <v>743</v>
      </c>
      <c r="AO31" t="s">
        <v>743</v>
      </c>
      <c r="AP31" t="s">
        <v>21</v>
      </c>
      <c r="AW31" t="s">
        <v>744</v>
      </c>
      <c r="AX31">
        <v>1.76</v>
      </c>
      <c r="AY31">
        <v>2.2200000000000002</v>
      </c>
      <c r="AZ31">
        <v>11.697854729880699</v>
      </c>
    </row>
    <row r="32" spans="1:52">
      <c r="A32">
        <v>900309</v>
      </c>
      <c r="B32" t="s">
        <v>790</v>
      </c>
      <c r="C32" t="s">
        <v>66</v>
      </c>
      <c r="D32" t="s">
        <v>28</v>
      </c>
      <c r="E32">
        <v>125</v>
      </c>
      <c r="F32">
        <v>8</v>
      </c>
      <c r="G32" t="s">
        <v>63</v>
      </c>
      <c r="K32" t="s">
        <v>743</v>
      </c>
      <c r="O32" s="40"/>
      <c r="P32" t="s">
        <v>743</v>
      </c>
      <c r="Q32" t="s">
        <v>743</v>
      </c>
      <c r="W32" t="s">
        <v>743</v>
      </c>
      <c r="X32" s="40" t="s">
        <v>743</v>
      </c>
      <c r="Y32" t="s">
        <v>743</v>
      </c>
      <c r="Z32" t="s">
        <v>743</v>
      </c>
      <c r="AA32" t="s">
        <v>743</v>
      </c>
      <c r="AB32" t="s">
        <v>743</v>
      </c>
      <c r="AC32" t="s">
        <v>743</v>
      </c>
      <c r="AE32">
        <v>0</v>
      </c>
      <c r="AI32" t="s">
        <v>743</v>
      </c>
      <c r="AJ32" t="s">
        <v>743</v>
      </c>
      <c r="AK32" t="s">
        <v>743</v>
      </c>
      <c r="AL32" t="s">
        <v>743</v>
      </c>
      <c r="AM32" t="s">
        <v>743</v>
      </c>
      <c r="AO32" t="s">
        <v>743</v>
      </c>
      <c r="AP32" t="s">
        <v>21</v>
      </c>
      <c r="AW32" t="s">
        <v>744</v>
      </c>
      <c r="AX32">
        <v>2.5299999999999998</v>
      </c>
      <c r="AY32">
        <v>37.840000000000003</v>
      </c>
      <c r="AZ32">
        <v>9.6182865037254093</v>
      </c>
    </row>
    <row r="33" spans="1:52">
      <c r="A33">
        <v>901217</v>
      </c>
      <c r="B33" t="s">
        <v>791</v>
      </c>
      <c r="C33" t="s">
        <v>67</v>
      </c>
      <c r="D33">
        <v>0</v>
      </c>
      <c r="E33">
        <v>100</v>
      </c>
      <c r="F33">
        <v>57</v>
      </c>
      <c r="G33" t="s">
        <v>63</v>
      </c>
      <c r="K33" t="s">
        <v>743</v>
      </c>
      <c r="O33" s="40"/>
      <c r="P33" t="s">
        <v>743</v>
      </c>
      <c r="Q33" t="s">
        <v>743</v>
      </c>
      <c r="W33" t="s">
        <v>743</v>
      </c>
      <c r="X33" s="40" t="s">
        <v>743</v>
      </c>
      <c r="Y33" t="s">
        <v>743</v>
      </c>
      <c r="Z33" t="s">
        <v>743</v>
      </c>
      <c r="AA33" t="s">
        <v>743</v>
      </c>
      <c r="AB33" t="s">
        <v>743</v>
      </c>
      <c r="AC33" t="s">
        <v>743</v>
      </c>
      <c r="AE33">
        <v>0</v>
      </c>
      <c r="AI33" t="s">
        <v>743</v>
      </c>
      <c r="AJ33" t="s">
        <v>743</v>
      </c>
      <c r="AK33" t="s">
        <v>743</v>
      </c>
      <c r="AL33" t="s">
        <v>743</v>
      </c>
      <c r="AM33" t="s">
        <v>743</v>
      </c>
      <c r="AO33" t="s">
        <v>743</v>
      </c>
      <c r="AP33" t="s">
        <v>21</v>
      </c>
      <c r="AW33" t="s">
        <v>744</v>
      </c>
      <c r="AX33">
        <v>1.91</v>
      </c>
      <c r="AY33">
        <v>44.57</v>
      </c>
      <c r="AZ33">
        <v>10.599973267406201</v>
      </c>
    </row>
    <row r="34" spans="1:52">
      <c r="A34">
        <v>910018</v>
      </c>
      <c r="B34" t="s">
        <v>792</v>
      </c>
      <c r="C34" t="s">
        <v>68</v>
      </c>
      <c r="D34" t="s">
        <v>28</v>
      </c>
      <c r="E34">
        <v>535</v>
      </c>
      <c r="F34">
        <v>191</v>
      </c>
      <c r="G34" t="s">
        <v>63</v>
      </c>
      <c r="K34" t="s">
        <v>743</v>
      </c>
      <c r="O34" s="40"/>
      <c r="P34" t="s">
        <v>743</v>
      </c>
      <c r="Q34" t="s">
        <v>743</v>
      </c>
      <c r="W34" t="s">
        <v>743</v>
      </c>
      <c r="X34" s="40" t="s">
        <v>743</v>
      </c>
      <c r="Y34" t="s">
        <v>743</v>
      </c>
      <c r="Z34" t="s">
        <v>743</v>
      </c>
      <c r="AA34" t="s">
        <v>743</v>
      </c>
      <c r="AB34" t="s">
        <v>743</v>
      </c>
      <c r="AC34" t="s">
        <v>743</v>
      </c>
      <c r="AE34">
        <v>0</v>
      </c>
      <c r="AI34" t="s">
        <v>743</v>
      </c>
      <c r="AJ34" t="s">
        <v>743</v>
      </c>
      <c r="AK34" t="s">
        <v>743</v>
      </c>
      <c r="AL34" t="s">
        <v>743</v>
      </c>
      <c r="AM34" t="s">
        <v>743</v>
      </c>
      <c r="AO34" t="s">
        <v>743</v>
      </c>
      <c r="AP34" t="s">
        <v>21</v>
      </c>
      <c r="AW34" t="s">
        <v>744</v>
      </c>
      <c r="AX34">
        <v>2.52454905192941</v>
      </c>
      <c r="AY34">
        <v>37.61</v>
      </c>
      <c r="AZ34">
        <v>9.6182865037254093</v>
      </c>
    </row>
    <row r="35" spans="1:52">
      <c r="A35">
        <v>1000018</v>
      </c>
      <c r="B35" t="s">
        <v>793</v>
      </c>
      <c r="C35" t="s">
        <v>69</v>
      </c>
      <c r="D35" t="s">
        <v>28</v>
      </c>
      <c r="E35">
        <v>302</v>
      </c>
      <c r="F35">
        <v>108</v>
      </c>
      <c r="G35" t="s">
        <v>70</v>
      </c>
      <c r="K35" t="s">
        <v>743</v>
      </c>
      <c r="O35" s="40"/>
      <c r="P35" t="s">
        <v>743</v>
      </c>
      <c r="Q35" t="s">
        <v>743</v>
      </c>
      <c r="W35" t="s">
        <v>743</v>
      </c>
      <c r="X35" s="40" t="s">
        <v>743</v>
      </c>
      <c r="Y35" t="s">
        <v>743</v>
      </c>
      <c r="Z35" t="s">
        <v>743</v>
      </c>
      <c r="AA35" t="s">
        <v>743</v>
      </c>
      <c r="AB35" t="s">
        <v>743</v>
      </c>
      <c r="AC35" t="s">
        <v>743</v>
      </c>
      <c r="AE35">
        <v>0</v>
      </c>
      <c r="AI35" t="s">
        <v>743</v>
      </c>
      <c r="AJ35" t="s">
        <v>743</v>
      </c>
      <c r="AK35" t="s">
        <v>743</v>
      </c>
      <c r="AL35" t="s">
        <v>743</v>
      </c>
      <c r="AM35" t="s">
        <v>743</v>
      </c>
      <c r="AO35" t="s">
        <v>743</v>
      </c>
      <c r="AP35" t="s">
        <v>21</v>
      </c>
      <c r="AW35" t="s">
        <v>756</v>
      </c>
      <c r="AX35">
        <v>4.24</v>
      </c>
      <c r="AY35">
        <v>37.979999999999997</v>
      </c>
      <c r="AZ35">
        <v>61.282066770805898</v>
      </c>
    </row>
    <row r="36" spans="1:52">
      <c r="A36">
        <v>1000040</v>
      </c>
      <c r="B36" t="s">
        <v>794</v>
      </c>
      <c r="C36" t="s">
        <v>71</v>
      </c>
      <c r="D36" t="s">
        <v>28</v>
      </c>
      <c r="E36">
        <v>129</v>
      </c>
      <c r="F36">
        <v>46</v>
      </c>
      <c r="G36" t="s">
        <v>70</v>
      </c>
      <c r="K36" t="s">
        <v>743</v>
      </c>
      <c r="O36" s="40"/>
      <c r="P36" t="s">
        <v>743</v>
      </c>
      <c r="Q36" t="s">
        <v>743</v>
      </c>
      <c r="W36" t="s">
        <v>743</v>
      </c>
      <c r="X36" s="40" t="s">
        <v>743</v>
      </c>
      <c r="Y36" t="s">
        <v>743</v>
      </c>
      <c r="Z36" t="s">
        <v>743</v>
      </c>
      <c r="AA36" t="s">
        <v>743</v>
      </c>
      <c r="AB36" t="s">
        <v>743</v>
      </c>
      <c r="AC36" t="s">
        <v>743</v>
      </c>
      <c r="AE36">
        <v>0</v>
      </c>
      <c r="AI36" t="s">
        <v>743</v>
      </c>
      <c r="AJ36" t="s">
        <v>743</v>
      </c>
      <c r="AK36" t="s">
        <v>743</v>
      </c>
      <c r="AL36" t="s">
        <v>743</v>
      </c>
      <c r="AM36" t="s">
        <v>743</v>
      </c>
      <c r="AO36" t="s">
        <v>743</v>
      </c>
      <c r="AP36" t="s">
        <v>21</v>
      </c>
      <c r="AW36" t="s">
        <v>744</v>
      </c>
      <c r="AX36">
        <v>2.72</v>
      </c>
      <c r="AY36">
        <v>34.06</v>
      </c>
      <c r="AZ36">
        <v>12.775419125653301</v>
      </c>
    </row>
    <row r="37" spans="1:52">
      <c r="A37">
        <v>1000056</v>
      </c>
      <c r="B37" t="s">
        <v>795</v>
      </c>
      <c r="C37" t="s">
        <v>72</v>
      </c>
      <c r="D37" t="s">
        <v>28</v>
      </c>
      <c r="E37">
        <v>240</v>
      </c>
      <c r="F37">
        <v>120</v>
      </c>
      <c r="G37" t="s">
        <v>70</v>
      </c>
      <c r="K37" t="s">
        <v>743</v>
      </c>
      <c r="O37" s="40"/>
      <c r="P37" t="s">
        <v>743</v>
      </c>
      <c r="Q37" t="s">
        <v>743</v>
      </c>
      <c r="W37" t="s">
        <v>743</v>
      </c>
      <c r="X37" s="40" t="s">
        <v>743</v>
      </c>
      <c r="Y37" t="s">
        <v>743</v>
      </c>
      <c r="Z37" t="s">
        <v>743</v>
      </c>
      <c r="AA37" t="s">
        <v>743</v>
      </c>
      <c r="AB37" t="s">
        <v>743</v>
      </c>
      <c r="AC37" t="s">
        <v>743</v>
      </c>
      <c r="AE37">
        <v>0</v>
      </c>
      <c r="AI37" t="s">
        <v>743</v>
      </c>
      <c r="AJ37" t="s">
        <v>743</v>
      </c>
      <c r="AK37" t="s">
        <v>743</v>
      </c>
      <c r="AL37" t="s">
        <v>743</v>
      </c>
      <c r="AM37" t="s">
        <v>743</v>
      </c>
      <c r="AO37" t="s">
        <v>743</v>
      </c>
      <c r="AP37" t="s">
        <v>21</v>
      </c>
      <c r="AW37" t="s">
        <v>744</v>
      </c>
      <c r="AX37">
        <v>2.72</v>
      </c>
      <c r="AY37">
        <v>34.06</v>
      </c>
      <c r="AZ37">
        <v>12.775419125653301</v>
      </c>
    </row>
    <row r="38" spans="1:52">
      <c r="A38">
        <v>1000075</v>
      </c>
      <c r="B38" t="s">
        <v>796</v>
      </c>
      <c r="C38" t="s">
        <v>73</v>
      </c>
      <c r="D38" t="s">
        <v>33</v>
      </c>
      <c r="E38">
        <v>25</v>
      </c>
      <c r="F38">
        <v>10</v>
      </c>
      <c r="G38" t="s">
        <v>70</v>
      </c>
      <c r="K38" t="s">
        <v>743</v>
      </c>
      <c r="O38" s="40"/>
      <c r="P38" t="s">
        <v>743</v>
      </c>
      <c r="Q38" t="s">
        <v>743</v>
      </c>
      <c r="W38" t="s">
        <v>743</v>
      </c>
      <c r="X38" s="40" t="s">
        <v>743</v>
      </c>
      <c r="Y38" t="s">
        <v>743</v>
      </c>
      <c r="Z38" t="s">
        <v>743</v>
      </c>
      <c r="AA38" t="s">
        <v>743</v>
      </c>
      <c r="AB38" t="s">
        <v>743</v>
      </c>
      <c r="AC38" t="s">
        <v>743</v>
      </c>
      <c r="AE38">
        <v>0</v>
      </c>
      <c r="AI38" t="s">
        <v>743</v>
      </c>
      <c r="AJ38" t="s">
        <v>743</v>
      </c>
      <c r="AK38" t="s">
        <v>743</v>
      </c>
      <c r="AL38" t="s">
        <v>743</v>
      </c>
      <c r="AM38" t="s">
        <v>743</v>
      </c>
      <c r="AO38" t="s">
        <v>743</v>
      </c>
      <c r="AP38" t="s">
        <v>21</v>
      </c>
      <c r="AW38" t="s">
        <v>756</v>
      </c>
      <c r="AX38">
        <v>4.29</v>
      </c>
      <c r="AY38">
        <v>42.2</v>
      </c>
      <c r="AZ38">
        <v>48.827270112264102</v>
      </c>
    </row>
    <row r="39" spans="1:52">
      <c r="A39">
        <v>1000104</v>
      </c>
      <c r="B39" t="s">
        <v>797</v>
      </c>
      <c r="C39" t="s">
        <v>74</v>
      </c>
      <c r="D39" t="s">
        <v>19</v>
      </c>
      <c r="E39">
        <v>489</v>
      </c>
      <c r="F39">
        <v>11</v>
      </c>
      <c r="G39" t="s">
        <v>70</v>
      </c>
      <c r="K39" t="s">
        <v>743</v>
      </c>
      <c r="O39" s="40"/>
      <c r="P39" t="s">
        <v>743</v>
      </c>
      <c r="Q39" t="s">
        <v>743</v>
      </c>
      <c r="W39" t="s">
        <v>743</v>
      </c>
      <c r="X39" s="40" t="s">
        <v>743</v>
      </c>
      <c r="Y39" t="s">
        <v>743</v>
      </c>
      <c r="Z39" t="s">
        <v>743</v>
      </c>
      <c r="AA39" t="s">
        <v>743</v>
      </c>
      <c r="AB39" t="s">
        <v>743</v>
      </c>
      <c r="AC39" t="s">
        <v>743</v>
      </c>
      <c r="AE39">
        <v>0</v>
      </c>
      <c r="AI39" t="s">
        <v>743</v>
      </c>
      <c r="AJ39" t="s">
        <v>743</v>
      </c>
      <c r="AK39" t="s">
        <v>743</v>
      </c>
      <c r="AL39" t="s">
        <v>743</v>
      </c>
      <c r="AM39" t="s">
        <v>743</v>
      </c>
      <c r="AO39" t="s">
        <v>743</v>
      </c>
      <c r="AP39" t="s">
        <v>21</v>
      </c>
      <c r="AW39" t="s">
        <v>744</v>
      </c>
      <c r="AX39">
        <v>2.8</v>
      </c>
      <c r="AY39">
        <v>20.350000000000001</v>
      </c>
      <c r="AZ39">
        <v>19.4610772747446</v>
      </c>
    </row>
    <row r="40" spans="1:52">
      <c r="A40">
        <v>1000105</v>
      </c>
      <c r="B40" t="s">
        <v>798</v>
      </c>
      <c r="C40" t="s">
        <v>75</v>
      </c>
      <c r="D40" t="s">
        <v>28</v>
      </c>
      <c r="E40">
        <v>505</v>
      </c>
      <c r="F40">
        <v>8</v>
      </c>
      <c r="G40" t="s">
        <v>70</v>
      </c>
      <c r="K40" t="s">
        <v>799</v>
      </c>
      <c r="L40" s="40">
        <v>0</v>
      </c>
      <c r="M40" t="s">
        <v>800</v>
      </c>
      <c r="N40" t="s">
        <v>34</v>
      </c>
      <c r="O40" s="40">
        <v>0</v>
      </c>
      <c r="P40" t="s">
        <v>743</v>
      </c>
      <c r="Q40" t="s">
        <v>743</v>
      </c>
      <c r="W40" t="s">
        <v>743</v>
      </c>
      <c r="X40" s="40" t="s">
        <v>743</v>
      </c>
      <c r="Y40" t="s">
        <v>743</v>
      </c>
      <c r="Z40" t="s">
        <v>743</v>
      </c>
      <c r="AA40" t="s">
        <v>743</v>
      </c>
      <c r="AB40" t="s">
        <v>743</v>
      </c>
      <c r="AC40" t="s">
        <v>743</v>
      </c>
      <c r="AE40">
        <v>0</v>
      </c>
      <c r="AI40" t="s">
        <v>743</v>
      </c>
      <c r="AJ40" t="s">
        <v>743</v>
      </c>
      <c r="AK40" t="s">
        <v>743</v>
      </c>
      <c r="AL40" t="s">
        <v>743</v>
      </c>
      <c r="AM40" t="s">
        <v>743</v>
      </c>
      <c r="AO40" t="s">
        <v>743</v>
      </c>
      <c r="AP40" t="s">
        <v>35</v>
      </c>
      <c r="AW40" t="s">
        <v>801</v>
      </c>
      <c r="AX40">
        <v>4.0199999999999996</v>
      </c>
      <c r="AY40">
        <v>15.09</v>
      </c>
      <c r="AZ40">
        <v>59.5247117188392</v>
      </c>
    </row>
    <row r="41" spans="1:52">
      <c r="A41">
        <v>1000111</v>
      </c>
      <c r="B41" t="s">
        <v>802</v>
      </c>
      <c r="C41" t="s">
        <v>76</v>
      </c>
      <c r="D41" t="s">
        <v>28</v>
      </c>
      <c r="E41">
        <v>100</v>
      </c>
      <c r="F41">
        <v>13</v>
      </c>
      <c r="G41" t="s">
        <v>70</v>
      </c>
      <c r="K41" t="s">
        <v>743</v>
      </c>
      <c r="O41" s="40"/>
      <c r="P41" t="s">
        <v>743</v>
      </c>
      <c r="Q41" t="s">
        <v>743</v>
      </c>
      <c r="W41" t="s">
        <v>743</v>
      </c>
      <c r="X41" s="40" t="s">
        <v>743</v>
      </c>
      <c r="Y41" t="s">
        <v>743</v>
      </c>
      <c r="Z41" t="s">
        <v>743</v>
      </c>
      <c r="AA41" t="s">
        <v>743</v>
      </c>
      <c r="AB41" t="s">
        <v>743</v>
      </c>
      <c r="AC41" t="s">
        <v>743</v>
      </c>
      <c r="AE41">
        <v>0</v>
      </c>
      <c r="AI41" t="s">
        <v>743</v>
      </c>
      <c r="AJ41" t="s">
        <v>743</v>
      </c>
      <c r="AK41" t="s">
        <v>743</v>
      </c>
      <c r="AL41" t="s">
        <v>743</v>
      </c>
      <c r="AM41" t="s">
        <v>743</v>
      </c>
      <c r="AO41" t="s">
        <v>743</v>
      </c>
      <c r="AP41" t="s">
        <v>21</v>
      </c>
      <c r="AW41" t="s">
        <v>744</v>
      </c>
      <c r="AX41">
        <v>2.72</v>
      </c>
      <c r="AY41">
        <v>34.06</v>
      </c>
      <c r="AZ41">
        <v>12.775419125653301</v>
      </c>
    </row>
    <row r="42" spans="1:52">
      <c r="A42">
        <v>1000181</v>
      </c>
      <c r="B42" t="s">
        <v>803</v>
      </c>
      <c r="C42" t="s">
        <v>77</v>
      </c>
      <c r="D42" t="s">
        <v>28</v>
      </c>
      <c r="E42">
        <v>210</v>
      </c>
      <c r="F42">
        <v>8</v>
      </c>
      <c r="G42" t="s">
        <v>70</v>
      </c>
      <c r="K42" t="s">
        <v>804</v>
      </c>
      <c r="L42" s="40">
        <v>347728.5</v>
      </c>
      <c r="M42" t="s">
        <v>805</v>
      </c>
      <c r="N42" t="s">
        <v>24</v>
      </c>
      <c r="O42" s="40">
        <v>347728.5</v>
      </c>
      <c r="P42" t="s">
        <v>743</v>
      </c>
      <c r="Q42" t="s">
        <v>743</v>
      </c>
      <c r="W42" t="s">
        <v>743</v>
      </c>
      <c r="X42" s="40" t="s">
        <v>743</v>
      </c>
      <c r="Y42" t="s">
        <v>743</v>
      </c>
      <c r="Z42" t="s">
        <v>743</v>
      </c>
      <c r="AA42" t="s">
        <v>743</v>
      </c>
      <c r="AB42" t="s">
        <v>743</v>
      </c>
      <c r="AC42" t="s">
        <v>743</v>
      </c>
      <c r="AE42">
        <v>0</v>
      </c>
      <c r="AI42" t="s">
        <v>743</v>
      </c>
      <c r="AJ42" t="s">
        <v>743</v>
      </c>
      <c r="AK42" t="s">
        <v>743</v>
      </c>
      <c r="AL42" t="s">
        <v>743</v>
      </c>
      <c r="AM42" t="s">
        <v>743</v>
      </c>
      <c r="AO42" t="s">
        <v>743</v>
      </c>
      <c r="AP42" t="s">
        <v>21</v>
      </c>
      <c r="AW42" t="s">
        <v>756</v>
      </c>
      <c r="AX42">
        <v>4.6500000000000004</v>
      </c>
      <c r="AY42">
        <v>54.2</v>
      </c>
      <c r="AZ42">
        <v>45.594388034494301</v>
      </c>
    </row>
    <row r="43" spans="1:52">
      <c r="A43">
        <v>1000192</v>
      </c>
      <c r="B43" t="s">
        <v>806</v>
      </c>
      <c r="C43" t="s">
        <v>78</v>
      </c>
      <c r="D43" t="s">
        <v>33</v>
      </c>
      <c r="E43">
        <v>200</v>
      </c>
      <c r="F43">
        <v>3</v>
      </c>
      <c r="G43" t="s">
        <v>70</v>
      </c>
      <c r="K43" t="s">
        <v>743</v>
      </c>
      <c r="O43" s="40"/>
      <c r="P43" t="s">
        <v>743</v>
      </c>
      <c r="Q43" t="s">
        <v>743</v>
      </c>
      <c r="W43" t="s">
        <v>743</v>
      </c>
      <c r="X43" s="40" t="s">
        <v>743</v>
      </c>
      <c r="Y43" t="s">
        <v>743</v>
      </c>
      <c r="Z43" t="s">
        <v>743</v>
      </c>
      <c r="AA43" t="s">
        <v>743</v>
      </c>
      <c r="AB43" t="s">
        <v>743</v>
      </c>
      <c r="AC43" t="s">
        <v>743</v>
      </c>
      <c r="AE43">
        <v>0</v>
      </c>
      <c r="AI43" t="s">
        <v>743</v>
      </c>
      <c r="AJ43" t="s">
        <v>743</v>
      </c>
      <c r="AK43" t="s">
        <v>743</v>
      </c>
      <c r="AL43" t="s">
        <v>743</v>
      </c>
      <c r="AM43" t="s">
        <v>743</v>
      </c>
      <c r="AO43" t="s">
        <v>743</v>
      </c>
      <c r="AP43" t="s">
        <v>21</v>
      </c>
      <c r="AW43" t="s">
        <v>756</v>
      </c>
      <c r="AX43">
        <v>3.14</v>
      </c>
      <c r="AY43">
        <v>41.36</v>
      </c>
      <c r="AZ43">
        <v>45.700318957808101</v>
      </c>
    </row>
    <row r="44" spans="1:52">
      <c r="A44">
        <v>1000199</v>
      </c>
      <c r="B44" t="s">
        <v>807</v>
      </c>
      <c r="C44" t="s">
        <v>79</v>
      </c>
      <c r="D44" t="s">
        <v>33</v>
      </c>
      <c r="E44">
        <v>46</v>
      </c>
      <c r="F44">
        <v>1</v>
      </c>
      <c r="G44" t="s">
        <v>70</v>
      </c>
      <c r="K44" t="s">
        <v>743</v>
      </c>
      <c r="O44" s="40"/>
      <c r="P44" t="s">
        <v>743</v>
      </c>
      <c r="Q44" t="s">
        <v>743</v>
      </c>
      <c r="W44" t="s">
        <v>743</v>
      </c>
      <c r="X44" s="40" t="s">
        <v>743</v>
      </c>
      <c r="Y44" t="s">
        <v>743</v>
      </c>
      <c r="Z44" t="s">
        <v>743</v>
      </c>
      <c r="AA44" t="s">
        <v>743</v>
      </c>
      <c r="AB44" t="s">
        <v>743</v>
      </c>
      <c r="AC44" t="s">
        <v>743</v>
      </c>
      <c r="AE44">
        <v>0</v>
      </c>
      <c r="AI44" t="s">
        <v>743</v>
      </c>
      <c r="AJ44" t="s">
        <v>743</v>
      </c>
      <c r="AK44" t="s">
        <v>743</v>
      </c>
      <c r="AL44" t="s">
        <v>743</v>
      </c>
      <c r="AM44" t="s">
        <v>743</v>
      </c>
      <c r="AO44" t="s">
        <v>743</v>
      </c>
      <c r="AP44" t="s">
        <v>21</v>
      </c>
      <c r="AW44" t="s">
        <v>756</v>
      </c>
      <c r="AX44">
        <v>3.36</v>
      </c>
      <c r="AY44">
        <v>42.56</v>
      </c>
      <c r="AZ44">
        <v>50.086494830997502</v>
      </c>
    </row>
    <row r="45" spans="1:52">
      <c r="A45">
        <v>1000200</v>
      </c>
      <c r="B45" t="s">
        <v>808</v>
      </c>
      <c r="C45" t="s">
        <v>80</v>
      </c>
      <c r="D45" t="s">
        <v>33</v>
      </c>
      <c r="E45">
        <v>79</v>
      </c>
      <c r="F45">
        <v>1</v>
      </c>
      <c r="G45" t="s">
        <v>70</v>
      </c>
      <c r="K45" t="s">
        <v>743</v>
      </c>
      <c r="O45" s="40"/>
      <c r="P45" t="s">
        <v>743</v>
      </c>
      <c r="Q45" t="s">
        <v>743</v>
      </c>
      <c r="W45" t="s">
        <v>743</v>
      </c>
      <c r="X45" s="40" t="s">
        <v>743</v>
      </c>
      <c r="Y45" t="s">
        <v>743</v>
      </c>
      <c r="Z45" t="s">
        <v>743</v>
      </c>
      <c r="AA45" t="s">
        <v>743</v>
      </c>
      <c r="AB45" t="s">
        <v>743</v>
      </c>
      <c r="AC45" t="s">
        <v>743</v>
      </c>
      <c r="AE45">
        <v>0</v>
      </c>
      <c r="AI45" t="s">
        <v>743</v>
      </c>
      <c r="AJ45" t="s">
        <v>743</v>
      </c>
      <c r="AK45" t="s">
        <v>743</v>
      </c>
      <c r="AL45" t="s">
        <v>743</v>
      </c>
      <c r="AM45" t="s">
        <v>743</v>
      </c>
      <c r="AO45" t="s">
        <v>743</v>
      </c>
      <c r="AP45" t="s">
        <v>21</v>
      </c>
      <c r="AW45" t="s">
        <v>756</v>
      </c>
      <c r="AX45">
        <v>2.63</v>
      </c>
      <c r="AY45">
        <v>49.85</v>
      </c>
      <c r="AZ45">
        <v>48.643175730535802</v>
      </c>
    </row>
    <row r="46" spans="1:52">
      <c r="A46">
        <v>1000208</v>
      </c>
      <c r="B46" t="s">
        <v>809</v>
      </c>
      <c r="C46" t="s">
        <v>81</v>
      </c>
      <c r="D46" t="s">
        <v>33</v>
      </c>
      <c r="E46">
        <v>560</v>
      </c>
      <c r="F46">
        <v>12</v>
      </c>
      <c r="G46" t="s">
        <v>70</v>
      </c>
      <c r="K46" t="s">
        <v>799</v>
      </c>
      <c r="L46" s="40">
        <v>75989.5</v>
      </c>
      <c r="M46" t="s">
        <v>800</v>
      </c>
      <c r="N46" t="s">
        <v>34</v>
      </c>
      <c r="O46" s="40">
        <v>75989.5</v>
      </c>
      <c r="P46" t="s">
        <v>743</v>
      </c>
      <c r="Q46" t="s">
        <v>743</v>
      </c>
      <c r="W46" t="s">
        <v>743</v>
      </c>
      <c r="X46" s="40" t="s">
        <v>743</v>
      </c>
      <c r="Y46" t="s">
        <v>743</v>
      </c>
      <c r="Z46" t="s">
        <v>743</v>
      </c>
      <c r="AA46" t="s">
        <v>743</v>
      </c>
      <c r="AB46" t="s">
        <v>743</v>
      </c>
      <c r="AC46" t="s">
        <v>743</v>
      </c>
      <c r="AE46">
        <v>0</v>
      </c>
      <c r="AI46" t="s">
        <v>743</v>
      </c>
      <c r="AJ46" t="s">
        <v>743</v>
      </c>
      <c r="AK46" t="s">
        <v>743</v>
      </c>
      <c r="AL46" t="s">
        <v>743</v>
      </c>
      <c r="AM46" t="s">
        <v>743</v>
      </c>
      <c r="AO46" t="s">
        <v>743</v>
      </c>
      <c r="AP46" t="s">
        <v>35</v>
      </c>
      <c r="AW46" t="s">
        <v>756</v>
      </c>
      <c r="AX46">
        <v>3.91</v>
      </c>
      <c r="AY46">
        <v>29.48</v>
      </c>
      <c r="AZ46">
        <v>36.3711860833873</v>
      </c>
    </row>
    <row r="47" spans="1:52">
      <c r="A47">
        <v>1000217</v>
      </c>
      <c r="B47" t="s">
        <v>810</v>
      </c>
      <c r="C47" t="s">
        <v>82</v>
      </c>
      <c r="D47" t="s">
        <v>33</v>
      </c>
      <c r="E47">
        <v>870</v>
      </c>
      <c r="F47">
        <v>10</v>
      </c>
      <c r="G47" t="s">
        <v>70</v>
      </c>
      <c r="K47" t="s">
        <v>743</v>
      </c>
      <c r="O47" s="40"/>
      <c r="P47" t="s">
        <v>743</v>
      </c>
      <c r="Q47" t="s">
        <v>743</v>
      </c>
      <c r="W47" t="s">
        <v>743</v>
      </c>
      <c r="X47" s="40" t="s">
        <v>743</v>
      </c>
      <c r="Y47" t="s">
        <v>743</v>
      </c>
      <c r="Z47" t="s">
        <v>743</v>
      </c>
      <c r="AA47" t="s">
        <v>743</v>
      </c>
      <c r="AB47" t="s">
        <v>743</v>
      </c>
      <c r="AC47" t="s">
        <v>743</v>
      </c>
      <c r="AE47">
        <v>0</v>
      </c>
      <c r="AI47" t="s">
        <v>743</v>
      </c>
      <c r="AJ47" t="s">
        <v>743</v>
      </c>
      <c r="AK47" t="s">
        <v>743</v>
      </c>
      <c r="AL47" t="s">
        <v>743</v>
      </c>
      <c r="AM47" t="s">
        <v>743</v>
      </c>
      <c r="AO47" t="s">
        <v>743</v>
      </c>
      <c r="AP47" t="s">
        <v>21</v>
      </c>
      <c r="AW47" t="s">
        <v>756</v>
      </c>
      <c r="AX47">
        <v>3.7598930967806101</v>
      </c>
      <c r="AY47">
        <v>35.950000000000003</v>
      </c>
      <c r="AZ47">
        <v>33.6233702685252</v>
      </c>
    </row>
    <row r="48" spans="1:52">
      <c r="A48">
        <v>1000238</v>
      </c>
      <c r="B48" t="s">
        <v>811</v>
      </c>
      <c r="C48" t="s">
        <v>83</v>
      </c>
      <c r="D48" t="s">
        <v>33</v>
      </c>
      <c r="E48">
        <v>75</v>
      </c>
      <c r="F48">
        <v>26</v>
      </c>
      <c r="G48" t="s">
        <v>70</v>
      </c>
      <c r="K48" t="s">
        <v>743</v>
      </c>
      <c r="O48" s="40"/>
      <c r="P48" t="s">
        <v>743</v>
      </c>
      <c r="Q48" t="s">
        <v>743</v>
      </c>
      <c r="W48" t="s">
        <v>743</v>
      </c>
      <c r="X48" s="40" t="s">
        <v>743</v>
      </c>
      <c r="Y48" t="s">
        <v>743</v>
      </c>
      <c r="Z48" t="s">
        <v>743</v>
      </c>
      <c r="AA48" t="s">
        <v>743</v>
      </c>
      <c r="AB48" t="s">
        <v>743</v>
      </c>
      <c r="AC48" t="s">
        <v>743</v>
      </c>
      <c r="AE48">
        <v>0</v>
      </c>
      <c r="AI48" t="s">
        <v>743</v>
      </c>
      <c r="AJ48" t="s">
        <v>743</v>
      </c>
      <c r="AK48" t="s">
        <v>743</v>
      </c>
      <c r="AL48" t="s">
        <v>743</v>
      </c>
      <c r="AM48" t="s">
        <v>743</v>
      </c>
      <c r="AO48" t="s">
        <v>743</v>
      </c>
      <c r="AP48" t="s">
        <v>21</v>
      </c>
      <c r="AW48" t="s">
        <v>756</v>
      </c>
      <c r="AX48">
        <v>3.79</v>
      </c>
      <c r="AY48">
        <v>26.76</v>
      </c>
      <c r="AZ48">
        <v>50.232998373995699</v>
      </c>
    </row>
    <row r="49" spans="1:52">
      <c r="A49">
        <v>1000244</v>
      </c>
      <c r="B49" t="s">
        <v>812</v>
      </c>
      <c r="C49" t="s">
        <v>84</v>
      </c>
      <c r="D49" t="s">
        <v>33</v>
      </c>
      <c r="E49">
        <v>160</v>
      </c>
      <c r="F49">
        <v>65</v>
      </c>
      <c r="G49" t="s">
        <v>70</v>
      </c>
      <c r="K49" t="s">
        <v>743</v>
      </c>
      <c r="O49" s="40"/>
      <c r="P49" t="s">
        <v>743</v>
      </c>
      <c r="Q49" t="s">
        <v>743</v>
      </c>
      <c r="W49" t="s">
        <v>743</v>
      </c>
      <c r="X49" s="40" t="s">
        <v>743</v>
      </c>
      <c r="Y49" t="s">
        <v>743</v>
      </c>
      <c r="Z49" t="s">
        <v>743</v>
      </c>
      <c r="AA49" t="s">
        <v>743</v>
      </c>
      <c r="AB49" t="s">
        <v>743</v>
      </c>
      <c r="AC49" t="s">
        <v>743</v>
      </c>
      <c r="AE49">
        <v>0</v>
      </c>
      <c r="AI49" t="s">
        <v>743</v>
      </c>
      <c r="AJ49" t="s">
        <v>743</v>
      </c>
      <c r="AK49" t="s">
        <v>743</v>
      </c>
      <c r="AL49" t="s">
        <v>743</v>
      </c>
      <c r="AM49" t="s">
        <v>743</v>
      </c>
      <c r="AO49" t="s">
        <v>743</v>
      </c>
      <c r="AP49" t="s">
        <v>21</v>
      </c>
      <c r="AW49" t="s">
        <v>756</v>
      </c>
      <c r="AX49">
        <v>2.91</v>
      </c>
      <c r="AY49">
        <v>24.83</v>
      </c>
      <c r="AZ49">
        <v>55.235643098853103</v>
      </c>
    </row>
    <row r="50" spans="1:52">
      <c r="A50">
        <v>1000259</v>
      </c>
      <c r="B50" t="s">
        <v>813</v>
      </c>
      <c r="C50" t="s">
        <v>85</v>
      </c>
      <c r="D50" t="s">
        <v>33</v>
      </c>
      <c r="E50">
        <v>82</v>
      </c>
      <c r="F50">
        <v>77</v>
      </c>
      <c r="G50" t="s">
        <v>70</v>
      </c>
      <c r="K50" t="s">
        <v>799</v>
      </c>
      <c r="L50" s="40">
        <v>162904.20000000001</v>
      </c>
      <c r="M50" t="s">
        <v>800</v>
      </c>
      <c r="N50" t="s">
        <v>34</v>
      </c>
      <c r="O50" s="40">
        <v>162904.20000000001</v>
      </c>
      <c r="P50" t="s">
        <v>743</v>
      </c>
      <c r="Q50" t="s">
        <v>743</v>
      </c>
      <c r="W50" t="s">
        <v>743</v>
      </c>
      <c r="X50" s="40" t="s">
        <v>743</v>
      </c>
      <c r="Y50" t="s">
        <v>743</v>
      </c>
      <c r="Z50" t="s">
        <v>743</v>
      </c>
      <c r="AA50" t="s">
        <v>743</v>
      </c>
      <c r="AB50" t="s">
        <v>743</v>
      </c>
      <c r="AC50" t="s">
        <v>743</v>
      </c>
      <c r="AE50">
        <v>0</v>
      </c>
      <c r="AF50" t="s">
        <v>24</v>
      </c>
      <c r="AG50" s="40">
        <f>AJ50</f>
        <v>1957940.33333333</v>
      </c>
      <c r="AI50" t="s">
        <v>814</v>
      </c>
      <c r="AJ50" s="40">
        <v>1957940.33333333</v>
      </c>
      <c r="AK50" t="s">
        <v>815</v>
      </c>
      <c r="AL50" t="s">
        <v>815</v>
      </c>
      <c r="AM50" t="s">
        <v>743</v>
      </c>
      <c r="AO50" t="s">
        <v>743</v>
      </c>
      <c r="AP50" t="s">
        <v>35</v>
      </c>
      <c r="AW50" t="s">
        <v>756</v>
      </c>
      <c r="AX50">
        <v>2.4500000000000002</v>
      </c>
      <c r="AY50">
        <v>53.47</v>
      </c>
      <c r="AZ50">
        <v>53.722614219138201</v>
      </c>
    </row>
    <row r="51" spans="1:52">
      <c r="A51">
        <v>1000277</v>
      </c>
      <c r="B51" t="s">
        <v>816</v>
      </c>
      <c r="C51" t="s">
        <v>86</v>
      </c>
      <c r="D51" t="s">
        <v>28</v>
      </c>
      <c r="E51">
        <v>64</v>
      </c>
      <c r="F51">
        <v>12</v>
      </c>
      <c r="G51" t="s">
        <v>70</v>
      </c>
      <c r="K51" t="s">
        <v>799</v>
      </c>
      <c r="L51" s="40">
        <v>0</v>
      </c>
      <c r="M51" t="s">
        <v>800</v>
      </c>
      <c r="N51" t="s">
        <v>34</v>
      </c>
      <c r="O51" s="40">
        <v>0</v>
      </c>
      <c r="P51" t="s">
        <v>743</v>
      </c>
      <c r="Q51" t="s">
        <v>743</v>
      </c>
      <c r="W51" t="s">
        <v>743</v>
      </c>
      <c r="X51" s="40" t="s">
        <v>743</v>
      </c>
      <c r="Y51" t="s">
        <v>743</v>
      </c>
      <c r="Z51" t="s">
        <v>743</v>
      </c>
      <c r="AA51" t="s">
        <v>743</v>
      </c>
      <c r="AB51" t="s">
        <v>743</v>
      </c>
      <c r="AC51" t="s">
        <v>743</v>
      </c>
      <c r="AE51">
        <v>0</v>
      </c>
      <c r="AI51" t="s">
        <v>743</v>
      </c>
      <c r="AK51" t="s">
        <v>743</v>
      </c>
      <c r="AL51" t="s">
        <v>743</v>
      </c>
      <c r="AM51" t="s">
        <v>743</v>
      </c>
      <c r="AO51" t="s">
        <v>743</v>
      </c>
      <c r="AP51" t="s">
        <v>35</v>
      </c>
      <c r="AW51" t="s">
        <v>756</v>
      </c>
      <c r="AX51">
        <v>3.15</v>
      </c>
      <c r="AY51">
        <v>53.64</v>
      </c>
      <c r="AZ51">
        <v>61.282066770805898</v>
      </c>
    </row>
    <row r="52" spans="1:52">
      <c r="A52">
        <v>1000295</v>
      </c>
      <c r="B52" t="s">
        <v>817</v>
      </c>
      <c r="C52" t="s">
        <v>87</v>
      </c>
      <c r="D52" t="s">
        <v>33</v>
      </c>
      <c r="E52">
        <v>160</v>
      </c>
      <c r="F52">
        <v>41</v>
      </c>
      <c r="G52" t="s">
        <v>70</v>
      </c>
      <c r="K52" t="s">
        <v>743</v>
      </c>
      <c r="O52" s="40"/>
      <c r="P52" t="s">
        <v>743</v>
      </c>
      <c r="Q52" t="s">
        <v>743</v>
      </c>
      <c r="W52" t="s">
        <v>743</v>
      </c>
      <c r="X52" s="40" t="s">
        <v>743</v>
      </c>
      <c r="Y52" t="s">
        <v>743</v>
      </c>
      <c r="Z52" t="s">
        <v>743</v>
      </c>
      <c r="AA52" t="s">
        <v>743</v>
      </c>
      <c r="AB52" t="s">
        <v>743</v>
      </c>
      <c r="AC52" t="s">
        <v>743</v>
      </c>
      <c r="AE52">
        <v>0</v>
      </c>
      <c r="AI52" t="s">
        <v>743</v>
      </c>
      <c r="AK52" t="s">
        <v>743</v>
      </c>
      <c r="AL52" t="s">
        <v>743</v>
      </c>
      <c r="AM52" t="s">
        <v>743</v>
      </c>
      <c r="AO52" t="s">
        <v>743</v>
      </c>
      <c r="AP52" t="s">
        <v>21</v>
      </c>
      <c r="AW52" t="s">
        <v>756</v>
      </c>
      <c r="AX52">
        <v>4.6500000000000004</v>
      </c>
      <c r="AY52">
        <v>47.44</v>
      </c>
      <c r="AZ52">
        <v>45.658648221333003</v>
      </c>
    </row>
    <row r="53" spans="1:52">
      <c r="A53">
        <v>1000324</v>
      </c>
      <c r="B53" t="s">
        <v>818</v>
      </c>
      <c r="C53" t="s">
        <v>88</v>
      </c>
      <c r="D53" t="s">
        <v>28</v>
      </c>
      <c r="E53">
        <v>170</v>
      </c>
      <c r="F53">
        <v>1</v>
      </c>
      <c r="G53" t="s">
        <v>70</v>
      </c>
      <c r="K53" t="s">
        <v>743</v>
      </c>
      <c r="O53" s="40"/>
      <c r="P53" t="s">
        <v>743</v>
      </c>
      <c r="Q53" t="s">
        <v>743</v>
      </c>
      <c r="W53" t="s">
        <v>743</v>
      </c>
      <c r="X53" s="40" t="s">
        <v>743</v>
      </c>
      <c r="Y53" t="s">
        <v>743</v>
      </c>
      <c r="Z53" t="s">
        <v>743</v>
      </c>
      <c r="AA53" t="s">
        <v>743</v>
      </c>
      <c r="AB53" t="s">
        <v>743</v>
      </c>
      <c r="AC53" t="s">
        <v>743</v>
      </c>
      <c r="AE53">
        <v>0</v>
      </c>
      <c r="AI53" t="s">
        <v>743</v>
      </c>
      <c r="AK53" t="s">
        <v>743</v>
      </c>
      <c r="AL53" t="s">
        <v>743</v>
      </c>
      <c r="AM53" t="s">
        <v>743</v>
      </c>
      <c r="AO53" t="s">
        <v>743</v>
      </c>
      <c r="AP53" t="s">
        <v>21</v>
      </c>
      <c r="AW53" t="s">
        <v>756</v>
      </c>
      <c r="AX53">
        <v>3.83</v>
      </c>
      <c r="AY53">
        <v>51.38</v>
      </c>
      <c r="AZ53">
        <v>55.235643098853103</v>
      </c>
    </row>
    <row r="54" spans="1:52">
      <c r="A54">
        <v>1000366</v>
      </c>
      <c r="B54" t="s">
        <v>819</v>
      </c>
      <c r="C54" t="s">
        <v>89</v>
      </c>
      <c r="D54" t="s">
        <v>33</v>
      </c>
      <c r="E54">
        <v>275</v>
      </c>
      <c r="F54">
        <v>2</v>
      </c>
      <c r="G54" t="s">
        <v>70</v>
      </c>
      <c r="K54" t="s">
        <v>743</v>
      </c>
      <c r="O54" s="40"/>
      <c r="P54" t="s">
        <v>743</v>
      </c>
      <c r="Q54" t="s">
        <v>743</v>
      </c>
      <c r="W54" t="s">
        <v>743</v>
      </c>
      <c r="X54" s="40" t="s">
        <v>743</v>
      </c>
      <c r="Y54" t="s">
        <v>743</v>
      </c>
      <c r="Z54" t="s">
        <v>743</v>
      </c>
      <c r="AA54" t="s">
        <v>743</v>
      </c>
      <c r="AB54" t="s">
        <v>743</v>
      </c>
      <c r="AC54" t="s">
        <v>743</v>
      </c>
      <c r="AE54">
        <v>0</v>
      </c>
      <c r="AI54" t="s">
        <v>743</v>
      </c>
      <c r="AK54" t="s">
        <v>743</v>
      </c>
      <c r="AL54" t="s">
        <v>743</v>
      </c>
      <c r="AM54" t="s">
        <v>743</v>
      </c>
      <c r="AO54" t="s">
        <v>743</v>
      </c>
      <c r="AP54" t="s">
        <v>21</v>
      </c>
      <c r="AW54" t="s">
        <v>756</v>
      </c>
      <c r="AX54">
        <v>3.39</v>
      </c>
      <c r="AY54">
        <v>48.2</v>
      </c>
      <c r="AZ54">
        <v>69.725212451972496</v>
      </c>
    </row>
    <row r="55" spans="1:52">
      <c r="A55">
        <v>1000369</v>
      </c>
      <c r="B55" t="s">
        <v>820</v>
      </c>
      <c r="C55" t="s">
        <v>90</v>
      </c>
      <c r="D55" t="s">
        <v>33</v>
      </c>
      <c r="E55">
        <v>100</v>
      </c>
      <c r="F55">
        <v>15</v>
      </c>
      <c r="G55" t="s">
        <v>70</v>
      </c>
      <c r="K55" t="s">
        <v>743</v>
      </c>
      <c r="O55" s="40"/>
      <c r="P55" t="s">
        <v>743</v>
      </c>
      <c r="Q55" t="s">
        <v>743</v>
      </c>
      <c r="W55" t="s">
        <v>743</v>
      </c>
      <c r="X55" s="40" t="s">
        <v>743</v>
      </c>
      <c r="Y55" t="s">
        <v>743</v>
      </c>
      <c r="Z55" t="s">
        <v>743</v>
      </c>
      <c r="AA55" t="s">
        <v>743</v>
      </c>
      <c r="AB55" t="s">
        <v>743</v>
      </c>
      <c r="AC55" t="s">
        <v>743</v>
      </c>
      <c r="AE55">
        <v>0</v>
      </c>
      <c r="AI55" t="s">
        <v>743</v>
      </c>
      <c r="AK55" t="s">
        <v>743</v>
      </c>
      <c r="AL55" t="s">
        <v>743</v>
      </c>
      <c r="AM55" t="s">
        <v>743</v>
      </c>
      <c r="AO55" t="s">
        <v>743</v>
      </c>
      <c r="AP55" t="s">
        <v>21</v>
      </c>
      <c r="AW55" t="s">
        <v>756</v>
      </c>
      <c r="AX55">
        <v>2.5099999999999998</v>
      </c>
      <c r="AY55">
        <v>22.72</v>
      </c>
      <c r="AZ55">
        <v>54.280860221784998</v>
      </c>
    </row>
    <row r="56" spans="1:52">
      <c r="A56">
        <v>1000378</v>
      </c>
      <c r="B56" t="s">
        <v>821</v>
      </c>
      <c r="C56" t="s">
        <v>91</v>
      </c>
      <c r="D56" t="s">
        <v>28</v>
      </c>
      <c r="E56">
        <v>350</v>
      </c>
      <c r="F56">
        <v>159</v>
      </c>
      <c r="G56" t="s">
        <v>70</v>
      </c>
      <c r="K56" t="s">
        <v>799</v>
      </c>
      <c r="L56" s="40">
        <v>807321.39</v>
      </c>
      <c r="M56" t="s">
        <v>800</v>
      </c>
      <c r="N56" t="s">
        <v>34</v>
      </c>
      <c r="O56" s="40">
        <v>807321.39</v>
      </c>
      <c r="P56" t="s">
        <v>743</v>
      </c>
      <c r="Q56" t="s">
        <v>743</v>
      </c>
      <c r="W56" t="s">
        <v>743</v>
      </c>
      <c r="X56" s="40" t="s">
        <v>743</v>
      </c>
      <c r="Y56" t="s">
        <v>743</v>
      </c>
      <c r="Z56" t="s">
        <v>743</v>
      </c>
      <c r="AA56" t="s">
        <v>743</v>
      </c>
      <c r="AB56" t="s">
        <v>743</v>
      </c>
      <c r="AC56" t="s">
        <v>743</v>
      </c>
      <c r="AE56">
        <v>0</v>
      </c>
      <c r="AI56" t="s">
        <v>743</v>
      </c>
      <c r="AK56" t="s">
        <v>743</v>
      </c>
      <c r="AL56" t="s">
        <v>743</v>
      </c>
      <c r="AM56" t="s">
        <v>743</v>
      </c>
      <c r="AO56" t="s">
        <v>743</v>
      </c>
      <c r="AP56" t="s">
        <v>21</v>
      </c>
      <c r="AW56" t="s">
        <v>756</v>
      </c>
      <c r="AX56">
        <v>3.5</v>
      </c>
      <c r="AY56">
        <v>57.9</v>
      </c>
      <c r="AZ56">
        <v>60.337601461334302</v>
      </c>
    </row>
    <row r="57" spans="1:52">
      <c r="A57">
        <v>1000405</v>
      </c>
      <c r="B57" t="s">
        <v>822</v>
      </c>
      <c r="C57" t="s">
        <v>92</v>
      </c>
      <c r="D57" t="s">
        <v>33</v>
      </c>
      <c r="E57">
        <v>36</v>
      </c>
      <c r="F57">
        <v>15</v>
      </c>
      <c r="G57" t="s">
        <v>70</v>
      </c>
      <c r="K57" t="s">
        <v>743</v>
      </c>
      <c r="O57" s="40"/>
      <c r="P57" t="s">
        <v>743</v>
      </c>
      <c r="Q57" t="s">
        <v>743</v>
      </c>
      <c r="W57" t="s">
        <v>743</v>
      </c>
      <c r="X57" s="40" t="s">
        <v>743</v>
      </c>
      <c r="Y57" t="s">
        <v>743</v>
      </c>
      <c r="Z57" t="s">
        <v>743</v>
      </c>
      <c r="AA57" t="s">
        <v>743</v>
      </c>
      <c r="AB57" t="s">
        <v>743</v>
      </c>
      <c r="AC57" t="s">
        <v>743</v>
      </c>
      <c r="AE57">
        <v>0</v>
      </c>
      <c r="AI57" t="s">
        <v>743</v>
      </c>
      <c r="AK57" t="s">
        <v>743</v>
      </c>
      <c r="AL57" t="s">
        <v>743</v>
      </c>
      <c r="AM57" t="s">
        <v>743</v>
      </c>
      <c r="AO57" t="s">
        <v>743</v>
      </c>
      <c r="AP57" t="s">
        <v>21</v>
      </c>
      <c r="AW57" t="s">
        <v>744</v>
      </c>
      <c r="AX57">
        <v>3.48</v>
      </c>
      <c r="AY57">
        <v>45.36</v>
      </c>
      <c r="AZ57">
        <v>10.540400633663801</v>
      </c>
    </row>
    <row r="58" spans="1:52">
      <c r="A58">
        <v>1000430</v>
      </c>
      <c r="B58" t="s">
        <v>823</v>
      </c>
      <c r="C58" t="s">
        <v>93</v>
      </c>
      <c r="D58" t="s">
        <v>28</v>
      </c>
      <c r="E58">
        <v>1234</v>
      </c>
      <c r="F58">
        <v>1</v>
      </c>
      <c r="G58" t="s">
        <v>70</v>
      </c>
      <c r="K58" t="s">
        <v>743</v>
      </c>
      <c r="O58" s="40"/>
      <c r="P58" t="s">
        <v>743</v>
      </c>
      <c r="Q58" t="s">
        <v>743</v>
      </c>
      <c r="W58" t="s">
        <v>743</v>
      </c>
      <c r="X58" s="40" t="s">
        <v>743</v>
      </c>
      <c r="Y58" t="s">
        <v>743</v>
      </c>
      <c r="Z58" t="s">
        <v>743</v>
      </c>
      <c r="AA58" t="s">
        <v>743</v>
      </c>
      <c r="AB58" t="s">
        <v>743</v>
      </c>
      <c r="AC58" t="s">
        <v>743</v>
      </c>
      <c r="AE58">
        <v>0</v>
      </c>
      <c r="AI58" t="s">
        <v>743</v>
      </c>
      <c r="AK58" t="s">
        <v>743</v>
      </c>
      <c r="AL58" t="s">
        <v>743</v>
      </c>
      <c r="AM58" t="s">
        <v>743</v>
      </c>
      <c r="AO58" t="s">
        <v>743</v>
      </c>
      <c r="AP58" t="s">
        <v>21</v>
      </c>
      <c r="AW58" t="s">
        <v>744</v>
      </c>
      <c r="AX58">
        <v>3.35</v>
      </c>
      <c r="AY58">
        <v>38.340000000000003</v>
      </c>
      <c r="AZ58">
        <v>36.3711860833873</v>
      </c>
    </row>
    <row r="59" spans="1:52">
      <c r="A59">
        <v>1000471</v>
      </c>
      <c r="B59" t="s">
        <v>824</v>
      </c>
      <c r="C59" t="s">
        <v>94</v>
      </c>
      <c r="D59" t="s">
        <v>33</v>
      </c>
      <c r="E59">
        <v>395</v>
      </c>
      <c r="F59">
        <v>141</v>
      </c>
      <c r="G59" t="s">
        <v>70</v>
      </c>
      <c r="K59" t="s">
        <v>743</v>
      </c>
      <c r="O59" s="40"/>
      <c r="P59" t="s">
        <v>743</v>
      </c>
      <c r="Q59" t="s">
        <v>743</v>
      </c>
      <c r="W59" t="s">
        <v>743</v>
      </c>
      <c r="X59" s="40" t="s">
        <v>743</v>
      </c>
      <c r="Y59" t="s">
        <v>743</v>
      </c>
      <c r="Z59" t="s">
        <v>743</v>
      </c>
      <c r="AA59" t="s">
        <v>743</v>
      </c>
      <c r="AB59" t="s">
        <v>743</v>
      </c>
      <c r="AC59" t="s">
        <v>743</v>
      </c>
      <c r="AE59">
        <v>0</v>
      </c>
      <c r="AI59" t="s">
        <v>743</v>
      </c>
      <c r="AK59" t="s">
        <v>743</v>
      </c>
      <c r="AL59" t="s">
        <v>743</v>
      </c>
      <c r="AM59" t="s">
        <v>743</v>
      </c>
      <c r="AO59" t="s">
        <v>743</v>
      </c>
      <c r="AP59" t="s">
        <v>21</v>
      </c>
      <c r="AW59" t="s">
        <v>756</v>
      </c>
      <c r="AX59">
        <v>3.80464468702348</v>
      </c>
      <c r="AY59">
        <v>55.12</v>
      </c>
      <c r="AZ59">
        <v>59.524826747007097</v>
      </c>
    </row>
    <row r="60" spans="1:52">
      <c r="A60">
        <v>1000472</v>
      </c>
      <c r="B60" t="s">
        <v>825</v>
      </c>
      <c r="C60" t="s">
        <v>95</v>
      </c>
      <c r="D60" t="s">
        <v>33</v>
      </c>
      <c r="E60">
        <v>40</v>
      </c>
      <c r="F60">
        <v>22</v>
      </c>
      <c r="G60" t="s">
        <v>70</v>
      </c>
      <c r="K60" t="s">
        <v>743</v>
      </c>
      <c r="O60" s="40"/>
      <c r="P60" t="s">
        <v>743</v>
      </c>
      <c r="Q60" t="s">
        <v>743</v>
      </c>
      <c r="W60" t="s">
        <v>743</v>
      </c>
      <c r="X60" s="40" t="s">
        <v>743</v>
      </c>
      <c r="Y60" t="s">
        <v>743</v>
      </c>
      <c r="Z60" t="s">
        <v>743</v>
      </c>
      <c r="AA60" t="s">
        <v>743</v>
      </c>
      <c r="AB60" t="s">
        <v>743</v>
      </c>
      <c r="AC60" t="s">
        <v>743</v>
      </c>
      <c r="AE60">
        <v>0</v>
      </c>
      <c r="AI60" t="s">
        <v>743</v>
      </c>
      <c r="AK60" t="s">
        <v>743</v>
      </c>
      <c r="AL60" t="s">
        <v>743</v>
      </c>
      <c r="AM60" t="s">
        <v>743</v>
      </c>
      <c r="AO60" t="s">
        <v>743</v>
      </c>
      <c r="AP60" t="s">
        <v>21</v>
      </c>
      <c r="AW60" t="s">
        <v>744</v>
      </c>
      <c r="AX60">
        <v>2.2599999999999998</v>
      </c>
      <c r="AY60">
        <v>19.04</v>
      </c>
      <c r="AZ60">
        <v>12.775419125653301</v>
      </c>
    </row>
    <row r="61" spans="1:52">
      <c r="A61">
        <v>1000551</v>
      </c>
      <c r="B61" t="s">
        <v>826</v>
      </c>
      <c r="C61" t="s">
        <v>96</v>
      </c>
      <c r="D61" t="s">
        <v>33</v>
      </c>
      <c r="E61">
        <v>182</v>
      </c>
      <c r="F61">
        <v>68</v>
      </c>
      <c r="G61" t="s">
        <v>70</v>
      </c>
      <c r="K61" t="s">
        <v>743</v>
      </c>
      <c r="O61" s="40"/>
      <c r="P61" t="s">
        <v>743</v>
      </c>
      <c r="Q61" t="s">
        <v>743</v>
      </c>
      <c r="W61" t="s">
        <v>743</v>
      </c>
      <c r="X61" s="40" t="s">
        <v>743</v>
      </c>
      <c r="Y61" t="s">
        <v>743</v>
      </c>
      <c r="Z61" t="s">
        <v>743</v>
      </c>
      <c r="AA61" t="s">
        <v>743</v>
      </c>
      <c r="AB61" t="s">
        <v>743</v>
      </c>
      <c r="AC61" t="s">
        <v>743</v>
      </c>
      <c r="AE61">
        <v>0</v>
      </c>
      <c r="AI61" t="s">
        <v>743</v>
      </c>
      <c r="AK61" t="s">
        <v>743</v>
      </c>
      <c r="AL61" t="s">
        <v>743</v>
      </c>
      <c r="AM61" t="s">
        <v>743</v>
      </c>
      <c r="AO61" t="s">
        <v>743</v>
      </c>
      <c r="AP61" t="s">
        <v>21</v>
      </c>
      <c r="AW61" t="s">
        <v>756</v>
      </c>
      <c r="AX61">
        <v>3.2120378221534698</v>
      </c>
      <c r="AY61">
        <v>71.59</v>
      </c>
      <c r="AZ61">
        <v>48.643175730535802</v>
      </c>
    </row>
    <row r="62" spans="1:52">
      <c r="A62">
        <v>1000583</v>
      </c>
      <c r="B62" t="s">
        <v>827</v>
      </c>
      <c r="C62" t="s">
        <v>97</v>
      </c>
      <c r="D62" t="s">
        <v>28</v>
      </c>
      <c r="E62">
        <v>39</v>
      </c>
      <c r="F62">
        <v>1</v>
      </c>
      <c r="G62" t="s">
        <v>70</v>
      </c>
      <c r="K62" t="s">
        <v>743</v>
      </c>
      <c r="O62" s="40"/>
      <c r="P62" t="s">
        <v>743</v>
      </c>
      <c r="Q62" t="s">
        <v>743</v>
      </c>
      <c r="W62" t="s">
        <v>743</v>
      </c>
      <c r="X62" s="40" t="s">
        <v>743</v>
      </c>
      <c r="Y62" t="s">
        <v>743</v>
      </c>
      <c r="Z62" t="s">
        <v>743</v>
      </c>
      <c r="AA62" t="s">
        <v>743</v>
      </c>
      <c r="AB62" t="s">
        <v>743</v>
      </c>
      <c r="AC62" t="s">
        <v>743</v>
      </c>
      <c r="AE62">
        <v>0</v>
      </c>
      <c r="AI62" t="s">
        <v>743</v>
      </c>
      <c r="AK62" t="s">
        <v>743</v>
      </c>
      <c r="AL62" t="s">
        <v>743</v>
      </c>
      <c r="AM62" t="s">
        <v>743</v>
      </c>
      <c r="AO62" t="s">
        <v>743</v>
      </c>
      <c r="AP62" t="s">
        <v>21</v>
      </c>
      <c r="AW62" t="s">
        <v>744</v>
      </c>
      <c r="AX62">
        <v>2.46</v>
      </c>
      <c r="AY62">
        <v>11.03</v>
      </c>
      <c r="AZ62">
        <v>16.643826274735201</v>
      </c>
    </row>
    <row r="63" spans="1:52">
      <c r="A63">
        <v>1000627</v>
      </c>
      <c r="B63" t="s">
        <v>828</v>
      </c>
      <c r="C63" t="s">
        <v>98</v>
      </c>
      <c r="D63" t="s">
        <v>33</v>
      </c>
      <c r="E63">
        <v>62</v>
      </c>
      <c r="F63">
        <v>14</v>
      </c>
      <c r="G63" t="s">
        <v>70</v>
      </c>
      <c r="K63" t="s">
        <v>743</v>
      </c>
      <c r="O63" s="40"/>
      <c r="P63" t="s">
        <v>743</v>
      </c>
      <c r="Q63" t="s">
        <v>743</v>
      </c>
      <c r="W63" t="s">
        <v>743</v>
      </c>
      <c r="X63" s="40" t="s">
        <v>743</v>
      </c>
      <c r="Y63" t="s">
        <v>743</v>
      </c>
      <c r="Z63" t="s">
        <v>743</v>
      </c>
      <c r="AA63" t="s">
        <v>743</v>
      </c>
      <c r="AB63" t="s">
        <v>743</v>
      </c>
      <c r="AC63" t="s">
        <v>743</v>
      </c>
      <c r="AE63">
        <v>0</v>
      </c>
      <c r="AI63" t="s">
        <v>743</v>
      </c>
      <c r="AK63" t="s">
        <v>743</v>
      </c>
      <c r="AL63" t="s">
        <v>743</v>
      </c>
      <c r="AM63" t="s">
        <v>743</v>
      </c>
      <c r="AO63" t="s">
        <v>743</v>
      </c>
      <c r="AP63" t="s">
        <v>21</v>
      </c>
      <c r="AW63" t="s">
        <v>756</v>
      </c>
      <c r="AX63">
        <v>3.91</v>
      </c>
      <c r="AY63">
        <v>52.43</v>
      </c>
      <c r="AZ63">
        <v>54.280860221784998</v>
      </c>
    </row>
    <row r="64" spans="1:52">
      <c r="A64">
        <v>1009120</v>
      </c>
      <c r="B64" t="s">
        <v>829</v>
      </c>
      <c r="C64" t="s">
        <v>99</v>
      </c>
      <c r="D64" t="s">
        <v>33</v>
      </c>
      <c r="E64">
        <v>105</v>
      </c>
      <c r="F64">
        <v>43</v>
      </c>
      <c r="G64" t="s">
        <v>70</v>
      </c>
      <c r="K64" t="s">
        <v>743</v>
      </c>
      <c r="O64" s="40"/>
      <c r="P64" t="s">
        <v>743</v>
      </c>
      <c r="Q64" t="s">
        <v>743</v>
      </c>
      <c r="W64" t="s">
        <v>743</v>
      </c>
      <c r="X64" s="40" t="s">
        <v>743</v>
      </c>
      <c r="Y64" t="s">
        <v>743</v>
      </c>
      <c r="Z64" t="s">
        <v>743</v>
      </c>
      <c r="AA64" t="s">
        <v>743</v>
      </c>
      <c r="AB64" t="s">
        <v>743</v>
      </c>
      <c r="AC64" t="s">
        <v>743</v>
      </c>
      <c r="AE64">
        <v>0</v>
      </c>
      <c r="AI64" t="s">
        <v>743</v>
      </c>
      <c r="AK64" t="s">
        <v>743</v>
      </c>
      <c r="AL64" t="s">
        <v>743</v>
      </c>
      <c r="AM64" t="s">
        <v>743</v>
      </c>
      <c r="AO64" t="s">
        <v>743</v>
      </c>
      <c r="AP64" t="s">
        <v>21</v>
      </c>
      <c r="AW64" t="s">
        <v>756</v>
      </c>
      <c r="AX64">
        <v>3.98</v>
      </c>
      <c r="AY64">
        <v>28.65</v>
      </c>
      <c r="AZ64">
        <v>48.643175730535802</v>
      </c>
    </row>
    <row r="65" spans="1:52">
      <c r="A65">
        <v>1010005</v>
      </c>
      <c r="B65" t="s">
        <v>830</v>
      </c>
      <c r="C65" t="s">
        <v>100</v>
      </c>
      <c r="D65" t="s">
        <v>33</v>
      </c>
      <c r="E65">
        <v>8096</v>
      </c>
      <c r="F65">
        <v>1642</v>
      </c>
      <c r="G65" t="s">
        <v>70</v>
      </c>
      <c r="K65" t="s">
        <v>831</v>
      </c>
      <c r="L65" s="40">
        <v>0</v>
      </c>
      <c r="M65" t="s">
        <v>832</v>
      </c>
      <c r="N65" t="s">
        <v>34</v>
      </c>
      <c r="O65" s="40">
        <v>0</v>
      </c>
      <c r="P65" t="s">
        <v>743</v>
      </c>
      <c r="Q65" t="s">
        <v>743</v>
      </c>
      <c r="W65" t="s">
        <v>743</v>
      </c>
      <c r="X65" s="40" t="s">
        <v>743</v>
      </c>
      <c r="Y65" t="s">
        <v>743</v>
      </c>
      <c r="Z65" t="s">
        <v>743</v>
      </c>
      <c r="AA65" t="s">
        <v>743</v>
      </c>
      <c r="AB65" t="s">
        <v>743</v>
      </c>
      <c r="AC65" t="s">
        <v>743</v>
      </c>
      <c r="AE65">
        <v>0</v>
      </c>
      <c r="AF65" t="s">
        <v>24</v>
      </c>
      <c r="AG65" s="40">
        <f t="shared" ref="AG65:AG66" si="0">AJ65</f>
        <v>2979258</v>
      </c>
      <c r="AI65" t="s">
        <v>833</v>
      </c>
      <c r="AJ65" s="40">
        <v>2979258</v>
      </c>
      <c r="AK65" t="s">
        <v>834</v>
      </c>
      <c r="AL65" t="s">
        <v>815</v>
      </c>
      <c r="AM65" t="s">
        <v>743</v>
      </c>
      <c r="AO65" t="s">
        <v>743</v>
      </c>
      <c r="AP65" t="s">
        <v>21</v>
      </c>
      <c r="AW65" t="s">
        <v>756</v>
      </c>
      <c r="AX65">
        <v>3.3199971899712999</v>
      </c>
      <c r="AY65">
        <v>62.65</v>
      </c>
      <c r="AZ65">
        <v>51.874946088882801</v>
      </c>
    </row>
    <row r="66" spans="1:52">
      <c r="A66">
        <v>1010021</v>
      </c>
      <c r="B66" t="s">
        <v>835</v>
      </c>
      <c r="C66" t="s">
        <v>101</v>
      </c>
      <c r="D66" t="s">
        <v>33</v>
      </c>
      <c r="E66">
        <v>11404</v>
      </c>
      <c r="F66">
        <v>2315</v>
      </c>
      <c r="G66" t="s">
        <v>70</v>
      </c>
      <c r="K66" t="s">
        <v>743</v>
      </c>
      <c r="O66" s="40"/>
      <c r="P66" t="s">
        <v>743</v>
      </c>
      <c r="Q66" t="s">
        <v>743</v>
      </c>
      <c r="W66" t="s">
        <v>743</v>
      </c>
      <c r="X66" s="40" t="s">
        <v>743</v>
      </c>
      <c r="Y66" t="s">
        <v>743</v>
      </c>
      <c r="Z66" t="s">
        <v>743</v>
      </c>
      <c r="AA66" t="s">
        <v>743</v>
      </c>
      <c r="AB66" t="s">
        <v>743</v>
      </c>
      <c r="AC66" t="s">
        <v>743</v>
      </c>
      <c r="AE66">
        <v>0</v>
      </c>
      <c r="AF66" t="s">
        <v>24</v>
      </c>
      <c r="AG66" s="40">
        <f t="shared" si="0"/>
        <v>2625158</v>
      </c>
      <c r="AI66" t="s">
        <v>836</v>
      </c>
      <c r="AJ66" s="40">
        <v>2625158</v>
      </c>
      <c r="AK66" t="s">
        <v>837</v>
      </c>
      <c r="AL66" t="s">
        <v>815</v>
      </c>
      <c r="AM66" t="s">
        <v>743</v>
      </c>
      <c r="AO66" t="s">
        <v>743</v>
      </c>
      <c r="AP66" t="s">
        <v>21</v>
      </c>
      <c r="AW66" t="s">
        <v>756</v>
      </c>
      <c r="AX66">
        <v>3.7198055419141101</v>
      </c>
      <c r="AY66">
        <v>69.680000000000007</v>
      </c>
      <c r="AZ66">
        <v>46.304819942375502</v>
      </c>
    </row>
    <row r="67" spans="1:52">
      <c r="A67">
        <v>1010023</v>
      </c>
      <c r="B67" t="s">
        <v>838</v>
      </c>
      <c r="C67" t="s">
        <v>102</v>
      </c>
      <c r="D67" t="s">
        <v>33</v>
      </c>
      <c r="E67">
        <v>9525</v>
      </c>
      <c r="F67">
        <v>1714</v>
      </c>
      <c r="G67" t="s">
        <v>70</v>
      </c>
      <c r="K67" t="s">
        <v>743</v>
      </c>
      <c r="O67" s="40"/>
      <c r="P67" t="s">
        <v>743</v>
      </c>
      <c r="Q67" t="s">
        <v>743</v>
      </c>
      <c r="W67" t="s">
        <v>743</v>
      </c>
      <c r="X67" s="40" t="s">
        <v>743</v>
      </c>
      <c r="Y67" t="s">
        <v>743</v>
      </c>
      <c r="Z67" t="s">
        <v>743</v>
      </c>
      <c r="AA67" t="s">
        <v>743</v>
      </c>
      <c r="AB67" t="s">
        <v>743</v>
      </c>
      <c r="AC67" t="s">
        <v>743</v>
      </c>
      <c r="AE67">
        <v>0</v>
      </c>
      <c r="AI67" t="s">
        <v>743</v>
      </c>
      <c r="AK67" t="s">
        <v>743</v>
      </c>
      <c r="AL67" t="s">
        <v>743</v>
      </c>
      <c r="AM67" t="s">
        <v>743</v>
      </c>
      <c r="AO67" t="s">
        <v>743</v>
      </c>
      <c r="AP67" t="s">
        <v>21</v>
      </c>
      <c r="AW67" t="s">
        <v>756</v>
      </c>
      <c r="AX67">
        <v>3.8334466431985299</v>
      </c>
      <c r="AY67">
        <v>62.53</v>
      </c>
      <c r="AZ67">
        <v>51.487832502913797</v>
      </c>
    </row>
    <row r="68" spans="1:52">
      <c r="A68">
        <v>1010027</v>
      </c>
      <c r="B68" t="s">
        <v>839</v>
      </c>
      <c r="C68" t="s">
        <v>103</v>
      </c>
      <c r="D68" t="s">
        <v>33</v>
      </c>
      <c r="E68">
        <v>25227</v>
      </c>
      <c r="F68">
        <v>6275</v>
      </c>
      <c r="G68" t="s">
        <v>70</v>
      </c>
      <c r="K68" t="s">
        <v>840</v>
      </c>
      <c r="L68" s="40">
        <v>380226.19</v>
      </c>
      <c r="M68" t="s">
        <v>841</v>
      </c>
      <c r="N68" t="s">
        <v>34</v>
      </c>
      <c r="O68" s="40">
        <v>380226.19</v>
      </c>
      <c r="P68" t="s">
        <v>743</v>
      </c>
      <c r="Q68" t="s">
        <v>743</v>
      </c>
      <c r="W68" t="s">
        <v>743</v>
      </c>
      <c r="X68" s="40" t="s">
        <v>743</v>
      </c>
      <c r="Y68" t="s">
        <v>743</v>
      </c>
      <c r="Z68" t="s">
        <v>743</v>
      </c>
      <c r="AA68" t="s">
        <v>743</v>
      </c>
      <c r="AB68" t="s">
        <v>743</v>
      </c>
      <c r="AC68" t="s">
        <v>743</v>
      </c>
      <c r="AE68">
        <v>0</v>
      </c>
      <c r="AF68" t="s">
        <v>25</v>
      </c>
      <c r="AG68" s="40">
        <f>AN68</f>
        <v>1800000</v>
      </c>
      <c r="AH68" t="str">
        <f>AO68</f>
        <v>3</v>
      </c>
      <c r="AI68" t="s">
        <v>743</v>
      </c>
      <c r="AK68" t="s">
        <v>743</v>
      </c>
      <c r="AL68" t="s">
        <v>743</v>
      </c>
      <c r="AM68" t="s">
        <v>842</v>
      </c>
      <c r="AN68" s="40">
        <v>1800000</v>
      </c>
      <c r="AO68" t="s">
        <v>26</v>
      </c>
      <c r="AP68" t="s">
        <v>21</v>
      </c>
      <c r="AW68" t="s">
        <v>756</v>
      </c>
      <c r="AX68">
        <v>3.3663388226978799</v>
      </c>
      <c r="AY68">
        <v>42.09</v>
      </c>
      <c r="AZ68">
        <v>49.557733749309897</v>
      </c>
    </row>
    <row r="69" spans="1:52">
      <c r="A69">
        <v>1010028</v>
      </c>
      <c r="B69" t="s">
        <v>843</v>
      </c>
      <c r="C69" t="s">
        <v>104</v>
      </c>
      <c r="D69" t="s">
        <v>33</v>
      </c>
      <c r="E69">
        <v>2756</v>
      </c>
      <c r="F69">
        <v>928</v>
      </c>
      <c r="G69" t="s">
        <v>70</v>
      </c>
      <c r="K69" t="s">
        <v>743</v>
      </c>
      <c r="O69" s="40"/>
      <c r="P69" t="s">
        <v>743</v>
      </c>
      <c r="Q69" t="s">
        <v>743</v>
      </c>
      <c r="W69" t="s">
        <v>743</v>
      </c>
      <c r="X69" s="40" t="s">
        <v>743</v>
      </c>
      <c r="Y69" t="s">
        <v>743</v>
      </c>
      <c r="Z69" t="s">
        <v>743</v>
      </c>
      <c r="AA69" t="s">
        <v>743</v>
      </c>
      <c r="AB69" t="s">
        <v>743</v>
      </c>
      <c r="AC69" t="s">
        <v>743</v>
      </c>
      <c r="AE69">
        <v>0</v>
      </c>
      <c r="AI69" t="s">
        <v>743</v>
      </c>
      <c r="AK69" t="s">
        <v>743</v>
      </c>
      <c r="AL69" t="s">
        <v>743</v>
      </c>
      <c r="AM69" t="s">
        <v>743</v>
      </c>
      <c r="AO69" t="s">
        <v>743</v>
      </c>
      <c r="AP69" t="s">
        <v>21</v>
      </c>
      <c r="AW69" t="s">
        <v>756</v>
      </c>
      <c r="AX69">
        <v>3.9669064073021398</v>
      </c>
      <c r="AY69">
        <v>49.34</v>
      </c>
      <c r="AZ69">
        <v>50.232998373995699</v>
      </c>
    </row>
    <row r="70" spans="1:52">
      <c r="A70">
        <v>1010030</v>
      </c>
      <c r="B70" t="s">
        <v>844</v>
      </c>
      <c r="C70" t="s">
        <v>105</v>
      </c>
      <c r="D70" t="s">
        <v>33</v>
      </c>
      <c r="E70">
        <v>807</v>
      </c>
      <c r="F70">
        <v>340</v>
      </c>
      <c r="G70" t="s">
        <v>70</v>
      </c>
      <c r="K70" t="s">
        <v>743</v>
      </c>
      <c r="O70" s="40"/>
      <c r="P70" t="s">
        <v>743</v>
      </c>
      <c r="Q70" t="s">
        <v>743</v>
      </c>
      <c r="W70" t="s">
        <v>743</v>
      </c>
      <c r="X70" s="40" t="s">
        <v>743</v>
      </c>
      <c r="Y70" t="s">
        <v>743</v>
      </c>
      <c r="Z70" t="s">
        <v>743</v>
      </c>
      <c r="AA70" t="s">
        <v>743</v>
      </c>
      <c r="AB70" t="s">
        <v>743</v>
      </c>
      <c r="AC70" t="s">
        <v>743</v>
      </c>
      <c r="AE70">
        <v>0</v>
      </c>
      <c r="AI70" t="s">
        <v>743</v>
      </c>
      <c r="AK70" t="s">
        <v>743</v>
      </c>
      <c r="AL70" t="s">
        <v>743</v>
      </c>
      <c r="AM70" t="s">
        <v>743</v>
      </c>
      <c r="AO70" t="s">
        <v>743</v>
      </c>
      <c r="AP70" t="s">
        <v>21</v>
      </c>
      <c r="AW70" t="s">
        <v>756</v>
      </c>
      <c r="AX70">
        <v>2.1250293425034501</v>
      </c>
      <c r="AY70">
        <v>32.26</v>
      </c>
      <c r="AZ70">
        <v>45.787554292228002</v>
      </c>
    </row>
    <row r="71" spans="1:52">
      <c r="A71">
        <v>1010049</v>
      </c>
      <c r="B71" t="s">
        <v>845</v>
      </c>
      <c r="C71" t="s">
        <v>106</v>
      </c>
      <c r="D71" t="s">
        <v>33</v>
      </c>
      <c r="E71">
        <v>1623</v>
      </c>
      <c r="F71">
        <v>300</v>
      </c>
      <c r="G71" t="s">
        <v>70</v>
      </c>
      <c r="K71" t="s">
        <v>743</v>
      </c>
      <c r="O71" s="40"/>
      <c r="P71" t="s">
        <v>743</v>
      </c>
      <c r="Q71" t="s">
        <v>743</v>
      </c>
      <c r="W71" t="s">
        <v>743</v>
      </c>
      <c r="X71" s="40" t="s">
        <v>743</v>
      </c>
      <c r="Y71" t="s">
        <v>743</v>
      </c>
      <c r="Z71" t="s">
        <v>743</v>
      </c>
      <c r="AA71" t="s">
        <v>743</v>
      </c>
      <c r="AB71" t="s">
        <v>743</v>
      </c>
      <c r="AC71" t="s">
        <v>743</v>
      </c>
      <c r="AE71">
        <v>0</v>
      </c>
      <c r="AI71" t="s">
        <v>743</v>
      </c>
      <c r="AK71" t="s">
        <v>743</v>
      </c>
      <c r="AL71" t="s">
        <v>743</v>
      </c>
      <c r="AM71" t="s">
        <v>743</v>
      </c>
      <c r="AO71" t="s">
        <v>743</v>
      </c>
      <c r="AP71" t="s">
        <v>21</v>
      </c>
      <c r="AW71" t="s">
        <v>756</v>
      </c>
      <c r="AX71">
        <v>3.8767081386406499</v>
      </c>
      <c r="AY71">
        <v>66.19</v>
      </c>
      <c r="AZ71">
        <v>33.622199835485297</v>
      </c>
    </row>
    <row r="72" spans="1:52">
      <c r="A72">
        <v>1010051</v>
      </c>
      <c r="B72" t="s">
        <v>846</v>
      </c>
      <c r="C72" t="s">
        <v>107</v>
      </c>
      <c r="D72" t="s">
        <v>33</v>
      </c>
      <c r="E72">
        <v>772</v>
      </c>
      <c r="F72">
        <v>251</v>
      </c>
      <c r="G72" t="s">
        <v>70</v>
      </c>
      <c r="K72" t="s">
        <v>743</v>
      </c>
      <c r="O72" s="40"/>
      <c r="P72" t="s">
        <v>743</v>
      </c>
      <c r="Q72" t="s">
        <v>743</v>
      </c>
      <c r="W72" t="s">
        <v>743</v>
      </c>
      <c r="X72" s="40" t="s">
        <v>743</v>
      </c>
      <c r="Y72" t="s">
        <v>743</v>
      </c>
      <c r="Z72" t="s">
        <v>743</v>
      </c>
      <c r="AA72" t="s">
        <v>743</v>
      </c>
      <c r="AB72" t="s">
        <v>743</v>
      </c>
      <c r="AC72" t="s">
        <v>743</v>
      </c>
      <c r="AE72">
        <v>0</v>
      </c>
      <c r="AI72" t="s">
        <v>743</v>
      </c>
      <c r="AK72" t="s">
        <v>743</v>
      </c>
      <c r="AL72" t="s">
        <v>743</v>
      </c>
      <c r="AM72" t="s">
        <v>743</v>
      </c>
      <c r="AO72" t="s">
        <v>743</v>
      </c>
      <c r="AP72" t="s">
        <v>21</v>
      </c>
      <c r="AW72" t="s">
        <v>744</v>
      </c>
      <c r="AX72">
        <v>2.93727434371473</v>
      </c>
      <c r="AY72">
        <v>8.07</v>
      </c>
      <c r="AZ72">
        <v>16.254089317285398</v>
      </c>
    </row>
    <row r="73" spans="1:52">
      <c r="A73">
        <v>1100237</v>
      </c>
      <c r="B73" t="s">
        <v>847</v>
      </c>
      <c r="C73" t="s">
        <v>108</v>
      </c>
      <c r="D73" t="s">
        <v>19</v>
      </c>
      <c r="E73">
        <v>261</v>
      </c>
      <c r="F73">
        <v>87</v>
      </c>
      <c r="G73" t="s">
        <v>109</v>
      </c>
      <c r="K73" t="s">
        <v>743</v>
      </c>
      <c r="O73" s="40"/>
      <c r="P73" t="s">
        <v>743</v>
      </c>
      <c r="Q73" t="s">
        <v>743</v>
      </c>
      <c r="W73" t="s">
        <v>743</v>
      </c>
      <c r="X73" s="40" t="s">
        <v>743</v>
      </c>
      <c r="Y73" t="s">
        <v>743</v>
      </c>
      <c r="Z73" t="s">
        <v>743</v>
      </c>
      <c r="AA73" t="s">
        <v>743</v>
      </c>
      <c r="AB73" t="s">
        <v>743</v>
      </c>
      <c r="AC73" t="s">
        <v>743</v>
      </c>
      <c r="AE73">
        <v>0</v>
      </c>
      <c r="AI73" t="s">
        <v>743</v>
      </c>
      <c r="AK73" t="s">
        <v>743</v>
      </c>
      <c r="AL73" t="s">
        <v>743</v>
      </c>
      <c r="AM73" t="s">
        <v>743</v>
      </c>
      <c r="AO73" t="s">
        <v>743</v>
      </c>
      <c r="AP73" t="s">
        <v>21</v>
      </c>
      <c r="AW73" t="s">
        <v>744</v>
      </c>
      <c r="AX73">
        <v>3.61</v>
      </c>
      <c r="AY73">
        <v>48.06</v>
      </c>
      <c r="AZ73">
        <v>42.585412182611798</v>
      </c>
    </row>
    <row r="74" spans="1:52">
      <c r="A74">
        <v>1100254</v>
      </c>
      <c r="B74" t="s">
        <v>848</v>
      </c>
      <c r="C74" t="s">
        <v>110</v>
      </c>
      <c r="D74" t="s">
        <v>19</v>
      </c>
      <c r="E74">
        <v>27</v>
      </c>
      <c r="F74">
        <v>15</v>
      </c>
      <c r="G74" t="s">
        <v>109</v>
      </c>
      <c r="K74" t="s">
        <v>743</v>
      </c>
      <c r="O74" s="40"/>
      <c r="P74" t="s">
        <v>743</v>
      </c>
      <c r="Q74" t="s">
        <v>743</v>
      </c>
      <c r="W74" t="s">
        <v>743</v>
      </c>
      <c r="X74" s="40" t="s">
        <v>743</v>
      </c>
      <c r="Y74" t="s">
        <v>743</v>
      </c>
      <c r="Z74" t="s">
        <v>743</v>
      </c>
      <c r="AA74" t="s">
        <v>743</v>
      </c>
      <c r="AB74" t="s">
        <v>743</v>
      </c>
      <c r="AC74" t="s">
        <v>743</v>
      </c>
      <c r="AE74">
        <v>0</v>
      </c>
      <c r="AI74" t="s">
        <v>743</v>
      </c>
      <c r="AK74" t="s">
        <v>743</v>
      </c>
      <c r="AL74" t="s">
        <v>743</v>
      </c>
      <c r="AM74" t="s">
        <v>743</v>
      </c>
      <c r="AO74" t="s">
        <v>743</v>
      </c>
      <c r="AP74" t="s">
        <v>21</v>
      </c>
      <c r="AW74" t="s">
        <v>744</v>
      </c>
      <c r="AX74">
        <v>3.61</v>
      </c>
      <c r="AY74">
        <v>48.06</v>
      </c>
      <c r="AZ74">
        <v>42.585412182611798</v>
      </c>
    </row>
    <row r="75" spans="1:52">
      <c r="A75">
        <v>1100448</v>
      </c>
      <c r="B75" t="s">
        <v>849</v>
      </c>
      <c r="C75" t="s">
        <v>111</v>
      </c>
      <c r="D75" t="s">
        <v>33</v>
      </c>
      <c r="E75">
        <v>250</v>
      </c>
      <c r="F75">
        <v>4</v>
      </c>
      <c r="G75" t="s">
        <v>109</v>
      </c>
      <c r="K75" t="s">
        <v>743</v>
      </c>
      <c r="O75" s="40"/>
      <c r="P75" t="s">
        <v>743</v>
      </c>
      <c r="Q75" t="s">
        <v>743</v>
      </c>
      <c r="W75" t="s">
        <v>743</v>
      </c>
      <c r="X75" s="40" t="s">
        <v>743</v>
      </c>
      <c r="Y75" t="s">
        <v>743</v>
      </c>
      <c r="Z75" t="s">
        <v>743</v>
      </c>
      <c r="AA75" t="s">
        <v>743</v>
      </c>
      <c r="AB75" t="s">
        <v>743</v>
      </c>
      <c r="AC75" t="s">
        <v>743</v>
      </c>
      <c r="AE75">
        <v>0</v>
      </c>
      <c r="AI75" t="s">
        <v>743</v>
      </c>
      <c r="AK75" t="s">
        <v>743</v>
      </c>
      <c r="AL75" t="s">
        <v>743</v>
      </c>
      <c r="AM75" t="s">
        <v>743</v>
      </c>
      <c r="AO75" t="s">
        <v>743</v>
      </c>
      <c r="AP75" t="s">
        <v>21</v>
      </c>
      <c r="AW75" t="s">
        <v>744</v>
      </c>
      <c r="AX75">
        <v>2.7777612408518402</v>
      </c>
      <c r="AY75">
        <v>30.33</v>
      </c>
      <c r="AZ75">
        <v>23.0230094408684</v>
      </c>
    </row>
    <row r="76" spans="1:52">
      <c r="A76">
        <v>1100452</v>
      </c>
      <c r="B76" t="s">
        <v>850</v>
      </c>
      <c r="C76" t="s">
        <v>112</v>
      </c>
      <c r="D76" t="s">
        <v>33</v>
      </c>
      <c r="E76">
        <v>62</v>
      </c>
      <c r="F76">
        <v>43</v>
      </c>
      <c r="G76" t="s">
        <v>109</v>
      </c>
      <c r="K76" t="s">
        <v>743</v>
      </c>
      <c r="O76" s="40"/>
      <c r="P76" t="s">
        <v>743</v>
      </c>
      <c r="Q76" t="s">
        <v>743</v>
      </c>
      <c r="W76" t="s">
        <v>743</v>
      </c>
      <c r="X76" s="40" t="s">
        <v>743</v>
      </c>
      <c r="Y76" t="s">
        <v>743</v>
      </c>
      <c r="Z76" t="s">
        <v>743</v>
      </c>
      <c r="AA76" t="s">
        <v>743</v>
      </c>
      <c r="AB76" t="s">
        <v>743</v>
      </c>
      <c r="AC76" t="s">
        <v>743</v>
      </c>
      <c r="AE76">
        <v>0</v>
      </c>
      <c r="AI76" t="s">
        <v>743</v>
      </c>
      <c r="AK76" t="s">
        <v>743</v>
      </c>
      <c r="AL76" t="s">
        <v>743</v>
      </c>
      <c r="AM76" t="s">
        <v>743</v>
      </c>
      <c r="AO76" t="s">
        <v>743</v>
      </c>
      <c r="AP76" t="s">
        <v>21</v>
      </c>
      <c r="AW76" t="s">
        <v>756</v>
      </c>
      <c r="AX76">
        <v>2.56</v>
      </c>
      <c r="AY76">
        <v>24.62</v>
      </c>
      <c r="AZ76">
        <v>27.937506203069599</v>
      </c>
    </row>
    <row r="77" spans="1:52">
      <c r="A77">
        <v>1100616</v>
      </c>
      <c r="B77" t="s">
        <v>851</v>
      </c>
      <c r="C77" t="s">
        <v>113</v>
      </c>
      <c r="D77" t="s">
        <v>28</v>
      </c>
      <c r="E77">
        <v>212</v>
      </c>
      <c r="F77">
        <v>92</v>
      </c>
      <c r="G77" t="s">
        <v>109</v>
      </c>
      <c r="K77" t="s">
        <v>743</v>
      </c>
      <c r="O77" s="40"/>
      <c r="P77" t="s">
        <v>852</v>
      </c>
      <c r="Q77" s="40">
        <v>148380</v>
      </c>
      <c r="R77" t="s">
        <v>24</v>
      </c>
      <c r="S77" s="40">
        <v>148380</v>
      </c>
      <c r="W77" t="s">
        <v>743</v>
      </c>
      <c r="X77" s="40" t="s">
        <v>743</v>
      </c>
      <c r="Y77" t="s">
        <v>743</v>
      </c>
      <c r="Z77" t="s">
        <v>743</v>
      </c>
      <c r="AA77" t="s">
        <v>743</v>
      </c>
      <c r="AB77" t="s">
        <v>743</v>
      </c>
      <c r="AC77" t="s">
        <v>743</v>
      </c>
      <c r="AE77">
        <v>0</v>
      </c>
      <c r="AF77" t="s">
        <v>24</v>
      </c>
      <c r="AG77" s="40">
        <f>AJ77</f>
        <v>4285715</v>
      </c>
      <c r="AI77" t="s">
        <v>853</v>
      </c>
      <c r="AJ77" s="40">
        <v>4285715</v>
      </c>
      <c r="AK77" t="s">
        <v>854</v>
      </c>
      <c r="AL77" t="s">
        <v>815</v>
      </c>
      <c r="AM77" t="s">
        <v>743</v>
      </c>
      <c r="AO77" t="s">
        <v>743</v>
      </c>
      <c r="AP77" t="s">
        <v>21</v>
      </c>
      <c r="AW77" t="s">
        <v>744</v>
      </c>
      <c r="AX77">
        <v>2.5099999999999998</v>
      </c>
      <c r="AY77">
        <v>41.7</v>
      </c>
      <c r="AZ77">
        <v>30.396587829815601</v>
      </c>
    </row>
    <row r="78" spans="1:52">
      <c r="A78">
        <v>1200501</v>
      </c>
      <c r="B78" t="s">
        <v>855</v>
      </c>
      <c r="C78" t="s">
        <v>114</v>
      </c>
      <c r="D78" t="s">
        <v>33</v>
      </c>
      <c r="E78">
        <v>219</v>
      </c>
      <c r="F78">
        <v>88</v>
      </c>
      <c r="G78" t="s">
        <v>115</v>
      </c>
      <c r="K78" t="s">
        <v>743</v>
      </c>
      <c r="O78" s="40"/>
      <c r="P78" t="s">
        <v>743</v>
      </c>
      <c r="W78" t="s">
        <v>743</v>
      </c>
      <c r="X78" s="40" t="s">
        <v>743</v>
      </c>
      <c r="Y78" t="s">
        <v>743</v>
      </c>
      <c r="Z78" t="s">
        <v>743</v>
      </c>
      <c r="AA78" t="s">
        <v>743</v>
      </c>
      <c r="AB78" t="s">
        <v>743</v>
      </c>
      <c r="AC78" t="s">
        <v>743</v>
      </c>
      <c r="AE78">
        <v>0</v>
      </c>
      <c r="AI78" t="s">
        <v>743</v>
      </c>
      <c r="AK78" t="s">
        <v>743</v>
      </c>
      <c r="AL78" t="s">
        <v>743</v>
      </c>
      <c r="AM78" t="s">
        <v>743</v>
      </c>
      <c r="AO78" t="s">
        <v>743</v>
      </c>
      <c r="AP78" t="s">
        <v>21</v>
      </c>
      <c r="AW78" t="s">
        <v>744</v>
      </c>
      <c r="AX78">
        <v>1.6212523873694999</v>
      </c>
      <c r="AY78">
        <v>70.3</v>
      </c>
      <c r="AZ78">
        <v>16.464631826681099</v>
      </c>
    </row>
    <row r="79" spans="1:52">
      <c r="A79">
        <v>1200541</v>
      </c>
      <c r="B79" t="s">
        <v>856</v>
      </c>
      <c r="C79" t="s">
        <v>116</v>
      </c>
      <c r="D79" t="s">
        <v>33</v>
      </c>
      <c r="E79">
        <v>300</v>
      </c>
      <c r="F79">
        <v>80</v>
      </c>
      <c r="G79" t="s">
        <v>115</v>
      </c>
      <c r="K79" t="s">
        <v>857</v>
      </c>
      <c r="L79" s="40">
        <v>162904.20000000001</v>
      </c>
      <c r="M79" t="s">
        <v>858</v>
      </c>
      <c r="N79" t="s">
        <v>34</v>
      </c>
      <c r="O79" s="40">
        <v>162904.20000000001</v>
      </c>
      <c r="P79" t="s">
        <v>743</v>
      </c>
      <c r="W79" t="s">
        <v>743</v>
      </c>
      <c r="X79" s="40" t="s">
        <v>743</v>
      </c>
      <c r="Y79" t="s">
        <v>743</v>
      </c>
      <c r="Z79" t="s">
        <v>743</v>
      </c>
      <c r="AA79" t="s">
        <v>743</v>
      </c>
      <c r="AB79" t="s">
        <v>743</v>
      </c>
      <c r="AC79" t="s">
        <v>743</v>
      </c>
      <c r="AE79">
        <v>0</v>
      </c>
      <c r="AF79" t="s">
        <v>24</v>
      </c>
      <c r="AG79" s="40">
        <f>AJ79</f>
        <v>5500000</v>
      </c>
      <c r="AI79" t="s">
        <v>859</v>
      </c>
      <c r="AJ79" s="40">
        <v>5500000</v>
      </c>
      <c r="AK79" t="s">
        <v>860</v>
      </c>
      <c r="AL79" t="s">
        <v>815</v>
      </c>
      <c r="AM79" t="s">
        <v>743</v>
      </c>
      <c r="AO79" t="s">
        <v>743</v>
      </c>
      <c r="AP79" t="s">
        <v>21</v>
      </c>
      <c r="AW79" t="s">
        <v>744</v>
      </c>
      <c r="AX79">
        <v>2.37</v>
      </c>
      <c r="AY79">
        <v>49.83</v>
      </c>
      <c r="AZ79">
        <v>16.464631826681099</v>
      </c>
    </row>
    <row r="80" spans="1:52">
      <c r="A80">
        <v>1200553</v>
      </c>
      <c r="B80" t="s">
        <v>861</v>
      </c>
      <c r="C80" t="s">
        <v>117</v>
      </c>
      <c r="D80" t="s">
        <v>33</v>
      </c>
      <c r="E80">
        <v>456</v>
      </c>
      <c r="F80">
        <v>135</v>
      </c>
      <c r="G80" t="s">
        <v>115</v>
      </c>
      <c r="K80" t="s">
        <v>862</v>
      </c>
      <c r="L80" s="40">
        <v>203125</v>
      </c>
      <c r="M80" t="s">
        <v>863</v>
      </c>
      <c r="N80" t="s">
        <v>24</v>
      </c>
      <c r="O80" s="40">
        <v>203125</v>
      </c>
      <c r="P80" t="s">
        <v>864</v>
      </c>
      <c r="Q80" s="40">
        <v>72460</v>
      </c>
      <c r="S80" s="40"/>
      <c r="W80" t="s">
        <v>743</v>
      </c>
      <c r="X80" s="40" t="s">
        <v>743</v>
      </c>
      <c r="Y80" t="s">
        <v>743</v>
      </c>
      <c r="Z80" t="s">
        <v>743</v>
      </c>
      <c r="AA80" t="s">
        <v>743</v>
      </c>
      <c r="AB80" t="s">
        <v>743</v>
      </c>
      <c r="AC80" t="s">
        <v>743</v>
      </c>
      <c r="AD80" s="40">
        <v>72460</v>
      </c>
      <c r="AE80">
        <v>0</v>
      </c>
      <c r="AI80" t="s">
        <v>743</v>
      </c>
      <c r="AK80" t="s">
        <v>743</v>
      </c>
      <c r="AL80" t="s">
        <v>743</v>
      </c>
      <c r="AM80" t="s">
        <v>743</v>
      </c>
      <c r="AO80" t="s">
        <v>743</v>
      </c>
      <c r="AP80" t="s">
        <v>21</v>
      </c>
      <c r="AW80" t="s">
        <v>744</v>
      </c>
      <c r="AX80">
        <v>2.5099999999999998</v>
      </c>
      <c r="AY80">
        <v>69.77</v>
      </c>
      <c r="AZ80">
        <v>16.464631826681099</v>
      </c>
    </row>
    <row r="81" spans="1:52">
      <c r="A81">
        <v>1200590</v>
      </c>
      <c r="B81" t="s">
        <v>865</v>
      </c>
      <c r="C81" t="s">
        <v>118</v>
      </c>
      <c r="D81" t="s">
        <v>33</v>
      </c>
      <c r="E81">
        <v>33</v>
      </c>
      <c r="F81">
        <v>16</v>
      </c>
      <c r="G81" t="s">
        <v>115</v>
      </c>
      <c r="K81" t="s">
        <v>743</v>
      </c>
      <c r="O81" s="40"/>
      <c r="P81" t="s">
        <v>743</v>
      </c>
      <c r="W81" t="s">
        <v>743</v>
      </c>
      <c r="X81" s="40" t="s">
        <v>743</v>
      </c>
      <c r="Y81" t="s">
        <v>743</v>
      </c>
      <c r="Z81" t="s">
        <v>743</v>
      </c>
      <c r="AA81" t="s">
        <v>743</v>
      </c>
      <c r="AB81" t="s">
        <v>743</v>
      </c>
      <c r="AC81" t="s">
        <v>743</v>
      </c>
      <c r="AE81">
        <v>0</v>
      </c>
      <c r="AI81" t="s">
        <v>743</v>
      </c>
      <c r="AK81" t="s">
        <v>743</v>
      </c>
      <c r="AL81" t="s">
        <v>743</v>
      </c>
      <c r="AM81" t="s">
        <v>743</v>
      </c>
      <c r="AO81" t="s">
        <v>743</v>
      </c>
      <c r="AP81" t="s">
        <v>21</v>
      </c>
      <c r="AW81" t="s">
        <v>744</v>
      </c>
      <c r="AX81">
        <v>2.8</v>
      </c>
      <c r="AY81">
        <v>45.3</v>
      </c>
      <c r="AZ81">
        <v>10.992300366753399</v>
      </c>
    </row>
    <row r="82" spans="1:52">
      <c r="A82">
        <v>1200706</v>
      </c>
      <c r="B82" t="s">
        <v>866</v>
      </c>
      <c r="C82" t="s">
        <v>119</v>
      </c>
      <c r="D82" t="s">
        <v>33</v>
      </c>
      <c r="E82">
        <v>130</v>
      </c>
      <c r="F82">
        <v>72</v>
      </c>
      <c r="G82" t="s">
        <v>115</v>
      </c>
      <c r="K82" t="s">
        <v>743</v>
      </c>
      <c r="O82" s="40"/>
      <c r="P82" t="s">
        <v>743</v>
      </c>
      <c r="W82" t="s">
        <v>743</v>
      </c>
      <c r="X82" s="40" t="s">
        <v>743</v>
      </c>
      <c r="Y82" t="s">
        <v>743</v>
      </c>
      <c r="Z82" t="s">
        <v>743</v>
      </c>
      <c r="AA82" t="s">
        <v>743</v>
      </c>
      <c r="AB82" t="s">
        <v>743</v>
      </c>
      <c r="AC82" t="s">
        <v>743</v>
      </c>
      <c r="AE82">
        <v>0</v>
      </c>
      <c r="AI82" t="s">
        <v>743</v>
      </c>
      <c r="AK82" t="s">
        <v>743</v>
      </c>
      <c r="AL82" t="s">
        <v>743</v>
      </c>
      <c r="AM82" t="s">
        <v>743</v>
      </c>
      <c r="AO82" t="s">
        <v>743</v>
      </c>
      <c r="AP82" t="s">
        <v>21</v>
      </c>
      <c r="AW82" t="s">
        <v>744</v>
      </c>
      <c r="AX82">
        <v>1.82</v>
      </c>
      <c r="AY82">
        <v>31.39</v>
      </c>
      <c r="AZ82">
        <v>10.992300366753399</v>
      </c>
    </row>
    <row r="83" spans="1:52">
      <c r="A83">
        <v>1206002</v>
      </c>
      <c r="B83" t="s">
        <v>867</v>
      </c>
      <c r="C83" t="s">
        <v>120</v>
      </c>
      <c r="D83" t="s">
        <v>33</v>
      </c>
      <c r="E83">
        <v>64</v>
      </c>
      <c r="F83">
        <v>19</v>
      </c>
      <c r="G83" t="s">
        <v>115</v>
      </c>
      <c r="K83" t="s">
        <v>868</v>
      </c>
      <c r="L83" s="40">
        <v>646017</v>
      </c>
      <c r="M83" t="s">
        <v>869</v>
      </c>
      <c r="N83" t="s">
        <v>24</v>
      </c>
      <c r="O83" s="40">
        <v>646017</v>
      </c>
      <c r="P83" t="s">
        <v>743</v>
      </c>
      <c r="W83" t="s">
        <v>743</v>
      </c>
      <c r="X83" s="40" t="s">
        <v>743</v>
      </c>
      <c r="Y83" t="s">
        <v>743</v>
      </c>
      <c r="Z83" t="s">
        <v>743</v>
      </c>
      <c r="AA83" t="s">
        <v>743</v>
      </c>
      <c r="AB83" t="s">
        <v>743</v>
      </c>
      <c r="AC83" t="s">
        <v>743</v>
      </c>
      <c r="AE83">
        <v>0</v>
      </c>
      <c r="AI83" t="s">
        <v>743</v>
      </c>
      <c r="AK83" t="s">
        <v>743</v>
      </c>
      <c r="AL83" t="s">
        <v>743</v>
      </c>
      <c r="AM83" t="s">
        <v>743</v>
      </c>
      <c r="AO83" t="s">
        <v>743</v>
      </c>
      <c r="AP83" t="s">
        <v>21</v>
      </c>
      <c r="AW83" t="s">
        <v>744</v>
      </c>
      <c r="AX83">
        <v>2.2364001467503498</v>
      </c>
      <c r="AY83">
        <v>30.9</v>
      </c>
      <c r="AZ83">
        <v>16.464631826681099</v>
      </c>
    </row>
    <row r="84" spans="1:52">
      <c r="A84">
        <v>1210018</v>
      </c>
      <c r="B84" t="s">
        <v>870</v>
      </c>
      <c r="C84" t="s">
        <v>121</v>
      </c>
      <c r="D84" t="s">
        <v>33</v>
      </c>
      <c r="E84">
        <v>1072</v>
      </c>
      <c r="F84">
        <v>324</v>
      </c>
      <c r="G84" t="s">
        <v>115</v>
      </c>
      <c r="K84" t="s">
        <v>743</v>
      </c>
      <c r="O84" s="40"/>
      <c r="P84" t="s">
        <v>743</v>
      </c>
      <c r="W84" t="s">
        <v>743</v>
      </c>
      <c r="X84" s="40" t="s">
        <v>743</v>
      </c>
      <c r="Y84" t="s">
        <v>743</v>
      </c>
      <c r="Z84" t="s">
        <v>743</v>
      </c>
      <c r="AA84" t="s">
        <v>743</v>
      </c>
      <c r="AB84" t="s">
        <v>743</v>
      </c>
      <c r="AC84" t="s">
        <v>743</v>
      </c>
      <c r="AE84">
        <v>0</v>
      </c>
      <c r="AI84" t="s">
        <v>743</v>
      </c>
      <c r="AK84" t="s">
        <v>743</v>
      </c>
      <c r="AL84" t="s">
        <v>743</v>
      </c>
      <c r="AM84" t="s">
        <v>743</v>
      </c>
      <c r="AO84" t="s">
        <v>743</v>
      </c>
      <c r="AP84" t="s">
        <v>21</v>
      </c>
      <c r="AW84" t="s">
        <v>744</v>
      </c>
      <c r="AX84">
        <v>1.97178124238291</v>
      </c>
      <c r="AY84">
        <v>18.47</v>
      </c>
      <c r="AZ84">
        <v>10.992300366753399</v>
      </c>
    </row>
    <row r="85" spans="1:52">
      <c r="A85">
        <v>1210024</v>
      </c>
      <c r="B85" t="s">
        <v>871</v>
      </c>
      <c r="C85" t="s">
        <v>122</v>
      </c>
      <c r="D85" t="s">
        <v>33</v>
      </c>
      <c r="E85">
        <v>490</v>
      </c>
      <c r="F85">
        <v>228</v>
      </c>
      <c r="G85" t="s">
        <v>115</v>
      </c>
      <c r="K85" t="s">
        <v>743</v>
      </c>
      <c r="O85" s="40"/>
      <c r="P85" t="s">
        <v>743</v>
      </c>
      <c r="W85" t="s">
        <v>743</v>
      </c>
      <c r="X85" s="40" t="s">
        <v>743</v>
      </c>
      <c r="Y85" t="s">
        <v>743</v>
      </c>
      <c r="Z85" t="s">
        <v>743</v>
      </c>
      <c r="AA85" t="s">
        <v>743</v>
      </c>
      <c r="AB85" t="s">
        <v>743</v>
      </c>
      <c r="AC85" t="s">
        <v>743</v>
      </c>
      <c r="AE85">
        <v>0</v>
      </c>
      <c r="AF85" t="s">
        <v>24</v>
      </c>
      <c r="AG85" s="40">
        <f>AJ85</f>
        <v>22141600</v>
      </c>
      <c r="AI85" t="s">
        <v>872</v>
      </c>
      <c r="AJ85" s="40">
        <v>22141600</v>
      </c>
      <c r="AK85" t="s">
        <v>854</v>
      </c>
      <c r="AL85" t="s">
        <v>873</v>
      </c>
      <c r="AM85" t="s">
        <v>743</v>
      </c>
      <c r="AO85" t="s">
        <v>743</v>
      </c>
      <c r="AP85" t="s">
        <v>21</v>
      </c>
      <c r="AW85" t="s">
        <v>744</v>
      </c>
      <c r="AX85">
        <v>2.8</v>
      </c>
      <c r="AY85">
        <v>45.3</v>
      </c>
      <c r="AZ85">
        <v>10.992300366753399</v>
      </c>
    </row>
    <row r="86" spans="1:52">
      <c r="A86">
        <v>1300018</v>
      </c>
      <c r="B86" t="s">
        <v>874</v>
      </c>
      <c r="C86" t="s">
        <v>123</v>
      </c>
      <c r="D86" t="s">
        <v>19</v>
      </c>
      <c r="E86">
        <v>1800</v>
      </c>
      <c r="F86">
        <v>55</v>
      </c>
      <c r="G86" t="s">
        <v>124</v>
      </c>
      <c r="K86" t="s">
        <v>743</v>
      </c>
      <c r="O86" s="40"/>
      <c r="P86" t="s">
        <v>743</v>
      </c>
      <c r="W86" t="s">
        <v>743</v>
      </c>
      <c r="X86" s="40" t="s">
        <v>743</v>
      </c>
      <c r="Y86" t="s">
        <v>743</v>
      </c>
      <c r="Z86" t="s">
        <v>743</v>
      </c>
      <c r="AA86" t="s">
        <v>743</v>
      </c>
      <c r="AB86" t="s">
        <v>743</v>
      </c>
      <c r="AC86" t="s">
        <v>743</v>
      </c>
      <c r="AE86">
        <v>0</v>
      </c>
      <c r="AI86" t="s">
        <v>743</v>
      </c>
      <c r="AK86" t="s">
        <v>743</v>
      </c>
      <c r="AL86" t="s">
        <v>743</v>
      </c>
      <c r="AM86" t="s">
        <v>743</v>
      </c>
      <c r="AO86" t="s">
        <v>743</v>
      </c>
      <c r="AP86" t="s">
        <v>21</v>
      </c>
      <c r="AW86" t="s">
        <v>756</v>
      </c>
      <c r="AX86">
        <v>5.07</v>
      </c>
      <c r="AY86">
        <v>25.09</v>
      </c>
      <c r="AZ86">
        <v>46.896774167980404</v>
      </c>
    </row>
    <row r="87" spans="1:52">
      <c r="A87">
        <v>1300513</v>
      </c>
      <c r="B87" t="s">
        <v>875</v>
      </c>
      <c r="C87" t="s">
        <v>125</v>
      </c>
      <c r="D87" t="s">
        <v>33</v>
      </c>
      <c r="E87">
        <v>150</v>
      </c>
      <c r="F87">
        <v>113</v>
      </c>
      <c r="G87" t="s">
        <v>124</v>
      </c>
      <c r="K87" t="s">
        <v>743</v>
      </c>
      <c r="O87" s="40"/>
      <c r="P87" t="s">
        <v>743</v>
      </c>
      <c r="W87" t="s">
        <v>743</v>
      </c>
      <c r="X87" s="40" t="s">
        <v>743</v>
      </c>
      <c r="Y87" t="s">
        <v>743</v>
      </c>
      <c r="Z87" t="s">
        <v>743</v>
      </c>
      <c r="AA87" t="s">
        <v>743</v>
      </c>
      <c r="AB87" t="s">
        <v>743</v>
      </c>
      <c r="AC87" t="s">
        <v>743</v>
      </c>
      <c r="AE87">
        <v>0</v>
      </c>
      <c r="AI87" t="s">
        <v>743</v>
      </c>
      <c r="AK87" t="s">
        <v>743</v>
      </c>
      <c r="AL87" t="s">
        <v>743</v>
      </c>
      <c r="AM87" t="s">
        <v>743</v>
      </c>
      <c r="AO87" t="s">
        <v>743</v>
      </c>
      <c r="AP87" t="s">
        <v>21</v>
      </c>
      <c r="AW87" t="s">
        <v>756</v>
      </c>
      <c r="AX87">
        <v>2.4</v>
      </c>
      <c r="AY87">
        <v>43.12</v>
      </c>
      <c r="AZ87">
        <v>19.462426451050401</v>
      </c>
    </row>
    <row r="88" spans="1:52">
      <c r="A88">
        <v>1300553</v>
      </c>
      <c r="B88" t="s">
        <v>876</v>
      </c>
      <c r="C88" t="s">
        <v>126</v>
      </c>
      <c r="D88" t="s">
        <v>33</v>
      </c>
      <c r="E88">
        <v>142</v>
      </c>
      <c r="F88">
        <v>1</v>
      </c>
      <c r="G88" t="s">
        <v>124</v>
      </c>
      <c r="K88" t="s">
        <v>743</v>
      </c>
      <c r="O88" s="40"/>
      <c r="P88" t="s">
        <v>743</v>
      </c>
      <c r="W88" t="s">
        <v>743</v>
      </c>
      <c r="X88" s="40" t="s">
        <v>743</v>
      </c>
      <c r="Y88" t="s">
        <v>743</v>
      </c>
      <c r="Z88" t="s">
        <v>743</v>
      </c>
      <c r="AA88" t="s">
        <v>743</v>
      </c>
      <c r="AB88" t="s">
        <v>743</v>
      </c>
      <c r="AC88" t="s">
        <v>743</v>
      </c>
      <c r="AE88">
        <v>0</v>
      </c>
      <c r="AI88" t="s">
        <v>743</v>
      </c>
      <c r="AK88" t="s">
        <v>743</v>
      </c>
      <c r="AL88" t="s">
        <v>743</v>
      </c>
      <c r="AM88" t="s">
        <v>743</v>
      </c>
      <c r="AO88" t="s">
        <v>743</v>
      </c>
      <c r="AP88" t="s">
        <v>21</v>
      </c>
      <c r="AW88" t="s">
        <v>756</v>
      </c>
      <c r="AX88">
        <v>3.07</v>
      </c>
      <c r="AY88">
        <v>40.65</v>
      </c>
      <c r="AZ88">
        <v>39.907535626467798</v>
      </c>
    </row>
    <row r="89" spans="1:52">
      <c r="A89">
        <v>1300556</v>
      </c>
      <c r="B89" t="s">
        <v>877</v>
      </c>
      <c r="C89" t="s">
        <v>127</v>
      </c>
      <c r="D89" t="s">
        <v>33</v>
      </c>
      <c r="E89">
        <v>85</v>
      </c>
      <c r="F89">
        <v>2</v>
      </c>
      <c r="G89" t="s">
        <v>124</v>
      </c>
      <c r="K89" t="s">
        <v>743</v>
      </c>
      <c r="O89" s="40"/>
      <c r="P89" t="s">
        <v>743</v>
      </c>
      <c r="W89" t="s">
        <v>743</v>
      </c>
      <c r="X89" s="40" t="s">
        <v>743</v>
      </c>
      <c r="Y89" t="s">
        <v>743</v>
      </c>
      <c r="Z89" t="s">
        <v>743</v>
      </c>
      <c r="AA89" t="s">
        <v>743</v>
      </c>
      <c r="AB89" t="s">
        <v>743</v>
      </c>
      <c r="AC89" t="s">
        <v>743</v>
      </c>
      <c r="AE89">
        <v>0</v>
      </c>
      <c r="AI89" t="s">
        <v>743</v>
      </c>
      <c r="AK89" t="s">
        <v>743</v>
      </c>
      <c r="AL89" t="s">
        <v>743</v>
      </c>
      <c r="AM89" t="s">
        <v>743</v>
      </c>
      <c r="AO89" t="s">
        <v>743</v>
      </c>
      <c r="AP89" t="s">
        <v>21</v>
      </c>
      <c r="AW89" t="s">
        <v>756</v>
      </c>
      <c r="AX89">
        <v>3.07</v>
      </c>
      <c r="AY89">
        <v>40.65</v>
      </c>
      <c r="AZ89">
        <v>39.907535626467798</v>
      </c>
    </row>
    <row r="90" spans="1:52">
      <c r="A90">
        <v>1300560</v>
      </c>
      <c r="B90" t="s">
        <v>878</v>
      </c>
      <c r="C90" t="s">
        <v>128</v>
      </c>
      <c r="D90" t="s">
        <v>28</v>
      </c>
      <c r="E90">
        <v>217</v>
      </c>
      <c r="F90">
        <v>1</v>
      </c>
      <c r="G90" t="s">
        <v>124</v>
      </c>
      <c r="K90" t="s">
        <v>743</v>
      </c>
      <c r="O90" s="40"/>
      <c r="P90" t="s">
        <v>743</v>
      </c>
      <c r="W90" t="s">
        <v>743</v>
      </c>
      <c r="X90" s="40" t="s">
        <v>743</v>
      </c>
      <c r="Y90" t="s">
        <v>743</v>
      </c>
      <c r="Z90" t="s">
        <v>743</v>
      </c>
      <c r="AA90" t="s">
        <v>743</v>
      </c>
      <c r="AB90" t="s">
        <v>743</v>
      </c>
      <c r="AC90" t="s">
        <v>743</v>
      </c>
      <c r="AE90">
        <v>0</v>
      </c>
      <c r="AI90" t="s">
        <v>743</v>
      </c>
      <c r="AK90" t="s">
        <v>743</v>
      </c>
      <c r="AL90" t="s">
        <v>743</v>
      </c>
      <c r="AM90" t="s">
        <v>743</v>
      </c>
      <c r="AO90" t="s">
        <v>743</v>
      </c>
      <c r="AP90" t="s">
        <v>21</v>
      </c>
      <c r="AW90" t="s">
        <v>744</v>
      </c>
      <c r="AX90">
        <v>4.7300000000000004</v>
      </c>
      <c r="AY90">
        <v>44.26</v>
      </c>
      <c r="AZ90">
        <v>30.3240943956209</v>
      </c>
    </row>
    <row r="91" spans="1:52">
      <c r="A91">
        <v>1300572</v>
      </c>
      <c r="B91" t="s">
        <v>879</v>
      </c>
      <c r="C91" t="s">
        <v>129</v>
      </c>
      <c r="D91" t="s">
        <v>33</v>
      </c>
      <c r="E91">
        <v>70</v>
      </c>
      <c r="F91">
        <v>22</v>
      </c>
      <c r="G91" t="s">
        <v>124</v>
      </c>
      <c r="K91" t="s">
        <v>743</v>
      </c>
      <c r="O91" s="40"/>
      <c r="P91" t="s">
        <v>743</v>
      </c>
      <c r="W91" t="s">
        <v>743</v>
      </c>
      <c r="X91" s="40" t="s">
        <v>743</v>
      </c>
      <c r="Y91" t="s">
        <v>743</v>
      </c>
      <c r="Z91" t="s">
        <v>743</v>
      </c>
      <c r="AA91" t="s">
        <v>743</v>
      </c>
      <c r="AB91" t="s">
        <v>743</v>
      </c>
      <c r="AC91" t="s">
        <v>743</v>
      </c>
      <c r="AE91">
        <v>0</v>
      </c>
      <c r="AI91" t="s">
        <v>743</v>
      </c>
      <c r="AK91" t="s">
        <v>743</v>
      </c>
      <c r="AL91" t="s">
        <v>743</v>
      </c>
      <c r="AM91" t="s">
        <v>743</v>
      </c>
      <c r="AO91" t="s">
        <v>743</v>
      </c>
      <c r="AP91" t="s">
        <v>21</v>
      </c>
      <c r="AW91" t="s">
        <v>756</v>
      </c>
      <c r="AX91">
        <v>3.24</v>
      </c>
      <c r="AY91">
        <v>82.5</v>
      </c>
      <c r="AZ91">
        <v>46.896774167980404</v>
      </c>
    </row>
    <row r="92" spans="1:52">
      <c r="A92">
        <v>1300575</v>
      </c>
      <c r="B92" t="s">
        <v>880</v>
      </c>
      <c r="C92" t="s">
        <v>130</v>
      </c>
      <c r="D92" t="s">
        <v>33</v>
      </c>
      <c r="E92">
        <v>72</v>
      </c>
      <c r="F92">
        <v>72</v>
      </c>
      <c r="G92" t="s">
        <v>124</v>
      </c>
      <c r="K92" t="s">
        <v>743</v>
      </c>
      <c r="O92" s="40"/>
      <c r="P92" t="s">
        <v>743</v>
      </c>
      <c r="W92" t="s">
        <v>743</v>
      </c>
      <c r="X92" s="40" t="s">
        <v>743</v>
      </c>
      <c r="Y92" t="s">
        <v>743</v>
      </c>
      <c r="Z92" t="s">
        <v>743</v>
      </c>
      <c r="AA92" t="s">
        <v>743</v>
      </c>
      <c r="AB92" t="s">
        <v>743</v>
      </c>
      <c r="AC92" t="s">
        <v>743</v>
      </c>
      <c r="AE92">
        <v>0</v>
      </c>
      <c r="AI92" t="s">
        <v>743</v>
      </c>
      <c r="AK92" t="s">
        <v>743</v>
      </c>
      <c r="AL92" t="s">
        <v>743</v>
      </c>
      <c r="AM92" t="s">
        <v>743</v>
      </c>
      <c r="AO92" t="s">
        <v>743</v>
      </c>
      <c r="AP92" t="s">
        <v>21</v>
      </c>
      <c r="AW92" t="s">
        <v>756</v>
      </c>
      <c r="AX92">
        <v>3.43</v>
      </c>
      <c r="AY92">
        <v>39.72</v>
      </c>
      <c r="AZ92">
        <v>43.581607401001797</v>
      </c>
    </row>
    <row r="93" spans="1:52">
      <c r="A93">
        <v>1300588</v>
      </c>
      <c r="B93" t="s">
        <v>881</v>
      </c>
      <c r="C93" t="s">
        <v>131</v>
      </c>
      <c r="D93" t="s">
        <v>33</v>
      </c>
      <c r="E93">
        <v>37</v>
      </c>
      <c r="F93">
        <v>18</v>
      </c>
      <c r="G93" t="s">
        <v>124</v>
      </c>
      <c r="K93" t="s">
        <v>743</v>
      </c>
      <c r="O93" s="40"/>
      <c r="P93" t="s">
        <v>743</v>
      </c>
      <c r="W93" t="s">
        <v>743</v>
      </c>
      <c r="X93" s="40" t="s">
        <v>743</v>
      </c>
      <c r="Y93" t="s">
        <v>743</v>
      </c>
      <c r="Z93" t="s">
        <v>743</v>
      </c>
      <c r="AA93" t="s">
        <v>743</v>
      </c>
      <c r="AB93" t="s">
        <v>743</v>
      </c>
      <c r="AC93" t="s">
        <v>743</v>
      </c>
      <c r="AE93">
        <v>0</v>
      </c>
      <c r="AI93" t="s">
        <v>743</v>
      </c>
      <c r="AK93" t="s">
        <v>743</v>
      </c>
      <c r="AL93" t="s">
        <v>743</v>
      </c>
      <c r="AM93" t="s">
        <v>743</v>
      </c>
      <c r="AO93" t="s">
        <v>743</v>
      </c>
      <c r="AP93" t="s">
        <v>21</v>
      </c>
      <c r="AW93" t="s">
        <v>782</v>
      </c>
      <c r="AX93">
        <v>2.67</v>
      </c>
      <c r="AY93">
        <v>58.32</v>
      </c>
      <c r="AZ93">
        <v>21.0774991577794</v>
      </c>
    </row>
    <row r="94" spans="1:52">
      <c r="A94">
        <v>1300616</v>
      </c>
      <c r="B94" t="s">
        <v>882</v>
      </c>
      <c r="C94" t="s">
        <v>132</v>
      </c>
      <c r="D94" t="s">
        <v>33</v>
      </c>
      <c r="E94">
        <v>410</v>
      </c>
      <c r="F94">
        <v>134</v>
      </c>
      <c r="G94" t="s">
        <v>124</v>
      </c>
      <c r="K94" t="s">
        <v>743</v>
      </c>
      <c r="O94" s="40"/>
      <c r="P94" t="s">
        <v>743</v>
      </c>
      <c r="W94" t="s">
        <v>743</v>
      </c>
      <c r="X94" s="40" t="s">
        <v>743</v>
      </c>
      <c r="Y94" t="s">
        <v>743</v>
      </c>
      <c r="Z94" t="s">
        <v>743</v>
      </c>
      <c r="AA94" t="s">
        <v>743</v>
      </c>
      <c r="AB94" t="s">
        <v>743</v>
      </c>
      <c r="AC94" t="s">
        <v>743</v>
      </c>
      <c r="AE94">
        <v>0</v>
      </c>
      <c r="AI94" t="s">
        <v>743</v>
      </c>
      <c r="AK94" t="s">
        <v>743</v>
      </c>
      <c r="AL94" t="s">
        <v>743</v>
      </c>
      <c r="AM94" t="s">
        <v>743</v>
      </c>
      <c r="AO94" t="s">
        <v>743</v>
      </c>
      <c r="AP94" t="s">
        <v>21</v>
      </c>
      <c r="AW94" t="s">
        <v>744</v>
      </c>
      <c r="AX94">
        <v>1.49026666537591</v>
      </c>
      <c r="AY94">
        <v>68.42</v>
      </c>
      <c r="AZ94">
        <v>25.770518460556001</v>
      </c>
    </row>
    <row r="95" spans="1:52">
      <c r="A95">
        <v>1300628</v>
      </c>
      <c r="B95" t="s">
        <v>883</v>
      </c>
      <c r="C95" t="s">
        <v>133</v>
      </c>
      <c r="D95" t="s">
        <v>33</v>
      </c>
      <c r="E95">
        <v>40</v>
      </c>
      <c r="F95">
        <v>15</v>
      </c>
      <c r="G95" t="s">
        <v>124</v>
      </c>
      <c r="K95" t="s">
        <v>743</v>
      </c>
      <c r="O95" s="40"/>
      <c r="P95" t="s">
        <v>743</v>
      </c>
      <c r="W95" t="s">
        <v>743</v>
      </c>
      <c r="X95" s="40" t="s">
        <v>743</v>
      </c>
      <c r="Y95" t="s">
        <v>743</v>
      </c>
      <c r="Z95" t="s">
        <v>743</v>
      </c>
      <c r="AA95" t="s">
        <v>743</v>
      </c>
      <c r="AB95" t="s">
        <v>743</v>
      </c>
      <c r="AC95" t="s">
        <v>743</v>
      </c>
      <c r="AE95">
        <v>0</v>
      </c>
      <c r="AI95" t="s">
        <v>743</v>
      </c>
      <c r="AK95" t="s">
        <v>743</v>
      </c>
      <c r="AL95" t="s">
        <v>743</v>
      </c>
      <c r="AM95" t="s">
        <v>743</v>
      </c>
      <c r="AO95" t="s">
        <v>743</v>
      </c>
      <c r="AP95" t="s">
        <v>21</v>
      </c>
      <c r="AW95" t="s">
        <v>756</v>
      </c>
      <c r="AX95">
        <v>2.4</v>
      </c>
      <c r="AY95">
        <v>43.12</v>
      </c>
      <c r="AZ95">
        <v>19.462426451050401</v>
      </c>
    </row>
    <row r="96" spans="1:52">
      <c r="A96">
        <v>1310002</v>
      </c>
      <c r="B96" t="s">
        <v>884</v>
      </c>
      <c r="C96" t="s">
        <v>134</v>
      </c>
      <c r="D96" t="s">
        <v>33</v>
      </c>
      <c r="E96">
        <v>40357</v>
      </c>
      <c r="F96">
        <v>8616</v>
      </c>
      <c r="G96" t="s">
        <v>124</v>
      </c>
      <c r="K96" t="s">
        <v>743</v>
      </c>
      <c r="O96" s="40"/>
      <c r="P96" t="s">
        <v>743</v>
      </c>
      <c r="W96" t="s">
        <v>743</v>
      </c>
      <c r="X96" s="40" t="s">
        <v>743</v>
      </c>
      <c r="Y96" t="s">
        <v>743</v>
      </c>
      <c r="Z96" t="s">
        <v>743</v>
      </c>
      <c r="AA96" t="s">
        <v>743</v>
      </c>
      <c r="AB96" t="s">
        <v>743</v>
      </c>
      <c r="AC96" t="s">
        <v>743</v>
      </c>
      <c r="AE96">
        <v>0</v>
      </c>
      <c r="AI96" t="s">
        <v>743</v>
      </c>
      <c r="AK96" t="s">
        <v>743</v>
      </c>
      <c r="AL96" t="s">
        <v>743</v>
      </c>
      <c r="AM96" t="s">
        <v>743</v>
      </c>
      <c r="AO96" t="s">
        <v>743</v>
      </c>
      <c r="AP96" t="s">
        <v>21</v>
      </c>
      <c r="AW96" t="s">
        <v>756</v>
      </c>
      <c r="AX96">
        <v>3.98377719722111</v>
      </c>
      <c r="AY96">
        <v>50.07</v>
      </c>
      <c r="AZ96">
        <v>50.159529136496403</v>
      </c>
    </row>
    <row r="97" spans="1:52">
      <c r="A97">
        <v>1310003</v>
      </c>
      <c r="B97" t="s">
        <v>885</v>
      </c>
      <c r="C97" t="s">
        <v>135</v>
      </c>
      <c r="D97" t="s">
        <v>33</v>
      </c>
      <c r="E97">
        <v>7412</v>
      </c>
      <c r="F97">
        <v>1163</v>
      </c>
      <c r="G97" t="s">
        <v>124</v>
      </c>
      <c r="K97" t="s">
        <v>743</v>
      </c>
      <c r="O97" s="40"/>
      <c r="P97" t="s">
        <v>743</v>
      </c>
      <c r="W97" t="s">
        <v>743</v>
      </c>
      <c r="X97" s="40" t="s">
        <v>743</v>
      </c>
      <c r="Y97" t="s">
        <v>743</v>
      </c>
      <c r="Z97" t="s">
        <v>743</v>
      </c>
      <c r="AA97" t="s">
        <v>743</v>
      </c>
      <c r="AB97" t="s">
        <v>743</v>
      </c>
      <c r="AC97" t="s">
        <v>743</v>
      </c>
      <c r="AE97">
        <v>0</v>
      </c>
      <c r="AI97" t="s">
        <v>743</v>
      </c>
      <c r="AK97" t="s">
        <v>743</v>
      </c>
      <c r="AL97" t="s">
        <v>743</v>
      </c>
      <c r="AM97" t="s">
        <v>743</v>
      </c>
      <c r="AO97" t="s">
        <v>743</v>
      </c>
      <c r="AP97" t="s">
        <v>21</v>
      </c>
      <c r="AW97" t="s">
        <v>756</v>
      </c>
      <c r="AX97">
        <v>3.2181774461480099</v>
      </c>
      <c r="AY97">
        <v>61.76</v>
      </c>
      <c r="AZ97">
        <v>44.232971513997299</v>
      </c>
    </row>
    <row r="98" spans="1:52">
      <c r="A98">
        <v>1310005</v>
      </c>
      <c r="B98" t="s">
        <v>886</v>
      </c>
      <c r="C98" t="s">
        <v>136</v>
      </c>
      <c r="D98" t="s">
        <v>33</v>
      </c>
      <c r="E98">
        <v>6355</v>
      </c>
      <c r="F98">
        <v>1624</v>
      </c>
      <c r="G98" t="s">
        <v>124</v>
      </c>
      <c r="K98" t="s">
        <v>743</v>
      </c>
      <c r="O98" s="40"/>
      <c r="P98" t="s">
        <v>743</v>
      </c>
      <c r="W98" t="s">
        <v>743</v>
      </c>
      <c r="X98" s="40" t="s">
        <v>743</v>
      </c>
      <c r="Y98" t="s">
        <v>743</v>
      </c>
      <c r="Z98" t="s">
        <v>743</v>
      </c>
      <c r="AA98" t="s">
        <v>743</v>
      </c>
      <c r="AB98" t="s">
        <v>743</v>
      </c>
      <c r="AC98" t="s">
        <v>743</v>
      </c>
      <c r="AE98">
        <v>0</v>
      </c>
      <c r="AI98" t="s">
        <v>743</v>
      </c>
      <c r="AK98" t="s">
        <v>743</v>
      </c>
      <c r="AL98" t="s">
        <v>743</v>
      </c>
      <c r="AM98" t="s">
        <v>743</v>
      </c>
      <c r="AO98" t="s">
        <v>743</v>
      </c>
      <c r="AP98" t="s">
        <v>21</v>
      </c>
      <c r="AW98" t="s">
        <v>756</v>
      </c>
      <c r="AX98">
        <v>3.7535528362808699</v>
      </c>
      <c r="AY98">
        <v>32.340000000000003</v>
      </c>
      <c r="AZ98">
        <v>33.640667976318099</v>
      </c>
    </row>
    <row r="99" spans="1:52">
      <c r="A99">
        <v>1310013</v>
      </c>
      <c r="B99" t="s">
        <v>887</v>
      </c>
      <c r="C99" t="s">
        <v>137</v>
      </c>
      <c r="D99" t="s">
        <v>33</v>
      </c>
      <c r="E99">
        <v>1729</v>
      </c>
      <c r="F99">
        <v>405</v>
      </c>
      <c r="G99" t="s">
        <v>124</v>
      </c>
      <c r="K99" t="s">
        <v>743</v>
      </c>
      <c r="O99" s="40"/>
      <c r="P99" t="s">
        <v>743</v>
      </c>
      <c r="W99" t="s">
        <v>743</v>
      </c>
      <c r="X99" s="40" t="s">
        <v>743</v>
      </c>
      <c r="Y99" t="s">
        <v>743</v>
      </c>
      <c r="Z99" t="s">
        <v>743</v>
      </c>
      <c r="AA99" t="s">
        <v>743</v>
      </c>
      <c r="AB99" t="s">
        <v>743</v>
      </c>
      <c r="AC99" t="s">
        <v>743</v>
      </c>
      <c r="AE99">
        <v>0</v>
      </c>
      <c r="AI99" t="s">
        <v>743</v>
      </c>
      <c r="AK99" t="s">
        <v>743</v>
      </c>
      <c r="AL99" t="s">
        <v>743</v>
      </c>
      <c r="AM99" t="s">
        <v>743</v>
      </c>
      <c r="AO99" t="s">
        <v>743</v>
      </c>
      <c r="AP99" t="s">
        <v>21</v>
      </c>
      <c r="AW99" t="s">
        <v>756</v>
      </c>
      <c r="AX99">
        <v>3.4784648554334199</v>
      </c>
      <c r="AY99">
        <v>44.32</v>
      </c>
      <c r="AZ99">
        <v>43.581607401001797</v>
      </c>
    </row>
    <row r="100" spans="1:52">
      <c r="A100">
        <v>1400072</v>
      </c>
      <c r="B100" t="s">
        <v>888</v>
      </c>
      <c r="C100" t="s">
        <v>138</v>
      </c>
      <c r="D100" t="s">
        <v>33</v>
      </c>
      <c r="E100">
        <v>70</v>
      </c>
      <c r="F100">
        <v>33</v>
      </c>
      <c r="G100" t="s">
        <v>139</v>
      </c>
      <c r="K100" t="s">
        <v>743</v>
      </c>
      <c r="O100" s="40"/>
      <c r="P100" t="s">
        <v>743</v>
      </c>
      <c r="W100" t="s">
        <v>743</v>
      </c>
      <c r="X100" s="40" t="s">
        <v>743</v>
      </c>
      <c r="Y100" t="s">
        <v>743</v>
      </c>
      <c r="Z100" t="s">
        <v>743</v>
      </c>
      <c r="AA100" t="s">
        <v>743</v>
      </c>
      <c r="AB100" t="s">
        <v>743</v>
      </c>
      <c r="AC100" t="s">
        <v>743</v>
      </c>
      <c r="AE100">
        <v>0</v>
      </c>
      <c r="AI100" t="s">
        <v>743</v>
      </c>
      <c r="AK100" t="s">
        <v>743</v>
      </c>
      <c r="AL100" t="s">
        <v>743</v>
      </c>
      <c r="AM100" t="s">
        <v>743</v>
      </c>
      <c r="AO100" t="s">
        <v>743</v>
      </c>
      <c r="AP100" t="s">
        <v>21</v>
      </c>
      <c r="AW100" t="s">
        <v>744</v>
      </c>
      <c r="AX100">
        <v>2.48</v>
      </c>
      <c r="AY100">
        <v>33</v>
      </c>
      <c r="AZ100">
        <v>23.554902753694101</v>
      </c>
    </row>
    <row r="101" spans="1:52">
      <c r="A101">
        <v>1400078</v>
      </c>
      <c r="B101" t="s">
        <v>889</v>
      </c>
      <c r="C101" t="s">
        <v>140</v>
      </c>
      <c r="D101" t="s">
        <v>28</v>
      </c>
      <c r="E101">
        <v>35</v>
      </c>
      <c r="F101">
        <v>17</v>
      </c>
      <c r="G101" t="s">
        <v>139</v>
      </c>
      <c r="K101" t="s">
        <v>743</v>
      </c>
      <c r="O101" s="40"/>
      <c r="P101" t="s">
        <v>743</v>
      </c>
      <c r="W101" t="s">
        <v>743</v>
      </c>
      <c r="X101" s="40" t="s">
        <v>743</v>
      </c>
      <c r="Y101" t="s">
        <v>743</v>
      </c>
      <c r="Z101" t="s">
        <v>743</v>
      </c>
      <c r="AA101" t="s">
        <v>743</v>
      </c>
      <c r="AB101" t="s">
        <v>743</v>
      </c>
      <c r="AC101" t="s">
        <v>743</v>
      </c>
      <c r="AE101">
        <v>0</v>
      </c>
      <c r="AI101" t="s">
        <v>743</v>
      </c>
      <c r="AK101" t="s">
        <v>743</v>
      </c>
      <c r="AL101" t="s">
        <v>743</v>
      </c>
      <c r="AM101" t="s">
        <v>743</v>
      </c>
      <c r="AO101" t="s">
        <v>743</v>
      </c>
      <c r="AP101" t="s">
        <v>21</v>
      </c>
      <c r="AW101" t="s">
        <v>744</v>
      </c>
      <c r="AX101">
        <v>2.95</v>
      </c>
      <c r="AY101">
        <v>41.72</v>
      </c>
      <c r="AZ101">
        <v>15.0636209454442</v>
      </c>
    </row>
    <row r="102" spans="1:52">
      <c r="A102">
        <v>1400155</v>
      </c>
      <c r="B102" t="s">
        <v>890</v>
      </c>
      <c r="C102" t="s">
        <v>141</v>
      </c>
      <c r="D102" t="s">
        <v>28</v>
      </c>
      <c r="E102">
        <v>32</v>
      </c>
      <c r="F102">
        <v>12</v>
      </c>
      <c r="G102" t="s">
        <v>139</v>
      </c>
      <c r="K102" t="s">
        <v>743</v>
      </c>
      <c r="O102" s="40"/>
      <c r="P102" t="s">
        <v>743</v>
      </c>
      <c r="W102" t="s">
        <v>743</v>
      </c>
      <c r="X102" s="40" t="s">
        <v>743</v>
      </c>
      <c r="Y102" t="s">
        <v>743</v>
      </c>
      <c r="Z102" t="s">
        <v>743</v>
      </c>
      <c r="AA102" t="s">
        <v>743</v>
      </c>
      <c r="AB102" t="s">
        <v>743</v>
      </c>
      <c r="AC102" t="s">
        <v>743</v>
      </c>
      <c r="AE102">
        <v>0</v>
      </c>
      <c r="AI102" t="s">
        <v>743</v>
      </c>
      <c r="AK102" t="s">
        <v>743</v>
      </c>
      <c r="AL102" t="s">
        <v>743</v>
      </c>
      <c r="AM102" t="s">
        <v>743</v>
      </c>
      <c r="AO102" t="s">
        <v>743</v>
      </c>
      <c r="AP102" t="s">
        <v>21</v>
      </c>
      <c r="AW102" t="s">
        <v>744</v>
      </c>
      <c r="AX102">
        <v>2.44</v>
      </c>
      <c r="AY102">
        <v>20.7</v>
      </c>
      <c r="AZ102">
        <v>15.0636209454442</v>
      </c>
    </row>
    <row r="103" spans="1:52">
      <c r="A103">
        <v>1410008</v>
      </c>
      <c r="B103" t="s">
        <v>891</v>
      </c>
      <c r="C103" t="s">
        <v>142</v>
      </c>
      <c r="D103" t="s">
        <v>33</v>
      </c>
      <c r="E103">
        <v>1108</v>
      </c>
      <c r="F103">
        <v>336</v>
      </c>
      <c r="G103" t="s">
        <v>139</v>
      </c>
      <c r="K103" t="s">
        <v>743</v>
      </c>
      <c r="O103" s="40"/>
      <c r="P103" t="s">
        <v>743</v>
      </c>
      <c r="W103" t="s">
        <v>743</v>
      </c>
      <c r="X103" s="40" t="s">
        <v>743</v>
      </c>
      <c r="Y103" t="s">
        <v>743</v>
      </c>
      <c r="Z103" t="s">
        <v>743</v>
      </c>
      <c r="AA103" t="s">
        <v>743</v>
      </c>
      <c r="AB103" t="s">
        <v>743</v>
      </c>
      <c r="AC103" t="s">
        <v>743</v>
      </c>
      <c r="AE103">
        <v>0</v>
      </c>
      <c r="AI103" t="s">
        <v>743</v>
      </c>
      <c r="AK103" t="s">
        <v>743</v>
      </c>
      <c r="AL103" t="s">
        <v>743</v>
      </c>
      <c r="AM103" t="s">
        <v>743</v>
      </c>
      <c r="AO103" t="s">
        <v>743</v>
      </c>
      <c r="AP103" t="s">
        <v>21</v>
      </c>
      <c r="AW103" t="s">
        <v>744</v>
      </c>
      <c r="AX103">
        <v>2.4</v>
      </c>
      <c r="AY103">
        <v>22.75</v>
      </c>
      <c r="AZ103">
        <v>16.518918804569601</v>
      </c>
    </row>
    <row r="104" spans="1:52">
      <c r="A104">
        <v>1410503</v>
      </c>
      <c r="B104" t="s">
        <v>892</v>
      </c>
      <c r="C104" t="s">
        <v>143</v>
      </c>
      <c r="D104" t="s">
        <v>33</v>
      </c>
      <c r="E104">
        <v>88</v>
      </c>
      <c r="F104">
        <v>61</v>
      </c>
      <c r="G104" t="s">
        <v>139</v>
      </c>
      <c r="K104" t="s">
        <v>743</v>
      </c>
      <c r="O104" s="40"/>
      <c r="P104" t="s">
        <v>743</v>
      </c>
      <c r="W104" t="s">
        <v>743</v>
      </c>
      <c r="X104" s="40" t="s">
        <v>743</v>
      </c>
      <c r="Y104" t="s">
        <v>743</v>
      </c>
      <c r="Z104" t="s">
        <v>743</v>
      </c>
      <c r="AA104" t="s">
        <v>743</v>
      </c>
      <c r="AB104" t="s">
        <v>743</v>
      </c>
      <c r="AC104" t="s">
        <v>743</v>
      </c>
      <c r="AE104">
        <v>0</v>
      </c>
      <c r="AI104" t="s">
        <v>743</v>
      </c>
      <c r="AK104" t="s">
        <v>743</v>
      </c>
      <c r="AL104" t="s">
        <v>743</v>
      </c>
      <c r="AM104" t="s">
        <v>743</v>
      </c>
      <c r="AO104" t="s">
        <v>743</v>
      </c>
      <c r="AP104" t="s">
        <v>21</v>
      </c>
      <c r="AW104" t="s">
        <v>744</v>
      </c>
      <c r="AX104">
        <v>1.59</v>
      </c>
      <c r="AY104">
        <v>42.95</v>
      </c>
      <c r="AZ104">
        <v>23.554902753694101</v>
      </c>
    </row>
    <row r="105" spans="1:52">
      <c r="A105">
        <v>1500211</v>
      </c>
      <c r="B105" t="s">
        <v>893</v>
      </c>
      <c r="C105" t="s">
        <v>144</v>
      </c>
      <c r="D105" t="s">
        <v>19</v>
      </c>
      <c r="E105">
        <v>433</v>
      </c>
      <c r="F105">
        <v>143</v>
      </c>
      <c r="G105" t="s">
        <v>145</v>
      </c>
      <c r="K105" t="s">
        <v>743</v>
      </c>
      <c r="O105" s="40"/>
      <c r="P105" t="s">
        <v>743</v>
      </c>
      <c r="W105" t="s">
        <v>743</v>
      </c>
      <c r="X105" s="40" t="s">
        <v>743</v>
      </c>
      <c r="Y105" t="s">
        <v>743</v>
      </c>
      <c r="Z105" t="s">
        <v>743</v>
      </c>
      <c r="AA105" t="s">
        <v>743</v>
      </c>
      <c r="AB105" t="s">
        <v>743</v>
      </c>
      <c r="AC105" t="s">
        <v>743</v>
      </c>
      <c r="AE105">
        <v>0</v>
      </c>
      <c r="AI105" t="s">
        <v>743</v>
      </c>
      <c r="AK105" t="s">
        <v>743</v>
      </c>
      <c r="AL105" t="s">
        <v>743</v>
      </c>
      <c r="AM105" t="s">
        <v>743</v>
      </c>
      <c r="AO105" t="s">
        <v>743</v>
      </c>
      <c r="AP105" t="s">
        <v>21</v>
      </c>
      <c r="AW105" t="s">
        <v>744</v>
      </c>
      <c r="AX105">
        <v>2.9801141751757401</v>
      </c>
      <c r="AY105">
        <v>18.54</v>
      </c>
      <c r="AZ105">
        <v>17.9761344310411</v>
      </c>
    </row>
    <row r="106" spans="1:52">
      <c r="A106">
        <v>1500251</v>
      </c>
      <c r="B106" t="s">
        <v>894</v>
      </c>
      <c r="C106" t="s">
        <v>146</v>
      </c>
      <c r="D106" t="s">
        <v>33</v>
      </c>
      <c r="E106">
        <v>272</v>
      </c>
      <c r="F106">
        <v>145</v>
      </c>
      <c r="G106" t="s">
        <v>145</v>
      </c>
      <c r="K106" t="s">
        <v>743</v>
      </c>
      <c r="O106" s="40"/>
      <c r="P106" t="s">
        <v>743</v>
      </c>
      <c r="W106" t="s">
        <v>743</v>
      </c>
      <c r="X106" s="40" t="s">
        <v>743</v>
      </c>
      <c r="Y106" t="s">
        <v>743</v>
      </c>
      <c r="Z106" t="s">
        <v>743</v>
      </c>
      <c r="AA106" t="s">
        <v>743</v>
      </c>
      <c r="AB106" t="s">
        <v>743</v>
      </c>
      <c r="AC106" t="s">
        <v>743</v>
      </c>
      <c r="AE106">
        <v>0</v>
      </c>
      <c r="AI106" t="s">
        <v>743</v>
      </c>
      <c r="AK106" t="s">
        <v>743</v>
      </c>
      <c r="AL106" t="s">
        <v>743</v>
      </c>
      <c r="AM106" t="s">
        <v>743</v>
      </c>
      <c r="AO106" t="s">
        <v>743</v>
      </c>
      <c r="AP106" t="s">
        <v>21</v>
      </c>
      <c r="AW106" t="s">
        <v>744</v>
      </c>
      <c r="AX106">
        <v>1.4792042640779901</v>
      </c>
      <c r="AY106">
        <v>30.98</v>
      </c>
      <c r="AZ106">
        <v>28.861681627712802</v>
      </c>
    </row>
    <row r="107" spans="1:52">
      <c r="A107">
        <v>1500378</v>
      </c>
      <c r="B107" t="s">
        <v>895</v>
      </c>
      <c r="C107" t="s">
        <v>147</v>
      </c>
      <c r="D107" t="s">
        <v>19</v>
      </c>
      <c r="E107">
        <v>150</v>
      </c>
      <c r="F107">
        <v>50</v>
      </c>
      <c r="G107" t="s">
        <v>145</v>
      </c>
      <c r="K107" t="s">
        <v>743</v>
      </c>
      <c r="O107" s="40"/>
      <c r="P107" t="s">
        <v>743</v>
      </c>
      <c r="W107" t="s">
        <v>743</v>
      </c>
      <c r="X107" s="40" t="s">
        <v>743</v>
      </c>
      <c r="Y107" t="s">
        <v>743</v>
      </c>
      <c r="Z107" t="s">
        <v>743</v>
      </c>
      <c r="AA107" t="s">
        <v>743</v>
      </c>
      <c r="AB107" t="s">
        <v>743</v>
      </c>
      <c r="AC107" t="s">
        <v>743</v>
      </c>
      <c r="AE107">
        <v>0</v>
      </c>
      <c r="AI107" t="s">
        <v>743</v>
      </c>
      <c r="AK107" t="s">
        <v>743</v>
      </c>
      <c r="AL107" t="s">
        <v>743</v>
      </c>
      <c r="AM107" t="s">
        <v>743</v>
      </c>
      <c r="AO107" t="s">
        <v>743</v>
      </c>
      <c r="AP107" t="s">
        <v>21</v>
      </c>
      <c r="AW107" t="s">
        <v>756</v>
      </c>
      <c r="AX107">
        <v>3.44</v>
      </c>
      <c r="AY107">
        <v>10.99</v>
      </c>
      <c r="AZ107">
        <v>17.569421254583101</v>
      </c>
    </row>
    <row r="108" spans="1:52">
      <c r="A108">
        <v>1500407</v>
      </c>
      <c r="B108" t="s">
        <v>896</v>
      </c>
      <c r="C108" t="s">
        <v>148</v>
      </c>
      <c r="D108" t="s">
        <v>33</v>
      </c>
      <c r="E108">
        <v>226</v>
      </c>
      <c r="F108">
        <v>161</v>
      </c>
      <c r="G108" t="s">
        <v>145</v>
      </c>
      <c r="K108" t="s">
        <v>743</v>
      </c>
      <c r="O108" s="40"/>
      <c r="P108" t="s">
        <v>743</v>
      </c>
      <c r="W108" t="s">
        <v>743</v>
      </c>
      <c r="X108" s="40" t="s">
        <v>743</v>
      </c>
      <c r="Y108" t="s">
        <v>743</v>
      </c>
      <c r="Z108" t="s">
        <v>743</v>
      </c>
      <c r="AA108" t="s">
        <v>743</v>
      </c>
      <c r="AB108" t="s">
        <v>743</v>
      </c>
      <c r="AC108" t="s">
        <v>743</v>
      </c>
      <c r="AE108">
        <v>0</v>
      </c>
      <c r="AI108" t="s">
        <v>743</v>
      </c>
      <c r="AK108" t="s">
        <v>743</v>
      </c>
      <c r="AL108" t="s">
        <v>743</v>
      </c>
      <c r="AM108" t="s">
        <v>743</v>
      </c>
      <c r="AO108" t="s">
        <v>743</v>
      </c>
      <c r="AP108" t="s">
        <v>21</v>
      </c>
      <c r="AW108" t="s">
        <v>744</v>
      </c>
      <c r="AX108">
        <v>1.9949058150732699</v>
      </c>
      <c r="AY108">
        <v>39.36</v>
      </c>
      <c r="AZ108">
        <v>29.099637866901102</v>
      </c>
    </row>
    <row r="109" spans="1:52">
      <c r="A109">
        <v>1500413</v>
      </c>
      <c r="B109" t="s">
        <v>897</v>
      </c>
      <c r="C109" t="s">
        <v>149</v>
      </c>
      <c r="D109" t="s">
        <v>33</v>
      </c>
      <c r="E109">
        <v>132</v>
      </c>
      <c r="F109">
        <v>33</v>
      </c>
      <c r="G109" t="s">
        <v>145</v>
      </c>
      <c r="K109" t="s">
        <v>743</v>
      </c>
      <c r="O109" s="40"/>
      <c r="P109" t="s">
        <v>743</v>
      </c>
      <c r="W109" t="s">
        <v>743</v>
      </c>
      <c r="X109" s="40" t="s">
        <v>743</v>
      </c>
      <c r="Y109" t="s">
        <v>743</v>
      </c>
      <c r="Z109" t="s">
        <v>743</v>
      </c>
      <c r="AA109" t="s">
        <v>743</v>
      </c>
      <c r="AB109" t="s">
        <v>743</v>
      </c>
      <c r="AC109" t="s">
        <v>743</v>
      </c>
      <c r="AE109">
        <v>0</v>
      </c>
      <c r="AI109" t="s">
        <v>743</v>
      </c>
      <c r="AK109" t="s">
        <v>743</v>
      </c>
      <c r="AL109" t="s">
        <v>743</v>
      </c>
      <c r="AM109" t="s">
        <v>743</v>
      </c>
      <c r="AO109" t="s">
        <v>743</v>
      </c>
      <c r="AP109" t="s">
        <v>21</v>
      </c>
      <c r="AW109" t="s">
        <v>744</v>
      </c>
      <c r="AX109">
        <v>2.2144136729675798</v>
      </c>
      <c r="AY109">
        <v>9.52</v>
      </c>
      <c r="AZ109">
        <v>31.4957172503252</v>
      </c>
    </row>
    <row r="110" spans="1:52">
      <c r="A110">
        <v>1500443</v>
      </c>
      <c r="B110" t="s">
        <v>898</v>
      </c>
      <c r="C110" t="s">
        <v>150</v>
      </c>
      <c r="D110" t="s">
        <v>33</v>
      </c>
      <c r="E110">
        <v>465</v>
      </c>
      <c r="F110">
        <v>141</v>
      </c>
      <c r="G110" t="s">
        <v>145</v>
      </c>
      <c r="K110" t="s">
        <v>743</v>
      </c>
      <c r="O110" s="40"/>
      <c r="P110" t="s">
        <v>743</v>
      </c>
      <c r="W110" t="s">
        <v>743</v>
      </c>
      <c r="X110" s="40" t="s">
        <v>743</v>
      </c>
      <c r="Y110" t="s">
        <v>743</v>
      </c>
      <c r="Z110" t="s">
        <v>743</v>
      </c>
      <c r="AA110" t="s">
        <v>743</v>
      </c>
      <c r="AB110" t="s">
        <v>743</v>
      </c>
      <c r="AC110" t="s">
        <v>743</v>
      </c>
      <c r="AE110">
        <v>0</v>
      </c>
      <c r="AI110" t="s">
        <v>743</v>
      </c>
      <c r="AK110" t="s">
        <v>743</v>
      </c>
      <c r="AL110" t="s">
        <v>743</v>
      </c>
      <c r="AM110" t="s">
        <v>743</v>
      </c>
      <c r="AO110" t="s">
        <v>743</v>
      </c>
      <c r="AP110" t="s">
        <v>21</v>
      </c>
      <c r="AW110" t="s">
        <v>744</v>
      </c>
      <c r="AX110">
        <v>2.56</v>
      </c>
      <c r="AY110">
        <v>63</v>
      </c>
      <c r="AZ110">
        <v>43.378997111338002</v>
      </c>
    </row>
    <row r="111" spans="1:52">
      <c r="A111">
        <v>1500447</v>
      </c>
      <c r="B111" t="s">
        <v>899</v>
      </c>
      <c r="C111" t="s">
        <v>151</v>
      </c>
      <c r="D111" t="s">
        <v>33</v>
      </c>
      <c r="E111">
        <v>150</v>
      </c>
      <c r="F111">
        <v>60</v>
      </c>
      <c r="G111" t="s">
        <v>145</v>
      </c>
      <c r="K111" t="s">
        <v>743</v>
      </c>
      <c r="O111" s="40"/>
      <c r="P111" t="s">
        <v>743</v>
      </c>
      <c r="W111" t="s">
        <v>743</v>
      </c>
      <c r="X111" s="40" t="s">
        <v>743</v>
      </c>
      <c r="Y111" t="s">
        <v>743</v>
      </c>
      <c r="Z111" t="s">
        <v>743</v>
      </c>
      <c r="AA111" t="s">
        <v>743</v>
      </c>
      <c r="AB111" t="s">
        <v>743</v>
      </c>
      <c r="AC111" t="s">
        <v>743</v>
      </c>
      <c r="AE111">
        <v>0</v>
      </c>
      <c r="AI111" t="s">
        <v>743</v>
      </c>
      <c r="AK111" t="s">
        <v>743</v>
      </c>
      <c r="AL111" t="s">
        <v>743</v>
      </c>
      <c r="AM111" t="s">
        <v>743</v>
      </c>
      <c r="AO111" t="s">
        <v>743</v>
      </c>
      <c r="AP111" t="s">
        <v>21</v>
      </c>
      <c r="AW111" t="s">
        <v>744</v>
      </c>
      <c r="AX111">
        <v>3.53</v>
      </c>
      <c r="AY111">
        <v>44.86</v>
      </c>
      <c r="AZ111">
        <v>33.805291888228503</v>
      </c>
    </row>
    <row r="112" spans="1:52">
      <c r="A112">
        <v>1500449</v>
      </c>
      <c r="B112" t="s">
        <v>900</v>
      </c>
      <c r="C112" t="s">
        <v>152</v>
      </c>
      <c r="D112" t="s">
        <v>33</v>
      </c>
      <c r="E112">
        <v>56</v>
      </c>
      <c r="F112">
        <v>29</v>
      </c>
      <c r="G112" t="s">
        <v>145</v>
      </c>
      <c r="K112" t="s">
        <v>743</v>
      </c>
      <c r="O112" s="40"/>
      <c r="P112" t="s">
        <v>743</v>
      </c>
      <c r="W112" t="s">
        <v>743</v>
      </c>
      <c r="X112" s="40" t="s">
        <v>743</v>
      </c>
      <c r="Y112" t="s">
        <v>743</v>
      </c>
      <c r="Z112" t="s">
        <v>743</v>
      </c>
      <c r="AA112" t="s">
        <v>743</v>
      </c>
      <c r="AB112" t="s">
        <v>743</v>
      </c>
      <c r="AC112" t="s">
        <v>743</v>
      </c>
      <c r="AE112">
        <v>0</v>
      </c>
      <c r="AI112" t="s">
        <v>743</v>
      </c>
      <c r="AK112" t="s">
        <v>743</v>
      </c>
      <c r="AL112" t="s">
        <v>743</v>
      </c>
      <c r="AM112" t="s">
        <v>743</v>
      </c>
      <c r="AO112" t="s">
        <v>743</v>
      </c>
      <c r="AP112" t="s">
        <v>21</v>
      </c>
      <c r="AW112" t="s">
        <v>744</v>
      </c>
      <c r="AX112">
        <v>2.79</v>
      </c>
      <c r="AY112">
        <v>40.71</v>
      </c>
      <c r="AZ112">
        <v>43.378997111338002</v>
      </c>
    </row>
    <row r="113" spans="1:52">
      <c r="A113">
        <v>1500459</v>
      </c>
      <c r="B113" t="s">
        <v>901</v>
      </c>
      <c r="C113" t="s">
        <v>153</v>
      </c>
      <c r="D113" t="s">
        <v>33</v>
      </c>
      <c r="E113">
        <v>82</v>
      </c>
      <c r="F113">
        <v>86</v>
      </c>
      <c r="G113" t="s">
        <v>145</v>
      </c>
      <c r="K113" t="s">
        <v>743</v>
      </c>
      <c r="O113" s="40"/>
      <c r="P113" t="s">
        <v>743</v>
      </c>
      <c r="T113" t="s">
        <v>24</v>
      </c>
      <c r="U113" s="40">
        <f>X113</f>
        <v>202978.4</v>
      </c>
      <c r="W113" t="s">
        <v>902</v>
      </c>
      <c r="X113" s="40">
        <v>202978.4</v>
      </c>
      <c r="Y113" t="s">
        <v>903</v>
      </c>
      <c r="Z113" t="s">
        <v>904</v>
      </c>
      <c r="AA113" t="s">
        <v>743</v>
      </c>
      <c r="AB113" t="s">
        <v>743</v>
      </c>
      <c r="AC113" t="s">
        <v>743</v>
      </c>
      <c r="AE113">
        <v>0</v>
      </c>
      <c r="AI113" t="s">
        <v>743</v>
      </c>
      <c r="AK113" t="s">
        <v>743</v>
      </c>
      <c r="AL113" t="s">
        <v>743</v>
      </c>
      <c r="AM113" t="s">
        <v>743</v>
      </c>
      <c r="AO113" t="s">
        <v>743</v>
      </c>
      <c r="AP113" t="s">
        <v>21</v>
      </c>
      <c r="AW113" t="s">
        <v>744</v>
      </c>
      <c r="AX113">
        <v>2.36</v>
      </c>
      <c r="AY113">
        <v>42.81</v>
      </c>
      <c r="AZ113">
        <v>11.2410792192647</v>
      </c>
    </row>
    <row r="114" spans="1:52">
      <c r="A114">
        <v>1500507</v>
      </c>
      <c r="B114" t="s">
        <v>905</v>
      </c>
      <c r="C114" t="s">
        <v>154</v>
      </c>
      <c r="D114" t="s">
        <v>19</v>
      </c>
      <c r="E114">
        <v>105</v>
      </c>
      <c r="F114">
        <v>32</v>
      </c>
      <c r="G114" t="s">
        <v>145</v>
      </c>
      <c r="K114" t="s">
        <v>743</v>
      </c>
      <c r="O114" s="40"/>
      <c r="P114" t="s">
        <v>743</v>
      </c>
      <c r="W114" t="s">
        <v>743</v>
      </c>
      <c r="X114" s="40"/>
      <c r="Y114" t="s">
        <v>743</v>
      </c>
      <c r="Z114" t="s">
        <v>743</v>
      </c>
      <c r="AA114" t="s">
        <v>743</v>
      </c>
      <c r="AB114" t="s">
        <v>743</v>
      </c>
      <c r="AC114" t="s">
        <v>743</v>
      </c>
      <c r="AE114">
        <v>0</v>
      </c>
      <c r="AI114" t="s">
        <v>743</v>
      </c>
      <c r="AK114" t="s">
        <v>743</v>
      </c>
      <c r="AL114" t="s">
        <v>743</v>
      </c>
      <c r="AM114" t="s">
        <v>743</v>
      </c>
      <c r="AO114" t="s">
        <v>743</v>
      </c>
      <c r="AP114" t="s">
        <v>21</v>
      </c>
      <c r="AW114" t="s">
        <v>744</v>
      </c>
      <c r="AX114">
        <v>3.4294985653850598</v>
      </c>
      <c r="AY114">
        <v>19.059999999999999</v>
      </c>
      <c r="AZ114">
        <v>16.516115612928999</v>
      </c>
    </row>
    <row r="115" spans="1:52">
      <c r="A115">
        <v>1500518</v>
      </c>
      <c r="B115" t="s">
        <v>906</v>
      </c>
      <c r="C115" t="s">
        <v>155</v>
      </c>
      <c r="D115" t="s">
        <v>33</v>
      </c>
      <c r="E115">
        <v>38</v>
      </c>
      <c r="F115">
        <v>2</v>
      </c>
      <c r="G115" t="s">
        <v>145</v>
      </c>
      <c r="K115" t="s">
        <v>743</v>
      </c>
      <c r="O115" s="40"/>
      <c r="P115" t="s">
        <v>743</v>
      </c>
      <c r="W115" t="s">
        <v>743</v>
      </c>
      <c r="X115" s="40"/>
      <c r="Y115" t="s">
        <v>743</v>
      </c>
      <c r="Z115" t="s">
        <v>743</v>
      </c>
      <c r="AA115" t="s">
        <v>743</v>
      </c>
      <c r="AB115" t="s">
        <v>743</v>
      </c>
      <c r="AC115" t="s">
        <v>743</v>
      </c>
      <c r="AE115">
        <v>0</v>
      </c>
      <c r="AI115" t="s">
        <v>743</v>
      </c>
      <c r="AK115" t="s">
        <v>743</v>
      </c>
      <c r="AL115" t="s">
        <v>743</v>
      </c>
      <c r="AM115" t="s">
        <v>743</v>
      </c>
      <c r="AO115" t="s">
        <v>743</v>
      </c>
      <c r="AP115" t="s">
        <v>21</v>
      </c>
      <c r="AW115" t="s">
        <v>756</v>
      </c>
      <c r="AX115">
        <v>3.69</v>
      </c>
      <c r="AY115">
        <v>71.12</v>
      </c>
      <c r="AZ115">
        <v>55.309971962836499</v>
      </c>
    </row>
    <row r="116" spans="1:52">
      <c r="A116">
        <v>1500535</v>
      </c>
      <c r="B116" t="s">
        <v>907</v>
      </c>
      <c r="C116" t="s">
        <v>156</v>
      </c>
      <c r="D116" t="s">
        <v>19</v>
      </c>
      <c r="E116">
        <v>200</v>
      </c>
      <c r="F116">
        <v>55</v>
      </c>
      <c r="G116" t="s">
        <v>145</v>
      </c>
      <c r="K116" t="s">
        <v>743</v>
      </c>
      <c r="O116" s="40"/>
      <c r="P116" t="s">
        <v>743</v>
      </c>
      <c r="W116" t="s">
        <v>743</v>
      </c>
      <c r="X116" s="40"/>
      <c r="Y116" t="s">
        <v>743</v>
      </c>
      <c r="Z116" t="s">
        <v>743</v>
      </c>
      <c r="AA116" t="s">
        <v>743</v>
      </c>
      <c r="AB116" t="s">
        <v>743</v>
      </c>
      <c r="AC116" t="s">
        <v>743</v>
      </c>
      <c r="AE116">
        <v>0</v>
      </c>
      <c r="AI116" t="s">
        <v>743</v>
      </c>
      <c r="AK116" t="s">
        <v>743</v>
      </c>
      <c r="AL116" t="s">
        <v>743</v>
      </c>
      <c r="AM116" t="s">
        <v>743</v>
      </c>
      <c r="AO116" t="s">
        <v>743</v>
      </c>
      <c r="AP116" t="s">
        <v>21</v>
      </c>
      <c r="AW116" t="s">
        <v>744</v>
      </c>
      <c r="AX116">
        <v>3.43</v>
      </c>
      <c r="AY116">
        <v>19.07</v>
      </c>
      <c r="AZ116">
        <v>16.516115612928999</v>
      </c>
    </row>
    <row r="117" spans="1:52">
      <c r="A117">
        <v>1500540</v>
      </c>
      <c r="B117" t="s">
        <v>908</v>
      </c>
      <c r="C117" t="s">
        <v>157</v>
      </c>
      <c r="D117" t="s">
        <v>33</v>
      </c>
      <c r="E117">
        <v>112</v>
      </c>
      <c r="F117">
        <v>39</v>
      </c>
      <c r="G117" t="s">
        <v>145</v>
      </c>
      <c r="K117" t="s">
        <v>743</v>
      </c>
      <c r="O117" s="40"/>
      <c r="P117" t="s">
        <v>743</v>
      </c>
      <c r="W117" t="s">
        <v>743</v>
      </c>
      <c r="X117" s="40"/>
      <c r="Y117" t="s">
        <v>743</v>
      </c>
      <c r="Z117" t="s">
        <v>743</v>
      </c>
      <c r="AA117" t="s">
        <v>743</v>
      </c>
      <c r="AB117" t="s">
        <v>743</v>
      </c>
      <c r="AC117" t="s">
        <v>743</v>
      </c>
      <c r="AE117">
        <v>0</v>
      </c>
      <c r="AI117" t="s">
        <v>743</v>
      </c>
      <c r="AK117" t="s">
        <v>743</v>
      </c>
      <c r="AL117" t="s">
        <v>743</v>
      </c>
      <c r="AM117" t="s">
        <v>743</v>
      </c>
      <c r="AO117" t="s">
        <v>743</v>
      </c>
      <c r="AP117" t="s">
        <v>21</v>
      </c>
      <c r="AW117" t="s">
        <v>744</v>
      </c>
      <c r="AX117">
        <v>1.71</v>
      </c>
      <c r="AY117">
        <v>28.14</v>
      </c>
      <c r="AZ117">
        <v>29.482049276547301</v>
      </c>
    </row>
    <row r="118" spans="1:52">
      <c r="A118">
        <v>1500560</v>
      </c>
      <c r="B118" t="s">
        <v>909</v>
      </c>
      <c r="C118" t="s">
        <v>158</v>
      </c>
      <c r="D118" t="s">
        <v>19</v>
      </c>
      <c r="E118">
        <v>42</v>
      </c>
      <c r="F118">
        <v>15</v>
      </c>
      <c r="G118" t="s">
        <v>145</v>
      </c>
      <c r="K118" t="s">
        <v>743</v>
      </c>
      <c r="O118" s="40"/>
      <c r="P118" t="s">
        <v>743</v>
      </c>
      <c r="W118" t="s">
        <v>743</v>
      </c>
      <c r="X118" s="40"/>
      <c r="Y118" t="s">
        <v>743</v>
      </c>
      <c r="Z118" t="s">
        <v>743</v>
      </c>
      <c r="AA118" t="s">
        <v>743</v>
      </c>
      <c r="AB118" t="s">
        <v>743</v>
      </c>
      <c r="AC118" t="s">
        <v>743</v>
      </c>
      <c r="AE118">
        <v>0</v>
      </c>
      <c r="AI118" t="s">
        <v>743</v>
      </c>
      <c r="AK118" t="s">
        <v>743</v>
      </c>
      <c r="AL118" t="s">
        <v>743</v>
      </c>
      <c r="AM118" t="s">
        <v>743</v>
      </c>
      <c r="AO118" t="s">
        <v>743</v>
      </c>
      <c r="AP118" t="s">
        <v>21</v>
      </c>
      <c r="AW118" t="s">
        <v>744</v>
      </c>
      <c r="AX118">
        <v>2.92</v>
      </c>
      <c r="AY118">
        <v>3.63</v>
      </c>
      <c r="AZ118">
        <v>16.516115612928999</v>
      </c>
    </row>
    <row r="119" spans="1:52">
      <c r="A119">
        <v>1500561</v>
      </c>
      <c r="B119" t="s">
        <v>910</v>
      </c>
      <c r="C119" t="s">
        <v>159</v>
      </c>
      <c r="D119" t="s">
        <v>28</v>
      </c>
      <c r="E119">
        <v>50</v>
      </c>
      <c r="F119">
        <v>17</v>
      </c>
      <c r="G119" t="s">
        <v>145</v>
      </c>
      <c r="K119" t="s">
        <v>743</v>
      </c>
      <c r="O119" s="40"/>
      <c r="P119" t="s">
        <v>743</v>
      </c>
      <c r="W119" t="s">
        <v>743</v>
      </c>
      <c r="X119" s="40"/>
      <c r="Y119" t="s">
        <v>743</v>
      </c>
      <c r="Z119" t="s">
        <v>743</v>
      </c>
      <c r="AA119" t="s">
        <v>743</v>
      </c>
      <c r="AB119" t="s">
        <v>743</v>
      </c>
      <c r="AC119" t="s">
        <v>743</v>
      </c>
      <c r="AE119">
        <v>0</v>
      </c>
      <c r="AI119" t="s">
        <v>743</v>
      </c>
      <c r="AK119" t="s">
        <v>743</v>
      </c>
      <c r="AL119" t="s">
        <v>743</v>
      </c>
      <c r="AM119" t="s">
        <v>743</v>
      </c>
      <c r="AO119" t="s">
        <v>743</v>
      </c>
      <c r="AP119" t="s">
        <v>21</v>
      </c>
      <c r="AW119" t="s">
        <v>744</v>
      </c>
      <c r="AX119">
        <v>3.28</v>
      </c>
      <c r="AY119">
        <v>2.77</v>
      </c>
      <c r="AZ119">
        <v>42.313432805538</v>
      </c>
    </row>
    <row r="120" spans="1:52">
      <c r="A120">
        <v>1500564</v>
      </c>
      <c r="B120" t="s">
        <v>911</v>
      </c>
      <c r="C120" t="s">
        <v>160</v>
      </c>
      <c r="D120" t="s">
        <v>33</v>
      </c>
      <c r="E120">
        <v>25</v>
      </c>
      <c r="F120">
        <v>12</v>
      </c>
      <c r="G120" t="s">
        <v>145</v>
      </c>
      <c r="K120" t="s">
        <v>743</v>
      </c>
      <c r="O120" s="40"/>
      <c r="P120" t="s">
        <v>743</v>
      </c>
      <c r="W120" t="s">
        <v>743</v>
      </c>
      <c r="X120" s="40"/>
      <c r="Y120" t="s">
        <v>743</v>
      </c>
      <c r="Z120" t="s">
        <v>743</v>
      </c>
      <c r="AA120" t="s">
        <v>743</v>
      </c>
      <c r="AB120" t="s">
        <v>743</v>
      </c>
      <c r="AC120" t="s">
        <v>743</v>
      </c>
      <c r="AE120">
        <v>0</v>
      </c>
      <c r="AF120" t="s">
        <v>24</v>
      </c>
      <c r="AG120" s="40">
        <f>AJ120</f>
        <v>148536</v>
      </c>
      <c r="AI120" t="s">
        <v>912</v>
      </c>
      <c r="AJ120" s="40">
        <v>148536</v>
      </c>
      <c r="AK120" t="s">
        <v>903</v>
      </c>
      <c r="AL120" t="s">
        <v>815</v>
      </c>
      <c r="AM120" t="s">
        <v>743</v>
      </c>
      <c r="AO120" t="s">
        <v>743</v>
      </c>
      <c r="AP120" t="s">
        <v>21</v>
      </c>
      <c r="AW120" t="s">
        <v>744</v>
      </c>
      <c r="AX120">
        <v>2.4500000000000002</v>
      </c>
      <c r="AY120">
        <v>35.83</v>
      </c>
      <c r="AZ120">
        <v>33.805291888228503</v>
      </c>
    </row>
    <row r="121" spans="1:52">
      <c r="A121">
        <v>1500579</v>
      </c>
      <c r="B121" t="s">
        <v>913</v>
      </c>
      <c r="C121" t="s">
        <v>161</v>
      </c>
      <c r="D121" t="s">
        <v>33</v>
      </c>
      <c r="E121">
        <v>27</v>
      </c>
      <c r="F121">
        <v>18</v>
      </c>
      <c r="G121" t="s">
        <v>145</v>
      </c>
      <c r="K121" t="s">
        <v>743</v>
      </c>
      <c r="O121" s="40"/>
      <c r="P121" t="s">
        <v>743</v>
      </c>
      <c r="W121" t="s">
        <v>743</v>
      </c>
      <c r="X121" s="40"/>
      <c r="Y121" t="s">
        <v>743</v>
      </c>
      <c r="Z121" t="s">
        <v>743</v>
      </c>
      <c r="AA121" t="s">
        <v>743</v>
      </c>
      <c r="AB121" t="s">
        <v>743</v>
      </c>
      <c r="AC121" t="s">
        <v>743</v>
      </c>
      <c r="AE121">
        <v>0</v>
      </c>
      <c r="AI121" t="s">
        <v>743</v>
      </c>
      <c r="AK121" t="s">
        <v>743</v>
      </c>
      <c r="AL121" t="s">
        <v>743</v>
      </c>
      <c r="AM121" t="s">
        <v>743</v>
      </c>
      <c r="AO121" t="s">
        <v>743</v>
      </c>
      <c r="AP121" t="s">
        <v>21</v>
      </c>
      <c r="AW121" t="s">
        <v>744</v>
      </c>
      <c r="AX121">
        <v>2.29</v>
      </c>
      <c r="AY121">
        <v>38.71</v>
      </c>
      <c r="AZ121">
        <v>33.805291888228503</v>
      </c>
    </row>
    <row r="122" spans="1:52">
      <c r="A122">
        <v>1500591</v>
      </c>
      <c r="B122" t="s">
        <v>914</v>
      </c>
      <c r="C122" t="s">
        <v>162</v>
      </c>
      <c r="D122" t="s">
        <v>28</v>
      </c>
      <c r="E122">
        <v>47</v>
      </c>
      <c r="F122">
        <v>15</v>
      </c>
      <c r="G122" t="s">
        <v>145</v>
      </c>
      <c r="K122" t="s">
        <v>743</v>
      </c>
      <c r="O122" s="40"/>
      <c r="P122" t="s">
        <v>743</v>
      </c>
      <c r="W122" t="s">
        <v>743</v>
      </c>
      <c r="X122" s="40"/>
      <c r="Y122" t="s">
        <v>743</v>
      </c>
      <c r="Z122" t="s">
        <v>743</v>
      </c>
      <c r="AA122" t="s">
        <v>743</v>
      </c>
      <c r="AB122" t="s">
        <v>743</v>
      </c>
      <c r="AC122" t="s">
        <v>743</v>
      </c>
      <c r="AE122">
        <v>0</v>
      </c>
      <c r="AI122" t="s">
        <v>743</v>
      </c>
      <c r="AK122" t="s">
        <v>743</v>
      </c>
      <c r="AL122" t="s">
        <v>743</v>
      </c>
      <c r="AM122" t="s">
        <v>743</v>
      </c>
      <c r="AO122" t="s">
        <v>743</v>
      </c>
      <c r="AP122" t="s">
        <v>21</v>
      </c>
      <c r="AW122" t="s">
        <v>744</v>
      </c>
      <c r="AX122">
        <v>2.06</v>
      </c>
      <c r="AY122">
        <v>18.86</v>
      </c>
      <c r="AZ122">
        <v>33.805291888228503</v>
      </c>
    </row>
    <row r="123" spans="1:52">
      <c r="A123">
        <v>1502056</v>
      </c>
      <c r="B123" t="s">
        <v>915</v>
      </c>
      <c r="C123" t="s">
        <v>163</v>
      </c>
      <c r="D123" t="s">
        <v>33</v>
      </c>
      <c r="E123">
        <v>90</v>
      </c>
      <c r="F123">
        <v>20</v>
      </c>
      <c r="G123" t="s">
        <v>145</v>
      </c>
      <c r="K123" t="s">
        <v>916</v>
      </c>
      <c r="L123" s="40">
        <v>595607</v>
      </c>
      <c r="M123" t="s">
        <v>917</v>
      </c>
      <c r="N123" t="s">
        <v>24</v>
      </c>
      <c r="O123" s="40">
        <v>595607</v>
      </c>
      <c r="P123" t="s">
        <v>743</v>
      </c>
      <c r="W123" t="s">
        <v>743</v>
      </c>
      <c r="X123" s="40"/>
      <c r="Y123" t="s">
        <v>743</v>
      </c>
      <c r="Z123" t="s">
        <v>743</v>
      </c>
      <c r="AA123" t="s">
        <v>743</v>
      </c>
      <c r="AB123" t="s">
        <v>743</v>
      </c>
      <c r="AC123" t="s">
        <v>743</v>
      </c>
      <c r="AE123">
        <v>0</v>
      </c>
      <c r="AI123" t="s">
        <v>743</v>
      </c>
      <c r="AK123" t="s">
        <v>743</v>
      </c>
      <c r="AL123" t="s">
        <v>743</v>
      </c>
      <c r="AM123" t="s">
        <v>743</v>
      </c>
      <c r="AO123" t="s">
        <v>743</v>
      </c>
      <c r="AP123" t="s">
        <v>21</v>
      </c>
      <c r="AW123" t="s">
        <v>744</v>
      </c>
      <c r="AX123">
        <v>2.74</v>
      </c>
      <c r="AY123">
        <v>85.67</v>
      </c>
      <c r="AZ123">
        <v>43.378997111338002</v>
      </c>
    </row>
    <row r="124" spans="1:52">
      <c r="A124">
        <v>1502221</v>
      </c>
      <c r="B124" t="s">
        <v>918</v>
      </c>
      <c r="C124" t="s">
        <v>164</v>
      </c>
      <c r="D124" t="s">
        <v>33</v>
      </c>
      <c r="E124">
        <v>250</v>
      </c>
      <c r="F124">
        <v>2</v>
      </c>
      <c r="G124" t="s">
        <v>145</v>
      </c>
      <c r="K124" t="s">
        <v>743</v>
      </c>
      <c r="O124" s="40"/>
      <c r="P124" t="s">
        <v>743</v>
      </c>
      <c r="W124" t="s">
        <v>743</v>
      </c>
      <c r="X124" s="40"/>
      <c r="Y124" t="s">
        <v>743</v>
      </c>
      <c r="Z124" t="s">
        <v>743</v>
      </c>
      <c r="AA124" t="s">
        <v>743</v>
      </c>
      <c r="AB124" t="s">
        <v>743</v>
      </c>
      <c r="AC124" t="s">
        <v>743</v>
      </c>
      <c r="AE124">
        <v>0</v>
      </c>
      <c r="AI124" t="s">
        <v>743</v>
      </c>
      <c r="AK124" t="s">
        <v>743</v>
      </c>
      <c r="AL124" t="s">
        <v>743</v>
      </c>
      <c r="AM124" t="s">
        <v>743</v>
      </c>
      <c r="AO124" t="s">
        <v>743</v>
      </c>
      <c r="AP124" t="s">
        <v>21</v>
      </c>
      <c r="AW124" t="s">
        <v>756</v>
      </c>
      <c r="AX124">
        <v>3.8591944740615598</v>
      </c>
      <c r="AY124">
        <v>50.11</v>
      </c>
      <c r="AZ124">
        <v>55.309971962836499</v>
      </c>
    </row>
    <row r="125" spans="1:52">
      <c r="A125">
        <v>1502229</v>
      </c>
      <c r="B125" t="s">
        <v>919</v>
      </c>
      <c r="C125" t="s">
        <v>165</v>
      </c>
      <c r="D125" t="s">
        <v>33</v>
      </c>
      <c r="E125">
        <v>1219</v>
      </c>
      <c r="F125">
        <v>15</v>
      </c>
      <c r="G125" t="s">
        <v>145</v>
      </c>
      <c r="K125" t="s">
        <v>743</v>
      </c>
      <c r="O125" s="40"/>
      <c r="P125" t="s">
        <v>920</v>
      </c>
      <c r="Q125" s="40">
        <v>178284</v>
      </c>
      <c r="S125" s="40"/>
      <c r="W125" t="s">
        <v>743</v>
      </c>
      <c r="X125" s="40"/>
      <c r="Y125" t="s">
        <v>743</v>
      </c>
      <c r="Z125" t="s">
        <v>743</v>
      </c>
      <c r="AA125" t="s">
        <v>743</v>
      </c>
      <c r="AB125" t="s">
        <v>743</v>
      </c>
      <c r="AC125" t="s">
        <v>743</v>
      </c>
      <c r="AE125">
        <v>0</v>
      </c>
      <c r="AI125" t="s">
        <v>743</v>
      </c>
      <c r="AK125" t="s">
        <v>743</v>
      </c>
      <c r="AL125" t="s">
        <v>743</v>
      </c>
      <c r="AM125" t="s">
        <v>743</v>
      </c>
      <c r="AO125" t="s">
        <v>743</v>
      </c>
      <c r="AP125" t="s">
        <v>21</v>
      </c>
      <c r="AW125" t="s">
        <v>756</v>
      </c>
      <c r="AX125">
        <v>3.2859755853324599</v>
      </c>
      <c r="AY125">
        <v>29.74</v>
      </c>
      <c r="AZ125">
        <v>39.944133443713298</v>
      </c>
    </row>
    <row r="126" spans="1:52">
      <c r="A126">
        <v>1502383</v>
      </c>
      <c r="B126" t="s">
        <v>921</v>
      </c>
      <c r="C126" t="s">
        <v>166</v>
      </c>
      <c r="D126" t="s">
        <v>19</v>
      </c>
      <c r="E126">
        <v>32</v>
      </c>
      <c r="F126">
        <v>16</v>
      </c>
      <c r="G126" t="s">
        <v>145</v>
      </c>
      <c r="K126" t="s">
        <v>743</v>
      </c>
      <c r="O126" s="40"/>
      <c r="P126" t="s">
        <v>743</v>
      </c>
      <c r="W126" t="s">
        <v>743</v>
      </c>
      <c r="X126" s="40"/>
      <c r="Y126" t="s">
        <v>743</v>
      </c>
      <c r="Z126" t="s">
        <v>743</v>
      </c>
      <c r="AA126" t="s">
        <v>743</v>
      </c>
      <c r="AB126" t="s">
        <v>743</v>
      </c>
      <c r="AC126" t="s">
        <v>743</v>
      </c>
      <c r="AE126">
        <v>0</v>
      </c>
      <c r="AI126" t="s">
        <v>743</v>
      </c>
      <c r="AK126" t="s">
        <v>743</v>
      </c>
      <c r="AL126" t="s">
        <v>743</v>
      </c>
      <c r="AM126" t="s">
        <v>743</v>
      </c>
      <c r="AO126" t="s">
        <v>743</v>
      </c>
      <c r="AP126" t="s">
        <v>21</v>
      </c>
      <c r="AW126" t="s">
        <v>744</v>
      </c>
      <c r="AX126">
        <v>2.87</v>
      </c>
      <c r="AY126">
        <v>1.3</v>
      </c>
      <c r="AZ126">
        <v>13.852937563363399</v>
      </c>
    </row>
    <row r="127" spans="1:52">
      <c r="A127">
        <v>1502449</v>
      </c>
      <c r="B127" t="s">
        <v>922</v>
      </c>
      <c r="C127" t="s">
        <v>167</v>
      </c>
      <c r="D127" t="s">
        <v>33</v>
      </c>
      <c r="E127">
        <v>44</v>
      </c>
      <c r="F127">
        <v>16</v>
      </c>
      <c r="G127" t="s">
        <v>145</v>
      </c>
      <c r="K127" t="s">
        <v>743</v>
      </c>
      <c r="O127" s="40"/>
      <c r="P127" t="s">
        <v>743</v>
      </c>
      <c r="W127" t="s">
        <v>743</v>
      </c>
      <c r="X127" s="40"/>
      <c r="Y127" t="s">
        <v>743</v>
      </c>
      <c r="Z127" t="s">
        <v>743</v>
      </c>
      <c r="AA127" t="s">
        <v>743</v>
      </c>
      <c r="AB127" t="s">
        <v>743</v>
      </c>
      <c r="AC127" t="s">
        <v>743</v>
      </c>
      <c r="AE127">
        <v>0</v>
      </c>
      <c r="AI127" t="s">
        <v>743</v>
      </c>
      <c r="AK127" t="s">
        <v>743</v>
      </c>
      <c r="AL127" t="s">
        <v>743</v>
      </c>
      <c r="AM127" t="s">
        <v>743</v>
      </c>
      <c r="AO127" t="s">
        <v>743</v>
      </c>
      <c r="AP127" t="s">
        <v>21</v>
      </c>
      <c r="AW127" t="s">
        <v>744</v>
      </c>
      <c r="AX127">
        <v>2.56</v>
      </c>
      <c r="AY127">
        <v>63</v>
      </c>
      <c r="AZ127">
        <v>43.378997111338002</v>
      </c>
    </row>
    <row r="128" spans="1:52">
      <c r="A128">
        <v>1502465</v>
      </c>
      <c r="B128" t="s">
        <v>923</v>
      </c>
      <c r="C128" t="s">
        <v>168</v>
      </c>
      <c r="D128" t="s">
        <v>33</v>
      </c>
      <c r="E128">
        <v>45</v>
      </c>
      <c r="F128">
        <v>16</v>
      </c>
      <c r="G128" t="s">
        <v>145</v>
      </c>
      <c r="K128" t="s">
        <v>743</v>
      </c>
      <c r="O128" s="40"/>
      <c r="P128" t="s">
        <v>743</v>
      </c>
      <c r="W128" t="s">
        <v>743</v>
      </c>
      <c r="X128" s="40"/>
      <c r="Y128" t="s">
        <v>743</v>
      </c>
      <c r="Z128" t="s">
        <v>743</v>
      </c>
      <c r="AA128" t="s">
        <v>743</v>
      </c>
      <c r="AB128" t="s">
        <v>743</v>
      </c>
      <c r="AC128" t="s">
        <v>743</v>
      </c>
      <c r="AE128">
        <v>0</v>
      </c>
      <c r="AI128" t="s">
        <v>743</v>
      </c>
      <c r="AK128" t="s">
        <v>743</v>
      </c>
      <c r="AL128" t="s">
        <v>743</v>
      </c>
      <c r="AM128" t="s">
        <v>743</v>
      </c>
      <c r="AO128" t="s">
        <v>743</v>
      </c>
      <c r="AP128" t="s">
        <v>21</v>
      </c>
      <c r="AW128" t="s">
        <v>756</v>
      </c>
      <c r="AX128">
        <v>3.83</v>
      </c>
      <c r="AY128">
        <v>55.32</v>
      </c>
      <c r="AZ128">
        <v>63.9273671388788</v>
      </c>
    </row>
    <row r="129" spans="1:52">
      <c r="A129">
        <v>1502600</v>
      </c>
      <c r="B129" t="s">
        <v>924</v>
      </c>
      <c r="C129" t="s">
        <v>169</v>
      </c>
      <c r="D129" t="s">
        <v>19</v>
      </c>
      <c r="E129">
        <v>64</v>
      </c>
      <c r="F129">
        <v>23</v>
      </c>
      <c r="G129" t="s">
        <v>145</v>
      </c>
      <c r="K129" t="s">
        <v>743</v>
      </c>
      <c r="O129" s="40"/>
      <c r="P129" t="s">
        <v>743</v>
      </c>
      <c r="W129" t="s">
        <v>743</v>
      </c>
      <c r="X129" s="40"/>
      <c r="Y129" t="s">
        <v>743</v>
      </c>
      <c r="Z129" t="s">
        <v>743</v>
      </c>
      <c r="AA129" t="s">
        <v>743</v>
      </c>
      <c r="AB129" t="s">
        <v>743</v>
      </c>
      <c r="AC129" t="s">
        <v>743</v>
      </c>
      <c r="AE129">
        <v>0</v>
      </c>
      <c r="AI129" t="s">
        <v>743</v>
      </c>
      <c r="AK129" t="s">
        <v>743</v>
      </c>
      <c r="AL129" t="s">
        <v>743</v>
      </c>
      <c r="AM129" t="s">
        <v>743</v>
      </c>
      <c r="AO129" t="s">
        <v>743</v>
      </c>
      <c r="AP129" t="s">
        <v>21</v>
      </c>
      <c r="AW129" t="s">
        <v>744</v>
      </c>
      <c r="AX129">
        <v>2.92</v>
      </c>
      <c r="AY129">
        <v>3.63</v>
      </c>
      <c r="AZ129">
        <v>16.516115612928999</v>
      </c>
    </row>
    <row r="130" spans="1:52">
      <c r="A130">
        <v>1502607</v>
      </c>
      <c r="B130" t="s">
        <v>925</v>
      </c>
      <c r="C130" t="s">
        <v>170</v>
      </c>
      <c r="D130" t="s">
        <v>33</v>
      </c>
      <c r="E130">
        <v>75</v>
      </c>
      <c r="F130">
        <v>5</v>
      </c>
      <c r="G130" t="s">
        <v>145</v>
      </c>
      <c r="K130" t="s">
        <v>743</v>
      </c>
      <c r="O130" s="40"/>
      <c r="P130" t="s">
        <v>743</v>
      </c>
      <c r="W130" t="s">
        <v>743</v>
      </c>
      <c r="X130" s="40"/>
      <c r="Y130" t="s">
        <v>743</v>
      </c>
      <c r="Z130" t="s">
        <v>743</v>
      </c>
      <c r="AA130" t="s">
        <v>743</v>
      </c>
      <c r="AB130" t="s">
        <v>743</v>
      </c>
      <c r="AC130" t="s">
        <v>743</v>
      </c>
      <c r="AE130">
        <v>0</v>
      </c>
      <c r="AF130" t="s">
        <v>24</v>
      </c>
      <c r="AG130" s="40">
        <f>AJ130</f>
        <v>1644943</v>
      </c>
      <c r="AI130" t="s">
        <v>926</v>
      </c>
      <c r="AJ130" s="40">
        <v>1644943</v>
      </c>
      <c r="AK130" t="s">
        <v>854</v>
      </c>
      <c r="AL130" t="s">
        <v>927</v>
      </c>
      <c r="AM130" t="s">
        <v>743</v>
      </c>
      <c r="AO130" t="s">
        <v>743</v>
      </c>
      <c r="AP130" t="s">
        <v>21</v>
      </c>
      <c r="AW130" t="s">
        <v>744</v>
      </c>
      <c r="AX130">
        <v>2.0499999999999998</v>
      </c>
      <c r="AY130">
        <v>24.33</v>
      </c>
      <c r="AZ130">
        <v>29.482049276547301</v>
      </c>
    </row>
    <row r="131" spans="1:52">
      <c r="A131">
        <v>1502620</v>
      </c>
      <c r="B131" t="s">
        <v>928</v>
      </c>
      <c r="C131" t="s">
        <v>171</v>
      </c>
      <c r="D131" t="s">
        <v>33</v>
      </c>
      <c r="E131">
        <v>48</v>
      </c>
      <c r="F131">
        <v>18</v>
      </c>
      <c r="G131" t="s">
        <v>145</v>
      </c>
      <c r="K131" t="s">
        <v>929</v>
      </c>
      <c r="L131" s="40">
        <v>906802</v>
      </c>
      <c r="M131" t="s">
        <v>930</v>
      </c>
      <c r="N131" t="s">
        <v>24</v>
      </c>
      <c r="O131" s="40">
        <v>906802</v>
      </c>
      <c r="P131" t="s">
        <v>743</v>
      </c>
      <c r="W131" t="s">
        <v>743</v>
      </c>
      <c r="X131" s="40"/>
      <c r="Y131" t="s">
        <v>743</v>
      </c>
      <c r="Z131" t="s">
        <v>743</v>
      </c>
      <c r="AA131" t="s">
        <v>743</v>
      </c>
      <c r="AB131" t="s">
        <v>743</v>
      </c>
      <c r="AC131" t="s">
        <v>743</v>
      </c>
      <c r="AE131">
        <v>0</v>
      </c>
      <c r="AI131" t="s">
        <v>743</v>
      </c>
      <c r="AK131" t="s">
        <v>743</v>
      </c>
      <c r="AL131" t="s">
        <v>743</v>
      </c>
      <c r="AM131" t="s">
        <v>743</v>
      </c>
      <c r="AO131" t="s">
        <v>743</v>
      </c>
      <c r="AP131" t="s">
        <v>21</v>
      </c>
      <c r="AW131" t="s">
        <v>756</v>
      </c>
      <c r="AX131">
        <v>3.69</v>
      </c>
      <c r="AY131">
        <v>71.12</v>
      </c>
      <c r="AZ131">
        <v>55.309971962836499</v>
      </c>
    </row>
    <row r="132" spans="1:52">
      <c r="A132">
        <v>1502622</v>
      </c>
      <c r="B132" t="s">
        <v>931</v>
      </c>
      <c r="C132" t="s">
        <v>172</v>
      </c>
      <c r="D132" t="s">
        <v>33</v>
      </c>
      <c r="E132">
        <v>50</v>
      </c>
      <c r="F132">
        <v>15</v>
      </c>
      <c r="G132" t="s">
        <v>145</v>
      </c>
      <c r="K132" t="s">
        <v>743</v>
      </c>
      <c r="O132" s="40"/>
      <c r="P132" t="s">
        <v>743</v>
      </c>
      <c r="W132" t="s">
        <v>743</v>
      </c>
      <c r="X132" s="40"/>
      <c r="Y132" t="s">
        <v>743</v>
      </c>
      <c r="Z132" t="s">
        <v>743</v>
      </c>
      <c r="AA132" t="s">
        <v>743</v>
      </c>
      <c r="AB132" t="s">
        <v>743</v>
      </c>
      <c r="AC132" t="s">
        <v>743</v>
      </c>
      <c r="AE132">
        <v>0</v>
      </c>
      <c r="AI132" t="s">
        <v>743</v>
      </c>
      <c r="AK132" t="s">
        <v>743</v>
      </c>
      <c r="AL132" t="s">
        <v>743</v>
      </c>
      <c r="AM132" t="s">
        <v>743</v>
      </c>
      <c r="AO132" t="s">
        <v>743</v>
      </c>
      <c r="AP132" t="s">
        <v>21</v>
      </c>
      <c r="AW132" t="s">
        <v>744</v>
      </c>
      <c r="AX132">
        <v>2.92</v>
      </c>
      <c r="AY132">
        <v>34.58</v>
      </c>
      <c r="AZ132">
        <v>25.144635042023101</v>
      </c>
    </row>
    <row r="133" spans="1:52">
      <c r="A133">
        <v>1502659</v>
      </c>
      <c r="B133" t="s">
        <v>932</v>
      </c>
      <c r="C133" t="s">
        <v>173</v>
      </c>
      <c r="D133" t="s">
        <v>33</v>
      </c>
      <c r="E133">
        <v>45</v>
      </c>
      <c r="F133">
        <v>17</v>
      </c>
      <c r="G133" t="s">
        <v>145</v>
      </c>
      <c r="K133" t="s">
        <v>743</v>
      </c>
      <c r="O133" s="40"/>
      <c r="P133" t="s">
        <v>743</v>
      </c>
      <c r="W133" t="s">
        <v>743</v>
      </c>
      <c r="X133" s="40"/>
      <c r="Y133" t="s">
        <v>743</v>
      </c>
      <c r="Z133" t="s">
        <v>743</v>
      </c>
      <c r="AA133" t="s">
        <v>743</v>
      </c>
      <c r="AB133" t="s">
        <v>743</v>
      </c>
      <c r="AC133" t="s">
        <v>743</v>
      </c>
      <c r="AE133">
        <v>0</v>
      </c>
      <c r="AI133" t="s">
        <v>743</v>
      </c>
      <c r="AK133" t="s">
        <v>743</v>
      </c>
      <c r="AL133" t="s">
        <v>743</v>
      </c>
      <c r="AM133" t="s">
        <v>743</v>
      </c>
      <c r="AO133" t="s">
        <v>743</v>
      </c>
      <c r="AP133" t="s">
        <v>21</v>
      </c>
      <c r="AW133" t="s">
        <v>744</v>
      </c>
      <c r="AX133">
        <v>2.29</v>
      </c>
      <c r="AY133">
        <v>38.71</v>
      </c>
      <c r="AZ133">
        <v>33.805291888228503</v>
      </c>
    </row>
    <row r="134" spans="1:52">
      <c r="A134">
        <v>1502663</v>
      </c>
      <c r="B134" t="s">
        <v>933</v>
      </c>
      <c r="C134" t="s">
        <v>174</v>
      </c>
      <c r="D134" t="s">
        <v>28</v>
      </c>
      <c r="E134">
        <v>73</v>
      </c>
      <c r="F134">
        <v>22</v>
      </c>
      <c r="G134" t="s">
        <v>145</v>
      </c>
      <c r="K134" t="s">
        <v>743</v>
      </c>
      <c r="O134" s="40"/>
      <c r="P134" t="s">
        <v>743</v>
      </c>
      <c r="W134" t="s">
        <v>743</v>
      </c>
      <c r="X134" s="40"/>
      <c r="Y134" t="s">
        <v>743</v>
      </c>
      <c r="Z134" t="s">
        <v>743</v>
      </c>
      <c r="AA134" t="s">
        <v>743</v>
      </c>
      <c r="AB134" t="s">
        <v>743</v>
      </c>
      <c r="AC134" t="s">
        <v>743</v>
      </c>
      <c r="AE134">
        <v>0</v>
      </c>
      <c r="AI134" t="s">
        <v>743</v>
      </c>
      <c r="AK134" t="s">
        <v>743</v>
      </c>
      <c r="AL134" t="s">
        <v>743</v>
      </c>
      <c r="AM134" t="s">
        <v>743</v>
      </c>
      <c r="AO134" t="s">
        <v>743</v>
      </c>
      <c r="AP134" t="s">
        <v>21</v>
      </c>
      <c r="AW134" t="s">
        <v>744</v>
      </c>
      <c r="AX134">
        <v>3.6121782449930602</v>
      </c>
      <c r="AY134">
        <v>18.91</v>
      </c>
      <c r="AZ134">
        <v>8.1291673046214701</v>
      </c>
    </row>
    <row r="135" spans="1:52">
      <c r="A135">
        <v>1502670</v>
      </c>
      <c r="B135" t="s">
        <v>934</v>
      </c>
      <c r="C135" t="s">
        <v>175</v>
      </c>
      <c r="D135" t="s">
        <v>28</v>
      </c>
      <c r="E135">
        <v>240</v>
      </c>
      <c r="F135">
        <v>80</v>
      </c>
      <c r="G135" t="s">
        <v>145</v>
      </c>
      <c r="K135" t="s">
        <v>743</v>
      </c>
      <c r="O135" s="40"/>
      <c r="P135" t="s">
        <v>743</v>
      </c>
      <c r="W135" t="s">
        <v>743</v>
      </c>
      <c r="X135" s="40"/>
      <c r="Y135" t="s">
        <v>743</v>
      </c>
      <c r="Z135" t="s">
        <v>743</v>
      </c>
      <c r="AA135" t="s">
        <v>743</v>
      </c>
      <c r="AB135" t="s">
        <v>743</v>
      </c>
      <c r="AC135" t="s">
        <v>743</v>
      </c>
      <c r="AE135">
        <v>0</v>
      </c>
      <c r="AI135" t="s">
        <v>743</v>
      </c>
      <c r="AK135" t="s">
        <v>743</v>
      </c>
      <c r="AL135" t="s">
        <v>743</v>
      </c>
      <c r="AM135" t="s">
        <v>743</v>
      </c>
      <c r="AO135" t="s">
        <v>743</v>
      </c>
      <c r="AP135" t="s">
        <v>21</v>
      </c>
      <c r="AW135" t="s">
        <v>744</v>
      </c>
      <c r="AX135">
        <v>2.5841362031465702</v>
      </c>
      <c r="AY135">
        <v>12.02</v>
      </c>
      <c r="AZ135">
        <v>25.758947789909399</v>
      </c>
    </row>
    <row r="136" spans="1:52">
      <c r="A136">
        <v>1503368</v>
      </c>
      <c r="B136" t="s">
        <v>935</v>
      </c>
      <c r="C136" t="s">
        <v>176</v>
      </c>
      <c r="D136" t="s">
        <v>33</v>
      </c>
      <c r="E136">
        <v>204</v>
      </c>
      <c r="F136">
        <v>1</v>
      </c>
      <c r="G136" t="s">
        <v>145</v>
      </c>
      <c r="K136" t="s">
        <v>743</v>
      </c>
      <c r="O136" s="40"/>
      <c r="P136" t="s">
        <v>743</v>
      </c>
      <c r="W136" t="s">
        <v>743</v>
      </c>
      <c r="X136" s="40"/>
      <c r="Y136" t="s">
        <v>743</v>
      </c>
      <c r="Z136" t="s">
        <v>743</v>
      </c>
      <c r="AA136" t="s">
        <v>743</v>
      </c>
      <c r="AB136" t="s">
        <v>743</v>
      </c>
      <c r="AC136" t="s">
        <v>743</v>
      </c>
      <c r="AE136">
        <v>0</v>
      </c>
      <c r="AI136" t="s">
        <v>743</v>
      </c>
      <c r="AK136" t="s">
        <v>743</v>
      </c>
      <c r="AL136" t="s">
        <v>743</v>
      </c>
      <c r="AM136" t="s">
        <v>743</v>
      </c>
      <c r="AO136" t="s">
        <v>743</v>
      </c>
      <c r="AP136" t="s">
        <v>21</v>
      </c>
      <c r="AW136" t="s">
        <v>744</v>
      </c>
      <c r="AX136">
        <v>1.78</v>
      </c>
      <c r="AY136">
        <v>56.49</v>
      </c>
      <c r="AZ136">
        <v>20.456463381312702</v>
      </c>
    </row>
    <row r="137" spans="1:52">
      <c r="A137">
        <v>1503509</v>
      </c>
      <c r="B137" t="s">
        <v>936</v>
      </c>
      <c r="C137" t="s">
        <v>177</v>
      </c>
      <c r="D137" t="s">
        <v>28</v>
      </c>
      <c r="E137">
        <v>51</v>
      </c>
      <c r="F137">
        <v>4</v>
      </c>
      <c r="G137" t="s">
        <v>145</v>
      </c>
      <c r="K137" t="s">
        <v>743</v>
      </c>
      <c r="O137" s="40"/>
      <c r="P137" t="s">
        <v>743</v>
      </c>
      <c r="W137" t="s">
        <v>743</v>
      </c>
      <c r="X137" s="40"/>
      <c r="Y137" t="s">
        <v>743</v>
      </c>
      <c r="Z137" t="s">
        <v>743</v>
      </c>
      <c r="AA137" t="s">
        <v>743</v>
      </c>
      <c r="AB137" t="s">
        <v>743</v>
      </c>
      <c r="AC137" t="s">
        <v>743</v>
      </c>
      <c r="AE137">
        <v>0</v>
      </c>
      <c r="AI137" t="s">
        <v>743</v>
      </c>
      <c r="AK137" t="s">
        <v>743</v>
      </c>
      <c r="AL137" t="s">
        <v>743</v>
      </c>
      <c r="AM137" t="s">
        <v>743</v>
      </c>
      <c r="AO137" t="s">
        <v>743</v>
      </c>
      <c r="AP137" t="s">
        <v>21</v>
      </c>
      <c r="AW137" t="s">
        <v>744</v>
      </c>
      <c r="AX137">
        <v>2.29</v>
      </c>
      <c r="AY137">
        <v>18.82</v>
      </c>
      <c r="AZ137">
        <v>17.031906292453499</v>
      </c>
    </row>
    <row r="138" spans="1:52">
      <c r="A138">
        <v>1503536</v>
      </c>
      <c r="B138" t="s">
        <v>937</v>
      </c>
      <c r="C138" t="s">
        <v>178</v>
      </c>
      <c r="D138" t="s">
        <v>33</v>
      </c>
      <c r="E138">
        <v>100</v>
      </c>
      <c r="F138">
        <v>25</v>
      </c>
      <c r="G138" t="s">
        <v>145</v>
      </c>
      <c r="K138" t="s">
        <v>743</v>
      </c>
      <c r="O138" s="40"/>
      <c r="P138" t="s">
        <v>743</v>
      </c>
      <c r="W138" t="s">
        <v>743</v>
      </c>
      <c r="X138" s="40"/>
      <c r="Y138" t="s">
        <v>743</v>
      </c>
      <c r="Z138" t="s">
        <v>743</v>
      </c>
      <c r="AA138" t="s">
        <v>743</v>
      </c>
      <c r="AB138" t="s">
        <v>743</v>
      </c>
      <c r="AC138" t="s">
        <v>743</v>
      </c>
      <c r="AE138">
        <v>0</v>
      </c>
      <c r="AI138" t="s">
        <v>743</v>
      </c>
      <c r="AK138" t="s">
        <v>743</v>
      </c>
      <c r="AL138" t="s">
        <v>743</v>
      </c>
      <c r="AM138" t="s">
        <v>743</v>
      </c>
      <c r="AO138" t="s">
        <v>743</v>
      </c>
      <c r="AP138" t="s">
        <v>21</v>
      </c>
      <c r="AW138" t="s">
        <v>744</v>
      </c>
      <c r="AX138">
        <v>2.0099999999999998</v>
      </c>
      <c r="AY138">
        <v>39.24</v>
      </c>
      <c r="AZ138">
        <v>29.099637866901102</v>
      </c>
    </row>
    <row r="139" spans="1:52">
      <c r="A139">
        <v>1503683</v>
      </c>
      <c r="B139" t="s">
        <v>938</v>
      </c>
      <c r="C139" t="s">
        <v>179</v>
      </c>
      <c r="D139" t="s">
        <v>33</v>
      </c>
      <c r="E139">
        <v>100</v>
      </c>
      <c r="F139">
        <v>3</v>
      </c>
      <c r="G139" t="s">
        <v>145</v>
      </c>
      <c r="K139" t="s">
        <v>743</v>
      </c>
      <c r="O139" s="40"/>
      <c r="P139" t="s">
        <v>743</v>
      </c>
      <c r="W139" t="s">
        <v>743</v>
      </c>
      <c r="X139" s="40"/>
      <c r="Y139" t="s">
        <v>743</v>
      </c>
      <c r="Z139" t="s">
        <v>743</v>
      </c>
      <c r="AA139" t="s">
        <v>743</v>
      </c>
      <c r="AB139" t="s">
        <v>743</v>
      </c>
      <c r="AC139" t="s">
        <v>743</v>
      </c>
      <c r="AE139">
        <v>0</v>
      </c>
      <c r="AI139" t="s">
        <v>743</v>
      </c>
      <c r="AK139" t="s">
        <v>743</v>
      </c>
      <c r="AL139" t="s">
        <v>743</v>
      </c>
      <c r="AM139" t="s">
        <v>743</v>
      </c>
      <c r="AO139" t="s">
        <v>743</v>
      </c>
      <c r="AP139" t="s">
        <v>21</v>
      </c>
      <c r="AW139" t="s">
        <v>744</v>
      </c>
      <c r="AX139">
        <v>1.64</v>
      </c>
      <c r="AY139">
        <v>28.84</v>
      </c>
      <c r="AZ139">
        <v>24.119527263576899</v>
      </c>
    </row>
    <row r="140" spans="1:52">
      <c r="A140">
        <v>1510002</v>
      </c>
      <c r="B140" t="s">
        <v>939</v>
      </c>
      <c r="C140" t="s">
        <v>180</v>
      </c>
      <c r="D140" t="s">
        <v>33</v>
      </c>
      <c r="E140">
        <v>2086</v>
      </c>
      <c r="F140">
        <v>631</v>
      </c>
      <c r="G140" t="s">
        <v>145</v>
      </c>
      <c r="K140" t="s">
        <v>743</v>
      </c>
      <c r="O140" s="40"/>
      <c r="P140" t="s">
        <v>743</v>
      </c>
      <c r="W140" t="s">
        <v>743</v>
      </c>
      <c r="X140" s="40"/>
      <c r="Y140" t="s">
        <v>743</v>
      </c>
      <c r="Z140" t="s">
        <v>743</v>
      </c>
      <c r="AA140" t="s">
        <v>743</v>
      </c>
      <c r="AB140" t="s">
        <v>743</v>
      </c>
      <c r="AC140" t="s">
        <v>743</v>
      </c>
      <c r="AE140">
        <v>0</v>
      </c>
      <c r="AI140" t="s">
        <v>743</v>
      </c>
      <c r="AK140" t="s">
        <v>743</v>
      </c>
      <c r="AL140" t="s">
        <v>743</v>
      </c>
      <c r="AM140" t="s">
        <v>743</v>
      </c>
      <c r="AO140" t="s">
        <v>743</v>
      </c>
      <c r="AP140" t="s">
        <v>21</v>
      </c>
      <c r="AW140" t="s">
        <v>756</v>
      </c>
      <c r="AX140">
        <v>2.89947569919297</v>
      </c>
      <c r="AY140">
        <v>48.22</v>
      </c>
      <c r="AZ140">
        <v>32.7542985013487</v>
      </c>
    </row>
    <row r="141" spans="1:52">
      <c r="A141">
        <v>1510005</v>
      </c>
      <c r="B141" t="s">
        <v>940</v>
      </c>
      <c r="C141" t="s">
        <v>181</v>
      </c>
      <c r="D141" t="s">
        <v>33</v>
      </c>
      <c r="E141">
        <v>51428</v>
      </c>
      <c r="F141">
        <v>10112</v>
      </c>
      <c r="G141" t="s">
        <v>145</v>
      </c>
      <c r="K141" t="s">
        <v>743</v>
      </c>
      <c r="O141" s="40"/>
      <c r="P141" t="s">
        <v>743</v>
      </c>
      <c r="W141" t="s">
        <v>743</v>
      </c>
      <c r="X141" s="40"/>
      <c r="Y141" t="s">
        <v>743</v>
      </c>
      <c r="Z141" t="s">
        <v>743</v>
      </c>
      <c r="AA141" t="s">
        <v>743</v>
      </c>
      <c r="AB141" t="s">
        <v>743</v>
      </c>
      <c r="AC141" t="s">
        <v>743</v>
      </c>
      <c r="AE141">
        <v>0</v>
      </c>
      <c r="AI141" t="s">
        <v>743</v>
      </c>
      <c r="AK141" t="s">
        <v>743</v>
      </c>
      <c r="AL141" t="s">
        <v>743</v>
      </c>
      <c r="AM141" t="s">
        <v>743</v>
      </c>
      <c r="AO141" t="s">
        <v>743</v>
      </c>
      <c r="AP141" t="s">
        <v>21</v>
      </c>
      <c r="AW141" t="s">
        <v>756</v>
      </c>
      <c r="AX141">
        <v>3.6553938915320301</v>
      </c>
      <c r="AY141">
        <v>54.57</v>
      </c>
      <c r="AZ141">
        <v>49.252106123812297</v>
      </c>
    </row>
    <row r="142" spans="1:52">
      <c r="A142">
        <v>1510007</v>
      </c>
      <c r="B142" t="s">
        <v>941</v>
      </c>
      <c r="C142" t="s">
        <v>182</v>
      </c>
      <c r="D142" t="s">
        <v>33</v>
      </c>
      <c r="E142">
        <v>2592</v>
      </c>
      <c r="F142">
        <v>1313</v>
      </c>
      <c r="G142" t="s">
        <v>145</v>
      </c>
      <c r="K142" t="s">
        <v>942</v>
      </c>
      <c r="L142" s="40">
        <f>53148+210822</f>
        <v>263970</v>
      </c>
      <c r="M142" t="s">
        <v>943</v>
      </c>
      <c r="N142" t="s">
        <v>24</v>
      </c>
      <c r="O142" s="40">
        <v>263970</v>
      </c>
      <c r="P142" t="s">
        <v>743</v>
      </c>
      <c r="T142" t="s">
        <v>24</v>
      </c>
      <c r="U142" s="40">
        <f t="shared" ref="U142:U143" si="1">X142</f>
        <v>202978.4</v>
      </c>
      <c r="W142" t="s">
        <v>902</v>
      </c>
      <c r="X142" s="40">
        <v>202978.4</v>
      </c>
      <c r="Y142" t="s">
        <v>903</v>
      </c>
      <c r="Z142" t="s">
        <v>904</v>
      </c>
      <c r="AA142" t="s">
        <v>743</v>
      </c>
      <c r="AB142" t="s">
        <v>743</v>
      </c>
      <c r="AC142" t="s">
        <v>743</v>
      </c>
      <c r="AE142">
        <v>0</v>
      </c>
      <c r="AF142" t="s">
        <v>24</v>
      </c>
      <c r="AG142" s="40">
        <f t="shared" ref="AG142:AG143" si="2">AJ142</f>
        <v>3216523</v>
      </c>
      <c r="AI142" t="s">
        <v>944</v>
      </c>
      <c r="AJ142" s="40">
        <v>3216523</v>
      </c>
      <c r="AK142" t="s">
        <v>945</v>
      </c>
      <c r="AL142" t="s">
        <v>946</v>
      </c>
      <c r="AM142" t="s">
        <v>743</v>
      </c>
      <c r="AO142" t="s">
        <v>743</v>
      </c>
      <c r="AP142" t="s">
        <v>21</v>
      </c>
      <c r="AW142" t="s">
        <v>744</v>
      </c>
      <c r="AX142">
        <v>2.1003523902918602</v>
      </c>
      <c r="AY142">
        <v>42.18</v>
      </c>
      <c r="AZ142">
        <v>11.4115554855818</v>
      </c>
    </row>
    <row r="143" spans="1:52">
      <c r="A143">
        <v>1510023</v>
      </c>
      <c r="B143" t="s">
        <v>947</v>
      </c>
      <c r="C143" t="s">
        <v>183</v>
      </c>
      <c r="D143" t="s">
        <v>33</v>
      </c>
      <c r="E143">
        <v>779</v>
      </c>
      <c r="F143">
        <v>392</v>
      </c>
      <c r="G143" t="s">
        <v>145</v>
      </c>
      <c r="K143" t="s">
        <v>948</v>
      </c>
      <c r="L143" s="40">
        <v>122338.66666666701</v>
      </c>
      <c r="M143" t="s">
        <v>943</v>
      </c>
      <c r="N143" t="s">
        <v>24</v>
      </c>
      <c r="O143" s="40">
        <v>122338.66666666701</v>
      </c>
      <c r="P143" t="s">
        <v>743</v>
      </c>
      <c r="T143" t="s">
        <v>24</v>
      </c>
      <c r="U143" s="40">
        <f t="shared" si="1"/>
        <v>202978.4</v>
      </c>
      <c r="W143" t="s">
        <v>902</v>
      </c>
      <c r="X143" s="40">
        <v>202978.4</v>
      </c>
      <c r="Y143" t="s">
        <v>903</v>
      </c>
      <c r="Z143" t="s">
        <v>904</v>
      </c>
      <c r="AA143" t="s">
        <v>743</v>
      </c>
      <c r="AB143" t="s">
        <v>743</v>
      </c>
      <c r="AC143" t="s">
        <v>743</v>
      </c>
      <c r="AE143">
        <v>0</v>
      </c>
      <c r="AF143" t="s">
        <v>24</v>
      </c>
      <c r="AG143" s="40">
        <f t="shared" si="2"/>
        <v>5001000</v>
      </c>
      <c r="AI143" t="s">
        <v>949</v>
      </c>
      <c r="AJ143" s="40">
        <v>5001000</v>
      </c>
      <c r="AK143" t="s">
        <v>860</v>
      </c>
      <c r="AL143" t="s">
        <v>904</v>
      </c>
      <c r="AM143" t="s">
        <v>743</v>
      </c>
      <c r="AO143" t="s">
        <v>743</v>
      </c>
      <c r="AP143" t="s">
        <v>35</v>
      </c>
      <c r="AW143" t="s">
        <v>744</v>
      </c>
      <c r="AX143">
        <v>2.3528528234048598</v>
      </c>
      <c r="AY143">
        <v>43.06</v>
      </c>
      <c r="AZ143">
        <v>11.449168563565401</v>
      </c>
    </row>
    <row r="144" spans="1:52">
      <c r="A144">
        <v>1510026</v>
      </c>
      <c r="B144" t="s">
        <v>950</v>
      </c>
      <c r="C144" t="s">
        <v>184</v>
      </c>
      <c r="D144" t="s">
        <v>33</v>
      </c>
      <c r="E144">
        <v>308</v>
      </c>
      <c r="F144">
        <v>192</v>
      </c>
      <c r="G144" t="s">
        <v>145</v>
      </c>
      <c r="K144" t="s">
        <v>743</v>
      </c>
      <c r="O144" s="40"/>
      <c r="P144" t="s">
        <v>743</v>
      </c>
      <c r="W144" t="s">
        <v>743</v>
      </c>
      <c r="X144" s="40"/>
      <c r="Y144" t="s">
        <v>743</v>
      </c>
      <c r="Z144" t="s">
        <v>743</v>
      </c>
      <c r="AA144" t="s">
        <v>743</v>
      </c>
      <c r="AB144" t="s">
        <v>743</v>
      </c>
      <c r="AC144" t="s">
        <v>743</v>
      </c>
      <c r="AE144">
        <v>0</v>
      </c>
      <c r="AI144" t="s">
        <v>743</v>
      </c>
      <c r="AK144" t="s">
        <v>743</v>
      </c>
      <c r="AL144" t="s">
        <v>743</v>
      </c>
      <c r="AM144" t="s">
        <v>743</v>
      </c>
      <c r="AO144" t="s">
        <v>743</v>
      </c>
      <c r="AP144" t="s">
        <v>21</v>
      </c>
      <c r="AW144" t="s">
        <v>744</v>
      </c>
      <c r="AX144">
        <v>2.56</v>
      </c>
      <c r="AY144">
        <v>63</v>
      </c>
      <c r="AZ144">
        <v>43.378997111338002</v>
      </c>
    </row>
    <row r="145" spans="1:52">
      <c r="A145">
        <v>1510033</v>
      </c>
      <c r="B145" t="s">
        <v>951</v>
      </c>
      <c r="C145" t="s">
        <v>185</v>
      </c>
      <c r="D145" t="s">
        <v>33</v>
      </c>
      <c r="E145">
        <v>2585</v>
      </c>
      <c r="F145">
        <v>1891</v>
      </c>
      <c r="G145" t="s">
        <v>145</v>
      </c>
      <c r="K145" t="s">
        <v>743</v>
      </c>
      <c r="O145" s="40"/>
      <c r="P145" t="s">
        <v>743</v>
      </c>
      <c r="W145" t="s">
        <v>743</v>
      </c>
      <c r="X145" s="40"/>
      <c r="Y145" t="s">
        <v>743</v>
      </c>
      <c r="Z145" t="s">
        <v>743</v>
      </c>
      <c r="AA145" t="s">
        <v>743</v>
      </c>
      <c r="AB145" t="s">
        <v>743</v>
      </c>
      <c r="AC145" t="s">
        <v>743</v>
      </c>
      <c r="AE145">
        <v>0</v>
      </c>
      <c r="AF145" t="s">
        <v>25</v>
      </c>
      <c r="AG145" s="40">
        <f>AN145</f>
        <v>406000</v>
      </c>
      <c r="AH145" t="str">
        <f>AO145</f>
        <v>2</v>
      </c>
      <c r="AI145" t="s">
        <v>743</v>
      </c>
      <c r="AK145" t="s">
        <v>743</v>
      </c>
      <c r="AL145" t="s">
        <v>743</v>
      </c>
      <c r="AM145" t="s">
        <v>952</v>
      </c>
      <c r="AN145" s="40">
        <v>406000</v>
      </c>
      <c r="AO145" t="s">
        <v>186</v>
      </c>
      <c r="AP145" t="s">
        <v>21</v>
      </c>
      <c r="AW145" t="s">
        <v>744</v>
      </c>
      <c r="AX145">
        <v>1.7023428207126099</v>
      </c>
      <c r="AY145">
        <v>36.25</v>
      </c>
      <c r="AZ145">
        <v>29.099637866901102</v>
      </c>
    </row>
    <row r="146" spans="1:52">
      <c r="A146">
        <v>1510042</v>
      </c>
      <c r="B146" t="s">
        <v>953</v>
      </c>
      <c r="C146" t="s">
        <v>187</v>
      </c>
      <c r="D146" t="s">
        <v>33</v>
      </c>
      <c r="E146">
        <v>777</v>
      </c>
      <c r="F146">
        <v>376</v>
      </c>
      <c r="G146" t="s">
        <v>145</v>
      </c>
      <c r="K146" t="s">
        <v>743</v>
      </c>
      <c r="O146" s="40"/>
      <c r="P146" t="s">
        <v>743</v>
      </c>
      <c r="W146" t="s">
        <v>743</v>
      </c>
      <c r="X146" s="40"/>
      <c r="Y146" t="s">
        <v>743</v>
      </c>
      <c r="Z146" t="s">
        <v>743</v>
      </c>
      <c r="AA146" t="s">
        <v>743</v>
      </c>
      <c r="AB146" t="s">
        <v>743</v>
      </c>
      <c r="AC146" t="s">
        <v>743</v>
      </c>
      <c r="AE146">
        <v>0</v>
      </c>
      <c r="AI146" t="s">
        <v>743</v>
      </c>
      <c r="AK146" t="s">
        <v>743</v>
      </c>
      <c r="AL146" t="s">
        <v>743</v>
      </c>
      <c r="AM146" t="s">
        <v>743</v>
      </c>
      <c r="AO146" t="s">
        <v>743</v>
      </c>
      <c r="AP146" t="s">
        <v>21</v>
      </c>
      <c r="AW146" t="s">
        <v>744</v>
      </c>
      <c r="AX146">
        <v>1.98</v>
      </c>
      <c r="AY146">
        <v>31.72</v>
      </c>
      <c r="AZ146">
        <v>20.456463381312702</v>
      </c>
    </row>
    <row r="147" spans="1:52">
      <c r="A147">
        <v>1510043</v>
      </c>
      <c r="B147" t="s">
        <v>954</v>
      </c>
      <c r="C147" t="s">
        <v>188</v>
      </c>
      <c r="D147" t="s">
        <v>33</v>
      </c>
      <c r="E147">
        <v>286</v>
      </c>
      <c r="F147">
        <v>193</v>
      </c>
      <c r="G147" t="s">
        <v>145</v>
      </c>
      <c r="K147" t="s">
        <v>743</v>
      </c>
      <c r="O147" s="40"/>
      <c r="P147" t="s">
        <v>743</v>
      </c>
      <c r="W147" t="s">
        <v>743</v>
      </c>
      <c r="X147" s="40"/>
      <c r="Y147" t="s">
        <v>743</v>
      </c>
      <c r="Z147" t="s">
        <v>743</v>
      </c>
      <c r="AA147" t="s">
        <v>743</v>
      </c>
      <c r="AB147" t="s">
        <v>743</v>
      </c>
      <c r="AC147" t="s">
        <v>743</v>
      </c>
      <c r="AE147">
        <v>0</v>
      </c>
      <c r="AI147" t="s">
        <v>743</v>
      </c>
      <c r="AK147" t="s">
        <v>743</v>
      </c>
      <c r="AL147" t="s">
        <v>743</v>
      </c>
      <c r="AM147" t="s">
        <v>743</v>
      </c>
      <c r="AO147" t="s">
        <v>743</v>
      </c>
      <c r="AP147" t="s">
        <v>21</v>
      </c>
      <c r="AW147" t="s">
        <v>744</v>
      </c>
      <c r="AX147">
        <v>1.93</v>
      </c>
      <c r="AY147">
        <v>67.39</v>
      </c>
      <c r="AZ147">
        <v>29.099637866901102</v>
      </c>
    </row>
    <row r="148" spans="1:52">
      <c r="A148">
        <v>1510046</v>
      </c>
      <c r="B148" t="s">
        <v>955</v>
      </c>
      <c r="C148" t="s">
        <v>189</v>
      </c>
      <c r="D148" t="s">
        <v>33</v>
      </c>
      <c r="E148">
        <v>2370</v>
      </c>
      <c r="F148">
        <v>461</v>
      </c>
      <c r="G148" t="s">
        <v>145</v>
      </c>
      <c r="K148" t="s">
        <v>743</v>
      </c>
      <c r="O148" s="40"/>
      <c r="P148" t="s">
        <v>743</v>
      </c>
      <c r="W148" t="s">
        <v>743</v>
      </c>
      <c r="X148" s="40"/>
      <c r="Y148" t="s">
        <v>743</v>
      </c>
      <c r="Z148" t="s">
        <v>743</v>
      </c>
      <c r="AA148" t="s">
        <v>743</v>
      </c>
      <c r="AB148" t="s">
        <v>743</v>
      </c>
      <c r="AC148" t="s">
        <v>743</v>
      </c>
      <c r="AE148">
        <v>0</v>
      </c>
      <c r="AI148" t="s">
        <v>743</v>
      </c>
      <c r="AK148" t="s">
        <v>743</v>
      </c>
      <c r="AL148" t="s">
        <v>743</v>
      </c>
      <c r="AM148" t="s">
        <v>743</v>
      </c>
      <c r="AO148" t="s">
        <v>743</v>
      </c>
      <c r="AP148" t="s">
        <v>21</v>
      </c>
      <c r="AW148" t="s">
        <v>756</v>
      </c>
      <c r="AX148">
        <v>4.1626407388858402</v>
      </c>
      <c r="AY148">
        <v>50.96</v>
      </c>
      <c r="AZ148">
        <v>48.616848251634003</v>
      </c>
    </row>
    <row r="149" spans="1:52">
      <c r="A149">
        <v>1510049</v>
      </c>
      <c r="B149" t="s">
        <v>956</v>
      </c>
      <c r="C149" t="s">
        <v>190</v>
      </c>
      <c r="D149" t="s">
        <v>33</v>
      </c>
      <c r="E149">
        <v>295</v>
      </c>
      <c r="F149">
        <v>201</v>
      </c>
      <c r="G149" t="s">
        <v>145</v>
      </c>
      <c r="K149" t="s">
        <v>743</v>
      </c>
      <c r="O149" s="40"/>
      <c r="P149" t="s">
        <v>743</v>
      </c>
      <c r="W149" t="s">
        <v>743</v>
      </c>
      <c r="X149" s="40"/>
      <c r="Y149" t="s">
        <v>743</v>
      </c>
      <c r="Z149" t="s">
        <v>743</v>
      </c>
      <c r="AA149" t="s">
        <v>743</v>
      </c>
      <c r="AB149" t="s">
        <v>743</v>
      </c>
      <c r="AC149" t="s">
        <v>743</v>
      </c>
      <c r="AE149">
        <v>0</v>
      </c>
      <c r="AI149" t="s">
        <v>743</v>
      </c>
      <c r="AK149" t="s">
        <v>743</v>
      </c>
      <c r="AL149" t="s">
        <v>743</v>
      </c>
      <c r="AM149" t="s">
        <v>743</v>
      </c>
      <c r="AO149" t="s">
        <v>743</v>
      </c>
      <c r="AP149" t="s">
        <v>21</v>
      </c>
      <c r="AW149" t="s">
        <v>744</v>
      </c>
      <c r="AX149">
        <v>2.04</v>
      </c>
      <c r="AY149">
        <v>67.28</v>
      </c>
      <c r="AZ149">
        <v>43.378997111338002</v>
      </c>
    </row>
    <row r="150" spans="1:52">
      <c r="A150">
        <v>1510052</v>
      </c>
      <c r="B150" t="s">
        <v>957</v>
      </c>
      <c r="C150" t="s">
        <v>191</v>
      </c>
      <c r="D150" t="s">
        <v>33</v>
      </c>
      <c r="E150">
        <v>1105</v>
      </c>
      <c r="F150">
        <v>271</v>
      </c>
      <c r="G150" t="s">
        <v>145</v>
      </c>
      <c r="K150" t="s">
        <v>958</v>
      </c>
      <c r="L150" s="40">
        <v>0</v>
      </c>
      <c r="M150" t="s">
        <v>778</v>
      </c>
      <c r="N150" t="s">
        <v>24</v>
      </c>
      <c r="O150" s="40">
        <v>0</v>
      </c>
      <c r="P150" t="s">
        <v>959</v>
      </c>
      <c r="Q150" s="40">
        <v>1318780</v>
      </c>
      <c r="R150" t="s">
        <v>24</v>
      </c>
      <c r="S150" s="40">
        <v>1318780</v>
      </c>
      <c r="W150" t="s">
        <v>743</v>
      </c>
      <c r="X150" s="40"/>
      <c r="Y150" t="s">
        <v>743</v>
      </c>
      <c r="Z150" t="s">
        <v>743</v>
      </c>
      <c r="AA150" t="s">
        <v>743</v>
      </c>
      <c r="AB150" t="s">
        <v>743</v>
      </c>
      <c r="AC150" t="s">
        <v>743</v>
      </c>
      <c r="AD150" s="40">
        <v>178284</v>
      </c>
      <c r="AE150">
        <v>0</v>
      </c>
      <c r="AF150" t="s">
        <v>25</v>
      </c>
      <c r="AG150" s="40">
        <f>AN150</f>
        <v>100000</v>
      </c>
      <c r="AH150" t="str">
        <f>AO150</f>
        <v>3</v>
      </c>
      <c r="AI150" t="s">
        <v>743</v>
      </c>
      <c r="AK150" t="s">
        <v>743</v>
      </c>
      <c r="AL150" t="s">
        <v>743</v>
      </c>
      <c r="AM150" t="s">
        <v>959</v>
      </c>
      <c r="AN150" s="40">
        <v>100000</v>
      </c>
      <c r="AO150" t="s">
        <v>26</v>
      </c>
      <c r="AP150" t="s">
        <v>35</v>
      </c>
      <c r="AW150" t="s">
        <v>744</v>
      </c>
      <c r="AX150">
        <v>2.08</v>
      </c>
      <c r="AY150">
        <v>58.09</v>
      </c>
      <c r="AZ150">
        <v>41.235726048897803</v>
      </c>
    </row>
    <row r="151" spans="1:52">
      <c r="A151">
        <v>1510055</v>
      </c>
      <c r="B151" t="s">
        <v>960</v>
      </c>
      <c r="C151" t="s">
        <v>192</v>
      </c>
      <c r="D151" t="s">
        <v>28</v>
      </c>
      <c r="E151">
        <v>22657</v>
      </c>
      <c r="F151">
        <v>8352</v>
      </c>
      <c r="G151" t="s">
        <v>145</v>
      </c>
      <c r="K151" t="s">
        <v>743</v>
      </c>
      <c r="O151" s="40"/>
      <c r="P151" t="s">
        <v>743</v>
      </c>
      <c r="Q151" t="s">
        <v>743</v>
      </c>
      <c r="T151" t="s">
        <v>25</v>
      </c>
      <c r="U151" s="40">
        <f>AB151</f>
        <v>224866.66666666701</v>
      </c>
      <c r="V151">
        <v>3</v>
      </c>
      <c r="W151" t="s">
        <v>743</v>
      </c>
      <c r="X151" s="40"/>
      <c r="Y151" t="s">
        <v>743</v>
      </c>
      <c r="Z151" t="s">
        <v>743</v>
      </c>
      <c r="AA151" t="s">
        <v>961</v>
      </c>
      <c r="AB151" s="40">
        <v>224866.66666666701</v>
      </c>
      <c r="AC151" t="s">
        <v>26</v>
      </c>
      <c r="AE151">
        <v>0</v>
      </c>
      <c r="AI151" t="s">
        <v>743</v>
      </c>
      <c r="AK151" t="s">
        <v>743</v>
      </c>
      <c r="AL151" t="s">
        <v>743</v>
      </c>
      <c r="AM151" t="s">
        <v>743</v>
      </c>
      <c r="AO151" t="s">
        <v>743</v>
      </c>
      <c r="AP151" t="s">
        <v>21</v>
      </c>
      <c r="AW151" t="s">
        <v>744</v>
      </c>
      <c r="AX151">
        <v>3.1078893348552099</v>
      </c>
      <c r="AY151">
        <v>21.77</v>
      </c>
      <c r="AZ151">
        <v>26.582358887884599</v>
      </c>
    </row>
    <row r="152" spans="1:52">
      <c r="A152">
        <v>1510056</v>
      </c>
      <c r="B152" t="s">
        <v>962</v>
      </c>
      <c r="C152" t="s">
        <v>193</v>
      </c>
      <c r="D152" t="s">
        <v>33</v>
      </c>
      <c r="E152">
        <v>739</v>
      </c>
      <c r="F152">
        <v>549</v>
      </c>
      <c r="G152" t="s">
        <v>145</v>
      </c>
      <c r="K152" t="s">
        <v>743</v>
      </c>
      <c r="O152" s="40"/>
      <c r="P152" t="s">
        <v>743</v>
      </c>
      <c r="Q152" t="s">
        <v>743</v>
      </c>
      <c r="W152" t="s">
        <v>743</v>
      </c>
      <c r="X152" s="40"/>
      <c r="Y152" t="s">
        <v>743</v>
      </c>
      <c r="Z152" t="s">
        <v>743</v>
      </c>
      <c r="AA152" t="s">
        <v>743</v>
      </c>
      <c r="AC152" t="s">
        <v>743</v>
      </c>
      <c r="AE152">
        <v>0</v>
      </c>
      <c r="AI152" t="s">
        <v>743</v>
      </c>
      <c r="AK152" t="s">
        <v>743</v>
      </c>
      <c r="AL152" t="s">
        <v>743</v>
      </c>
      <c r="AM152" t="s">
        <v>743</v>
      </c>
      <c r="AO152" t="s">
        <v>743</v>
      </c>
      <c r="AP152" t="s">
        <v>21</v>
      </c>
      <c r="AW152" t="s">
        <v>744</v>
      </c>
      <c r="AX152">
        <v>1.73902195311912</v>
      </c>
      <c r="AY152">
        <v>38.24</v>
      </c>
      <c r="AZ152">
        <v>43.378997111338002</v>
      </c>
    </row>
    <row r="153" spans="1:52">
      <c r="A153">
        <v>1510802</v>
      </c>
      <c r="B153" t="s">
        <v>963</v>
      </c>
      <c r="C153" t="s">
        <v>194</v>
      </c>
      <c r="D153" t="s">
        <v>33</v>
      </c>
      <c r="E153">
        <v>5000</v>
      </c>
      <c r="F153">
        <v>2249</v>
      </c>
      <c r="G153" t="s">
        <v>145</v>
      </c>
      <c r="K153" t="s">
        <v>743</v>
      </c>
      <c r="O153" s="40"/>
      <c r="P153" t="s">
        <v>743</v>
      </c>
      <c r="Q153" t="s">
        <v>743</v>
      </c>
      <c r="W153" t="s">
        <v>743</v>
      </c>
      <c r="X153" s="40"/>
      <c r="Y153" t="s">
        <v>743</v>
      </c>
      <c r="Z153" t="s">
        <v>743</v>
      </c>
      <c r="AA153" t="s">
        <v>743</v>
      </c>
      <c r="AC153" t="s">
        <v>743</v>
      </c>
      <c r="AE153">
        <v>0</v>
      </c>
      <c r="AI153" t="s">
        <v>743</v>
      </c>
      <c r="AK153" t="s">
        <v>743</v>
      </c>
      <c r="AL153" t="s">
        <v>743</v>
      </c>
      <c r="AM153" t="s">
        <v>743</v>
      </c>
      <c r="AO153" t="s">
        <v>743</v>
      </c>
      <c r="AP153" t="s">
        <v>21</v>
      </c>
      <c r="AW153" t="s">
        <v>756</v>
      </c>
      <c r="AX153">
        <v>3.69</v>
      </c>
      <c r="AY153">
        <v>71.12</v>
      </c>
      <c r="AZ153">
        <v>55.309971962836499</v>
      </c>
    </row>
    <row r="154" spans="1:52">
      <c r="A154">
        <v>1600293</v>
      </c>
      <c r="B154" t="s">
        <v>964</v>
      </c>
      <c r="C154" t="s">
        <v>195</v>
      </c>
      <c r="D154" t="s">
        <v>33</v>
      </c>
      <c r="E154">
        <v>50</v>
      </c>
      <c r="F154">
        <v>3</v>
      </c>
      <c r="G154" t="s">
        <v>196</v>
      </c>
      <c r="K154" t="s">
        <v>743</v>
      </c>
      <c r="O154" s="40"/>
      <c r="P154" t="s">
        <v>743</v>
      </c>
      <c r="Q154" t="s">
        <v>743</v>
      </c>
      <c r="W154" t="s">
        <v>743</v>
      </c>
      <c r="X154" s="40"/>
      <c r="Y154" t="s">
        <v>743</v>
      </c>
      <c r="Z154" t="s">
        <v>743</v>
      </c>
      <c r="AA154" t="s">
        <v>743</v>
      </c>
      <c r="AC154" t="s">
        <v>743</v>
      </c>
      <c r="AE154">
        <v>0</v>
      </c>
      <c r="AI154" t="s">
        <v>743</v>
      </c>
      <c r="AK154" t="s">
        <v>743</v>
      </c>
      <c r="AL154" t="s">
        <v>743</v>
      </c>
      <c r="AM154" t="s">
        <v>743</v>
      </c>
      <c r="AO154" t="s">
        <v>743</v>
      </c>
      <c r="AP154" t="s">
        <v>21</v>
      </c>
      <c r="AW154" t="s">
        <v>756</v>
      </c>
      <c r="AX154">
        <v>3.89</v>
      </c>
      <c r="AY154">
        <v>44.22</v>
      </c>
      <c r="AZ154">
        <v>48.370151589313302</v>
      </c>
    </row>
    <row r="155" spans="1:52">
      <c r="A155">
        <v>1610004</v>
      </c>
      <c r="B155" t="s">
        <v>965</v>
      </c>
      <c r="C155" t="s">
        <v>197</v>
      </c>
      <c r="D155" t="s">
        <v>33</v>
      </c>
      <c r="E155">
        <v>21835</v>
      </c>
      <c r="F155">
        <v>3560</v>
      </c>
      <c r="G155" t="s">
        <v>196</v>
      </c>
      <c r="K155" t="s">
        <v>743</v>
      </c>
      <c r="O155" s="40"/>
      <c r="P155" t="s">
        <v>743</v>
      </c>
      <c r="Q155" t="s">
        <v>743</v>
      </c>
      <c r="W155" t="s">
        <v>743</v>
      </c>
      <c r="X155" s="40"/>
      <c r="Y155" t="s">
        <v>743</v>
      </c>
      <c r="Z155" t="s">
        <v>743</v>
      </c>
      <c r="AA155" t="s">
        <v>743</v>
      </c>
      <c r="AC155" t="s">
        <v>743</v>
      </c>
      <c r="AE155">
        <v>0</v>
      </c>
      <c r="AF155" t="s">
        <v>24</v>
      </c>
      <c r="AG155" s="40">
        <f>AJ155</f>
        <v>4654826</v>
      </c>
      <c r="AI155" t="s">
        <v>966</v>
      </c>
      <c r="AJ155" s="40">
        <v>4654826</v>
      </c>
      <c r="AK155" t="s">
        <v>837</v>
      </c>
      <c r="AL155" t="s">
        <v>815</v>
      </c>
      <c r="AM155" t="s">
        <v>743</v>
      </c>
      <c r="AO155" t="s">
        <v>743</v>
      </c>
      <c r="AP155" t="s">
        <v>21</v>
      </c>
      <c r="AW155" t="s">
        <v>756</v>
      </c>
      <c r="AX155">
        <v>3.2378860180208102</v>
      </c>
      <c r="AY155">
        <v>53.93</v>
      </c>
      <c r="AZ155">
        <v>42.358157191003599</v>
      </c>
    </row>
    <row r="156" spans="1:52">
      <c r="A156">
        <v>1610007</v>
      </c>
      <c r="B156" t="s">
        <v>967</v>
      </c>
      <c r="C156" t="s">
        <v>198</v>
      </c>
      <c r="D156" t="s">
        <v>33</v>
      </c>
      <c r="E156">
        <v>1750</v>
      </c>
      <c r="F156">
        <v>467</v>
      </c>
      <c r="G156" t="s">
        <v>196</v>
      </c>
      <c r="K156" t="s">
        <v>743</v>
      </c>
      <c r="O156" s="40"/>
      <c r="P156" t="s">
        <v>743</v>
      </c>
      <c r="Q156" t="s">
        <v>743</v>
      </c>
      <c r="W156" t="s">
        <v>743</v>
      </c>
      <c r="X156" s="40"/>
      <c r="Y156" t="s">
        <v>743</v>
      </c>
      <c r="Z156" t="s">
        <v>743</v>
      </c>
      <c r="AA156" t="s">
        <v>743</v>
      </c>
      <c r="AC156" t="s">
        <v>743</v>
      </c>
      <c r="AE156">
        <v>0</v>
      </c>
      <c r="AI156" t="s">
        <v>743</v>
      </c>
      <c r="AK156" t="s">
        <v>743</v>
      </c>
      <c r="AL156" t="s">
        <v>743</v>
      </c>
      <c r="AM156" t="s">
        <v>743</v>
      </c>
      <c r="AO156" t="s">
        <v>743</v>
      </c>
      <c r="AP156" t="s">
        <v>21</v>
      </c>
      <c r="AW156" t="s">
        <v>756</v>
      </c>
      <c r="AX156">
        <v>3.48498627385939</v>
      </c>
      <c r="AY156">
        <v>49.16</v>
      </c>
      <c r="AZ156">
        <v>69.600870040415003</v>
      </c>
    </row>
    <row r="157" spans="1:52">
      <c r="A157">
        <v>1610700</v>
      </c>
      <c r="B157" t="s">
        <v>968</v>
      </c>
      <c r="C157" t="s">
        <v>199</v>
      </c>
      <c r="D157" t="s">
        <v>28</v>
      </c>
      <c r="E157">
        <v>15000</v>
      </c>
      <c r="F157">
        <v>1396</v>
      </c>
      <c r="G157" t="s">
        <v>196</v>
      </c>
      <c r="K157" t="s">
        <v>743</v>
      </c>
      <c r="O157" s="40"/>
      <c r="P157" t="s">
        <v>743</v>
      </c>
      <c r="Q157" t="s">
        <v>743</v>
      </c>
      <c r="W157" t="s">
        <v>743</v>
      </c>
      <c r="X157" s="40"/>
      <c r="Y157" t="s">
        <v>743</v>
      </c>
      <c r="Z157" t="s">
        <v>743</v>
      </c>
      <c r="AA157" t="s">
        <v>743</v>
      </c>
      <c r="AC157" t="s">
        <v>743</v>
      </c>
      <c r="AE157">
        <v>0</v>
      </c>
      <c r="AI157" t="s">
        <v>743</v>
      </c>
      <c r="AK157" t="s">
        <v>743</v>
      </c>
      <c r="AL157" t="s">
        <v>743</v>
      </c>
      <c r="AM157" t="s">
        <v>743</v>
      </c>
      <c r="AO157" t="s">
        <v>743</v>
      </c>
      <c r="AP157" t="s">
        <v>21</v>
      </c>
      <c r="AW157" t="s">
        <v>744</v>
      </c>
      <c r="AX157">
        <v>3.1273600709388099</v>
      </c>
      <c r="AY157">
        <v>47.65</v>
      </c>
      <c r="AZ157">
        <v>41.752993329521701</v>
      </c>
    </row>
    <row r="158" spans="1:52">
      <c r="A158">
        <v>1700502</v>
      </c>
      <c r="B158" t="s">
        <v>969</v>
      </c>
      <c r="C158" t="s">
        <v>200</v>
      </c>
      <c r="D158" t="s">
        <v>33</v>
      </c>
      <c r="E158">
        <v>373</v>
      </c>
      <c r="F158">
        <v>227</v>
      </c>
      <c r="G158" t="s">
        <v>201</v>
      </c>
      <c r="K158" t="s">
        <v>743</v>
      </c>
      <c r="O158" s="40"/>
      <c r="P158" t="s">
        <v>743</v>
      </c>
      <c r="Q158" t="s">
        <v>743</v>
      </c>
      <c r="W158" t="s">
        <v>743</v>
      </c>
      <c r="X158" s="40"/>
      <c r="Y158" t="s">
        <v>743</v>
      </c>
      <c r="Z158" t="s">
        <v>743</v>
      </c>
      <c r="AA158" t="s">
        <v>743</v>
      </c>
      <c r="AC158" t="s">
        <v>743</v>
      </c>
      <c r="AE158">
        <v>0</v>
      </c>
      <c r="AI158" t="s">
        <v>743</v>
      </c>
      <c r="AK158" t="s">
        <v>743</v>
      </c>
      <c r="AL158" t="s">
        <v>743</v>
      </c>
      <c r="AM158" t="s">
        <v>743</v>
      </c>
      <c r="AO158" t="s">
        <v>743</v>
      </c>
      <c r="AP158" t="s">
        <v>21</v>
      </c>
      <c r="AW158" t="s">
        <v>744</v>
      </c>
      <c r="AX158">
        <v>3.41</v>
      </c>
      <c r="AY158">
        <v>13.09</v>
      </c>
      <c r="AZ158">
        <v>15.715036185417601</v>
      </c>
    </row>
    <row r="159" spans="1:52">
      <c r="A159">
        <v>1700536</v>
      </c>
      <c r="B159" t="s">
        <v>970</v>
      </c>
      <c r="C159" t="s">
        <v>202</v>
      </c>
      <c r="D159" t="s">
        <v>28</v>
      </c>
      <c r="E159">
        <v>83</v>
      </c>
      <c r="F159">
        <v>42</v>
      </c>
      <c r="G159" t="s">
        <v>201</v>
      </c>
      <c r="K159" t="s">
        <v>743</v>
      </c>
      <c r="O159" s="40"/>
      <c r="P159" t="s">
        <v>743</v>
      </c>
      <c r="Q159" t="s">
        <v>743</v>
      </c>
      <c r="W159" t="s">
        <v>743</v>
      </c>
      <c r="X159" s="40"/>
      <c r="Y159" t="s">
        <v>743</v>
      </c>
      <c r="Z159" t="s">
        <v>743</v>
      </c>
      <c r="AA159" t="s">
        <v>743</v>
      </c>
      <c r="AC159" t="s">
        <v>743</v>
      </c>
      <c r="AE159">
        <v>0</v>
      </c>
      <c r="AF159" t="s">
        <v>24</v>
      </c>
      <c r="AG159" s="40">
        <f>AJ159</f>
        <v>2109000</v>
      </c>
      <c r="AI159" t="s">
        <v>971</v>
      </c>
      <c r="AJ159" s="40">
        <v>2109000</v>
      </c>
      <c r="AK159" t="s">
        <v>834</v>
      </c>
      <c r="AL159" t="s">
        <v>815</v>
      </c>
      <c r="AM159" t="s">
        <v>743</v>
      </c>
      <c r="AO159" t="s">
        <v>743</v>
      </c>
      <c r="AP159" t="s">
        <v>21</v>
      </c>
      <c r="AW159" t="s">
        <v>744</v>
      </c>
      <c r="AX159">
        <v>2.70313543203648</v>
      </c>
      <c r="AY159">
        <v>23.07</v>
      </c>
      <c r="AZ159">
        <v>13.7328654150592</v>
      </c>
    </row>
    <row r="160" spans="1:52">
      <c r="A160">
        <v>1700554</v>
      </c>
      <c r="B160" t="s">
        <v>972</v>
      </c>
      <c r="C160" t="s">
        <v>203</v>
      </c>
      <c r="D160" t="s">
        <v>33</v>
      </c>
      <c r="E160">
        <v>469</v>
      </c>
      <c r="F160">
        <v>142</v>
      </c>
      <c r="G160" t="s">
        <v>201</v>
      </c>
      <c r="K160" t="s">
        <v>743</v>
      </c>
      <c r="O160" s="40"/>
      <c r="P160" t="s">
        <v>743</v>
      </c>
      <c r="Q160" t="s">
        <v>743</v>
      </c>
      <c r="W160" t="s">
        <v>743</v>
      </c>
      <c r="X160" s="40"/>
      <c r="Y160" t="s">
        <v>743</v>
      </c>
      <c r="Z160" t="s">
        <v>743</v>
      </c>
      <c r="AA160" t="s">
        <v>743</v>
      </c>
      <c r="AC160" t="s">
        <v>743</v>
      </c>
      <c r="AE160">
        <v>0</v>
      </c>
      <c r="AI160" t="s">
        <v>743</v>
      </c>
      <c r="AK160" t="s">
        <v>743</v>
      </c>
      <c r="AL160" t="s">
        <v>743</v>
      </c>
      <c r="AM160" t="s">
        <v>743</v>
      </c>
      <c r="AO160" t="s">
        <v>743</v>
      </c>
      <c r="AP160" t="s">
        <v>21</v>
      </c>
      <c r="AW160" t="s">
        <v>744</v>
      </c>
      <c r="AX160">
        <v>2.0216425676635899</v>
      </c>
      <c r="AY160">
        <v>49.71</v>
      </c>
      <c r="AZ160">
        <v>17.467021668575299</v>
      </c>
    </row>
    <row r="161" spans="1:52">
      <c r="A161">
        <v>1700579</v>
      </c>
      <c r="B161" t="s">
        <v>973</v>
      </c>
      <c r="C161" t="s">
        <v>204</v>
      </c>
      <c r="D161" t="s">
        <v>33</v>
      </c>
      <c r="E161">
        <v>60</v>
      </c>
      <c r="F161">
        <v>21</v>
      </c>
      <c r="G161" t="s">
        <v>201</v>
      </c>
      <c r="K161" t="s">
        <v>743</v>
      </c>
      <c r="O161" s="40"/>
      <c r="P161" t="s">
        <v>743</v>
      </c>
      <c r="Q161" t="s">
        <v>743</v>
      </c>
      <c r="W161" t="s">
        <v>743</v>
      </c>
      <c r="X161" s="40"/>
      <c r="Y161" t="s">
        <v>743</v>
      </c>
      <c r="Z161" t="s">
        <v>743</v>
      </c>
      <c r="AA161" t="s">
        <v>743</v>
      </c>
      <c r="AC161" t="s">
        <v>743</v>
      </c>
      <c r="AE161">
        <v>0</v>
      </c>
      <c r="AI161" t="s">
        <v>743</v>
      </c>
      <c r="AK161" t="s">
        <v>743</v>
      </c>
      <c r="AL161" t="s">
        <v>743</v>
      </c>
      <c r="AM161" t="s">
        <v>743</v>
      </c>
      <c r="AO161" t="s">
        <v>743</v>
      </c>
      <c r="AP161" t="s">
        <v>21</v>
      </c>
      <c r="AW161" t="s">
        <v>744</v>
      </c>
      <c r="AX161">
        <v>2.6824402629128001</v>
      </c>
      <c r="AY161">
        <v>38.229999999999997</v>
      </c>
      <c r="AZ161">
        <v>18.998408723279599</v>
      </c>
    </row>
    <row r="162" spans="1:52">
      <c r="A162">
        <v>1700580</v>
      </c>
      <c r="B162" t="s">
        <v>974</v>
      </c>
      <c r="C162" t="s">
        <v>205</v>
      </c>
      <c r="D162" t="s">
        <v>33</v>
      </c>
      <c r="E162">
        <v>50</v>
      </c>
      <c r="F162">
        <v>17</v>
      </c>
      <c r="G162" t="s">
        <v>201</v>
      </c>
      <c r="K162" t="s">
        <v>743</v>
      </c>
      <c r="O162" s="40"/>
      <c r="P162" t="s">
        <v>743</v>
      </c>
      <c r="Q162" t="s">
        <v>743</v>
      </c>
      <c r="W162" t="s">
        <v>743</v>
      </c>
      <c r="X162" s="40"/>
      <c r="Y162" t="s">
        <v>743</v>
      </c>
      <c r="Z162" t="s">
        <v>743</v>
      </c>
      <c r="AA162" t="s">
        <v>743</v>
      </c>
      <c r="AC162" t="s">
        <v>743</v>
      </c>
      <c r="AE162">
        <v>0</v>
      </c>
      <c r="AI162" t="s">
        <v>743</v>
      </c>
      <c r="AK162" t="s">
        <v>743</v>
      </c>
      <c r="AL162" t="s">
        <v>743</v>
      </c>
      <c r="AM162" t="s">
        <v>743</v>
      </c>
      <c r="AO162" t="s">
        <v>743</v>
      </c>
      <c r="AP162" t="s">
        <v>21</v>
      </c>
      <c r="AW162" t="s">
        <v>744</v>
      </c>
      <c r="AX162">
        <v>2.41</v>
      </c>
      <c r="AY162">
        <v>46</v>
      </c>
      <c r="AZ162">
        <v>17.508682814085599</v>
      </c>
    </row>
    <row r="163" spans="1:52">
      <c r="A163">
        <v>1700657</v>
      </c>
      <c r="B163" t="s">
        <v>975</v>
      </c>
      <c r="C163" t="s">
        <v>206</v>
      </c>
      <c r="D163" t="s">
        <v>33</v>
      </c>
      <c r="E163">
        <v>25</v>
      </c>
      <c r="F163">
        <v>25</v>
      </c>
      <c r="G163" t="s">
        <v>201</v>
      </c>
      <c r="K163" t="s">
        <v>743</v>
      </c>
      <c r="O163" s="40"/>
      <c r="P163" t="s">
        <v>743</v>
      </c>
      <c r="Q163" t="s">
        <v>743</v>
      </c>
      <c r="W163" t="s">
        <v>743</v>
      </c>
      <c r="X163" s="40"/>
      <c r="Y163" t="s">
        <v>743</v>
      </c>
      <c r="Z163" t="s">
        <v>743</v>
      </c>
      <c r="AA163" t="s">
        <v>743</v>
      </c>
      <c r="AC163" t="s">
        <v>743</v>
      </c>
      <c r="AE163">
        <v>0</v>
      </c>
      <c r="AI163" t="s">
        <v>743</v>
      </c>
      <c r="AK163" t="s">
        <v>743</v>
      </c>
      <c r="AL163" t="s">
        <v>743</v>
      </c>
      <c r="AM163" t="s">
        <v>743</v>
      </c>
      <c r="AO163" t="s">
        <v>743</v>
      </c>
      <c r="AP163" t="s">
        <v>21</v>
      </c>
      <c r="AW163" t="s">
        <v>744</v>
      </c>
      <c r="AX163">
        <v>2.1800000000000002</v>
      </c>
      <c r="AY163">
        <v>18.02</v>
      </c>
      <c r="AZ163">
        <v>20.004015823570501</v>
      </c>
    </row>
    <row r="164" spans="1:52">
      <c r="A164">
        <v>1700674</v>
      </c>
      <c r="B164" t="s">
        <v>976</v>
      </c>
      <c r="C164" t="s">
        <v>207</v>
      </c>
      <c r="D164" t="s">
        <v>33</v>
      </c>
      <c r="E164">
        <v>200</v>
      </c>
      <c r="F164">
        <v>60</v>
      </c>
      <c r="G164" t="s">
        <v>201</v>
      </c>
      <c r="K164" t="s">
        <v>743</v>
      </c>
      <c r="O164" s="40"/>
      <c r="P164" t="s">
        <v>743</v>
      </c>
      <c r="Q164" t="s">
        <v>743</v>
      </c>
      <c r="W164" t="s">
        <v>743</v>
      </c>
      <c r="X164" s="40"/>
      <c r="Y164" t="s">
        <v>743</v>
      </c>
      <c r="Z164" t="s">
        <v>743</v>
      </c>
      <c r="AA164" t="s">
        <v>743</v>
      </c>
      <c r="AC164" t="s">
        <v>743</v>
      </c>
      <c r="AE164">
        <v>0</v>
      </c>
      <c r="AI164" t="s">
        <v>743</v>
      </c>
      <c r="AK164" t="s">
        <v>743</v>
      </c>
      <c r="AL164" t="s">
        <v>743</v>
      </c>
      <c r="AM164" t="s">
        <v>743</v>
      </c>
      <c r="AO164" t="s">
        <v>743</v>
      </c>
      <c r="AP164" t="s">
        <v>21</v>
      </c>
      <c r="AW164" t="s">
        <v>744</v>
      </c>
      <c r="AX164">
        <v>1.75</v>
      </c>
      <c r="AY164">
        <v>31.85</v>
      </c>
      <c r="AZ164">
        <v>13.258020473403</v>
      </c>
    </row>
    <row r="165" spans="1:52">
      <c r="A165">
        <v>1710001</v>
      </c>
      <c r="B165" t="s">
        <v>977</v>
      </c>
      <c r="C165" t="s">
        <v>208</v>
      </c>
      <c r="D165" t="s">
        <v>33</v>
      </c>
      <c r="E165">
        <v>2359</v>
      </c>
      <c r="F165">
        <v>2120</v>
      </c>
      <c r="G165" t="s">
        <v>201</v>
      </c>
      <c r="K165" t="s">
        <v>978</v>
      </c>
      <c r="L165" s="40">
        <v>148698</v>
      </c>
      <c r="M165" t="s">
        <v>979</v>
      </c>
      <c r="N165" t="s">
        <v>34</v>
      </c>
      <c r="O165" s="40">
        <v>148698</v>
      </c>
      <c r="P165" t="s">
        <v>743</v>
      </c>
      <c r="Q165" t="s">
        <v>743</v>
      </c>
      <c r="W165" t="s">
        <v>743</v>
      </c>
      <c r="X165" s="40"/>
      <c r="Y165" t="s">
        <v>743</v>
      </c>
      <c r="Z165" t="s">
        <v>743</v>
      </c>
      <c r="AA165" t="s">
        <v>743</v>
      </c>
      <c r="AC165" t="s">
        <v>743</v>
      </c>
      <c r="AE165">
        <v>0</v>
      </c>
      <c r="AI165" t="s">
        <v>743</v>
      </c>
      <c r="AK165" t="s">
        <v>743</v>
      </c>
      <c r="AL165" t="s">
        <v>743</v>
      </c>
      <c r="AM165" t="s">
        <v>743</v>
      </c>
      <c r="AO165" t="s">
        <v>743</v>
      </c>
      <c r="AP165" t="s">
        <v>21</v>
      </c>
      <c r="AW165" t="s">
        <v>744</v>
      </c>
      <c r="AX165">
        <v>2.0692186356826099</v>
      </c>
      <c r="AY165">
        <v>42.85</v>
      </c>
      <c r="AZ165">
        <v>20.155399490974698</v>
      </c>
    </row>
    <row r="166" spans="1:52">
      <c r="A166">
        <v>1710015</v>
      </c>
      <c r="B166" t="s">
        <v>980</v>
      </c>
      <c r="C166" t="s">
        <v>209</v>
      </c>
      <c r="D166" t="s">
        <v>28</v>
      </c>
      <c r="E166">
        <v>6235</v>
      </c>
      <c r="F166">
        <v>2528</v>
      </c>
      <c r="G166" t="s">
        <v>201</v>
      </c>
      <c r="K166" t="s">
        <v>743</v>
      </c>
      <c r="O166" s="40"/>
      <c r="P166" t="s">
        <v>743</v>
      </c>
      <c r="Q166" t="s">
        <v>743</v>
      </c>
      <c r="W166" t="s">
        <v>743</v>
      </c>
      <c r="X166" s="40"/>
      <c r="Y166" t="s">
        <v>743</v>
      </c>
      <c r="Z166" t="s">
        <v>743</v>
      </c>
      <c r="AA166" t="s">
        <v>743</v>
      </c>
      <c r="AC166" t="s">
        <v>743</v>
      </c>
      <c r="AE166">
        <v>0</v>
      </c>
      <c r="AI166" t="s">
        <v>743</v>
      </c>
      <c r="AK166" t="s">
        <v>743</v>
      </c>
      <c r="AL166" t="s">
        <v>743</v>
      </c>
      <c r="AM166" t="s">
        <v>743</v>
      </c>
      <c r="AO166" t="s">
        <v>743</v>
      </c>
      <c r="AP166" t="s">
        <v>21</v>
      </c>
      <c r="AW166" t="s">
        <v>744</v>
      </c>
      <c r="AX166">
        <v>2.6247677112122698</v>
      </c>
      <c r="AY166">
        <v>24.07</v>
      </c>
      <c r="AZ166">
        <v>16.012375250491601</v>
      </c>
    </row>
    <row r="167" spans="1:52">
      <c r="A167">
        <v>1710800</v>
      </c>
      <c r="B167" t="s">
        <v>981</v>
      </c>
      <c r="C167" t="s">
        <v>210</v>
      </c>
      <c r="D167" t="s">
        <v>28</v>
      </c>
      <c r="E167">
        <v>100</v>
      </c>
      <c r="F167">
        <v>7</v>
      </c>
      <c r="G167" t="s">
        <v>201</v>
      </c>
      <c r="K167" t="s">
        <v>743</v>
      </c>
      <c r="O167" s="40"/>
      <c r="P167" t="s">
        <v>743</v>
      </c>
      <c r="Q167" t="s">
        <v>743</v>
      </c>
      <c r="W167" t="s">
        <v>743</v>
      </c>
      <c r="X167" s="40"/>
      <c r="Y167" t="s">
        <v>743</v>
      </c>
      <c r="Z167" t="s">
        <v>743</v>
      </c>
      <c r="AA167" t="s">
        <v>743</v>
      </c>
      <c r="AC167" t="s">
        <v>743</v>
      </c>
      <c r="AE167">
        <v>0</v>
      </c>
      <c r="AI167" t="s">
        <v>743</v>
      </c>
      <c r="AK167" t="s">
        <v>743</v>
      </c>
      <c r="AL167" t="s">
        <v>743</v>
      </c>
      <c r="AM167" t="s">
        <v>743</v>
      </c>
      <c r="AO167" t="s">
        <v>743</v>
      </c>
      <c r="AP167" t="s">
        <v>21</v>
      </c>
      <c r="AW167" t="s">
        <v>744</v>
      </c>
      <c r="AX167">
        <v>2.4700000000000002</v>
      </c>
      <c r="AY167">
        <v>8.5299999999999994</v>
      </c>
      <c r="AZ167">
        <v>13.258020473403</v>
      </c>
    </row>
    <row r="168" spans="1:52">
      <c r="A168">
        <v>1800516</v>
      </c>
      <c r="B168" t="s">
        <v>982</v>
      </c>
      <c r="C168" t="s">
        <v>211</v>
      </c>
      <c r="D168" t="s">
        <v>33</v>
      </c>
      <c r="E168">
        <v>70</v>
      </c>
      <c r="F168">
        <v>44</v>
      </c>
      <c r="G168" t="s">
        <v>212</v>
      </c>
      <c r="K168" t="s">
        <v>983</v>
      </c>
      <c r="L168" s="40">
        <v>80300</v>
      </c>
      <c r="M168" t="s">
        <v>754</v>
      </c>
      <c r="N168" t="s">
        <v>24</v>
      </c>
      <c r="O168" s="40">
        <v>80300</v>
      </c>
      <c r="P168" t="s">
        <v>743</v>
      </c>
      <c r="Q168" t="s">
        <v>743</v>
      </c>
      <c r="W168" t="s">
        <v>743</v>
      </c>
      <c r="X168" s="40"/>
      <c r="Y168" t="s">
        <v>743</v>
      </c>
      <c r="Z168" t="s">
        <v>743</v>
      </c>
      <c r="AA168" t="s">
        <v>743</v>
      </c>
      <c r="AC168" t="s">
        <v>743</v>
      </c>
      <c r="AE168">
        <v>0</v>
      </c>
      <c r="AI168" t="s">
        <v>743</v>
      </c>
      <c r="AK168" t="s">
        <v>743</v>
      </c>
      <c r="AL168" t="s">
        <v>743</v>
      </c>
      <c r="AM168" t="s">
        <v>743</v>
      </c>
      <c r="AO168" t="s">
        <v>743</v>
      </c>
      <c r="AP168" t="s">
        <v>21</v>
      </c>
      <c r="AW168" t="s">
        <v>744</v>
      </c>
      <c r="AX168">
        <v>3.12</v>
      </c>
      <c r="AY168">
        <v>18.86</v>
      </c>
      <c r="AZ168">
        <v>12.5556972839124</v>
      </c>
    </row>
    <row r="169" spans="1:52">
      <c r="A169">
        <v>1800574</v>
      </c>
      <c r="B169" t="s">
        <v>984</v>
      </c>
      <c r="C169" t="s">
        <v>213</v>
      </c>
      <c r="D169" t="s">
        <v>19</v>
      </c>
      <c r="E169">
        <v>238</v>
      </c>
      <c r="F169">
        <v>1</v>
      </c>
      <c r="G169" t="s">
        <v>212</v>
      </c>
      <c r="K169" t="s">
        <v>743</v>
      </c>
      <c r="O169" s="40"/>
      <c r="P169" t="s">
        <v>743</v>
      </c>
      <c r="Q169" t="s">
        <v>743</v>
      </c>
      <c r="W169" t="s">
        <v>743</v>
      </c>
      <c r="X169" s="40"/>
      <c r="Y169" t="s">
        <v>743</v>
      </c>
      <c r="Z169" t="s">
        <v>743</v>
      </c>
      <c r="AA169" t="s">
        <v>743</v>
      </c>
      <c r="AC169" t="s">
        <v>743</v>
      </c>
      <c r="AE169">
        <v>0</v>
      </c>
      <c r="AI169" t="s">
        <v>743</v>
      </c>
      <c r="AK169" t="s">
        <v>743</v>
      </c>
      <c r="AL169" t="s">
        <v>743</v>
      </c>
      <c r="AM169" t="s">
        <v>743</v>
      </c>
      <c r="AO169" t="s">
        <v>743</v>
      </c>
      <c r="AP169" t="s">
        <v>21</v>
      </c>
      <c r="AW169" t="s">
        <v>744</v>
      </c>
      <c r="AX169">
        <v>3.6</v>
      </c>
      <c r="AY169">
        <v>40.28</v>
      </c>
      <c r="AZ169">
        <v>13.2295860084665</v>
      </c>
    </row>
    <row r="170" spans="1:52">
      <c r="A170">
        <v>1810003</v>
      </c>
      <c r="B170" t="s">
        <v>985</v>
      </c>
      <c r="C170" t="s">
        <v>214</v>
      </c>
      <c r="D170" t="s">
        <v>33</v>
      </c>
      <c r="E170">
        <v>450</v>
      </c>
      <c r="F170">
        <v>147</v>
      </c>
      <c r="G170" t="s">
        <v>212</v>
      </c>
      <c r="K170" t="s">
        <v>743</v>
      </c>
      <c r="O170" s="40"/>
      <c r="P170" t="s">
        <v>743</v>
      </c>
      <c r="Q170" t="s">
        <v>743</v>
      </c>
      <c r="W170" t="s">
        <v>743</v>
      </c>
      <c r="X170" s="40"/>
      <c r="Y170" t="s">
        <v>743</v>
      </c>
      <c r="Z170" t="s">
        <v>743</v>
      </c>
      <c r="AA170" t="s">
        <v>743</v>
      </c>
      <c r="AC170" t="s">
        <v>743</v>
      </c>
      <c r="AE170">
        <v>0</v>
      </c>
      <c r="AI170" t="s">
        <v>743</v>
      </c>
      <c r="AK170" t="s">
        <v>743</v>
      </c>
      <c r="AL170" t="s">
        <v>743</v>
      </c>
      <c r="AM170" t="s">
        <v>743</v>
      </c>
      <c r="AO170" t="s">
        <v>743</v>
      </c>
      <c r="AP170" t="s">
        <v>21</v>
      </c>
      <c r="AW170" t="s">
        <v>744</v>
      </c>
      <c r="AX170">
        <v>2.84</v>
      </c>
      <c r="AY170">
        <v>76.38</v>
      </c>
      <c r="AZ170">
        <v>12.5556972839124</v>
      </c>
    </row>
    <row r="171" spans="1:52">
      <c r="A171">
        <v>1900062</v>
      </c>
      <c r="B171" t="s">
        <v>986</v>
      </c>
      <c r="C171" t="s">
        <v>215</v>
      </c>
      <c r="D171" t="s">
        <v>28</v>
      </c>
      <c r="E171">
        <v>184</v>
      </c>
      <c r="F171">
        <v>22</v>
      </c>
      <c r="G171" t="s">
        <v>216</v>
      </c>
      <c r="K171" t="s">
        <v>743</v>
      </c>
      <c r="O171" s="40"/>
      <c r="P171" t="s">
        <v>743</v>
      </c>
      <c r="Q171" t="s">
        <v>743</v>
      </c>
      <c r="W171" t="s">
        <v>743</v>
      </c>
      <c r="X171" s="40"/>
      <c r="Y171" t="s">
        <v>743</v>
      </c>
      <c r="Z171" t="s">
        <v>743</v>
      </c>
      <c r="AA171" t="s">
        <v>743</v>
      </c>
      <c r="AC171" t="s">
        <v>743</v>
      </c>
      <c r="AE171">
        <v>0</v>
      </c>
      <c r="AF171" t="s">
        <v>24</v>
      </c>
      <c r="AG171" s="40">
        <f>AJ171</f>
        <v>2742601.3333333302</v>
      </c>
      <c r="AI171" t="s">
        <v>987</v>
      </c>
      <c r="AJ171" s="40">
        <v>2742601.3333333302</v>
      </c>
      <c r="AK171" t="s">
        <v>903</v>
      </c>
      <c r="AL171" t="s">
        <v>988</v>
      </c>
      <c r="AM171" t="s">
        <v>743</v>
      </c>
      <c r="AO171" t="s">
        <v>743</v>
      </c>
      <c r="AP171" t="s">
        <v>35</v>
      </c>
      <c r="AW171" t="s">
        <v>744</v>
      </c>
      <c r="AX171">
        <v>2.91</v>
      </c>
      <c r="AY171">
        <v>8.89</v>
      </c>
      <c r="AZ171">
        <v>10.145490689550201</v>
      </c>
    </row>
    <row r="172" spans="1:52">
      <c r="A172">
        <v>1900130</v>
      </c>
      <c r="B172" t="s">
        <v>989</v>
      </c>
      <c r="C172" t="s">
        <v>217</v>
      </c>
      <c r="D172" t="s">
        <v>28</v>
      </c>
      <c r="E172">
        <v>700</v>
      </c>
      <c r="F172">
        <v>133</v>
      </c>
      <c r="G172" t="s">
        <v>216</v>
      </c>
      <c r="K172" t="s">
        <v>743</v>
      </c>
      <c r="O172" s="40"/>
      <c r="P172" t="s">
        <v>743</v>
      </c>
      <c r="Q172" t="s">
        <v>743</v>
      </c>
      <c r="W172" t="s">
        <v>743</v>
      </c>
      <c r="X172" s="40"/>
      <c r="Y172" t="s">
        <v>743</v>
      </c>
      <c r="Z172" t="s">
        <v>743</v>
      </c>
      <c r="AA172" t="s">
        <v>743</v>
      </c>
      <c r="AC172" t="s">
        <v>743</v>
      </c>
      <c r="AE172">
        <v>0</v>
      </c>
      <c r="AI172" t="s">
        <v>743</v>
      </c>
      <c r="AK172" t="s">
        <v>743</v>
      </c>
      <c r="AL172" t="s">
        <v>743</v>
      </c>
      <c r="AM172" t="s">
        <v>743</v>
      </c>
      <c r="AO172" t="s">
        <v>743</v>
      </c>
      <c r="AP172" t="s">
        <v>21</v>
      </c>
      <c r="AW172" t="s">
        <v>756</v>
      </c>
      <c r="AX172">
        <v>3.8958609625611702</v>
      </c>
      <c r="AY172">
        <v>30.09</v>
      </c>
      <c r="AZ172">
        <v>63.345471424516198</v>
      </c>
    </row>
    <row r="173" spans="1:52">
      <c r="A173">
        <v>1900154</v>
      </c>
      <c r="B173" t="s">
        <v>990</v>
      </c>
      <c r="C173" t="s">
        <v>218</v>
      </c>
      <c r="D173" t="s">
        <v>28</v>
      </c>
      <c r="E173">
        <v>75</v>
      </c>
      <c r="F173">
        <v>32</v>
      </c>
      <c r="G173" t="s">
        <v>216</v>
      </c>
      <c r="K173" t="s">
        <v>991</v>
      </c>
      <c r="L173" s="40">
        <v>64912</v>
      </c>
      <c r="M173" t="s">
        <v>751</v>
      </c>
      <c r="N173" t="s">
        <v>24</v>
      </c>
      <c r="O173" s="40">
        <v>64912</v>
      </c>
      <c r="P173" t="s">
        <v>743</v>
      </c>
      <c r="Q173" t="s">
        <v>743</v>
      </c>
      <c r="W173" t="s">
        <v>743</v>
      </c>
      <c r="X173" s="40"/>
      <c r="Y173" t="s">
        <v>743</v>
      </c>
      <c r="Z173" t="s">
        <v>743</v>
      </c>
      <c r="AA173" t="s">
        <v>743</v>
      </c>
      <c r="AC173" t="s">
        <v>743</v>
      </c>
      <c r="AE173">
        <v>0</v>
      </c>
      <c r="AI173" t="s">
        <v>743</v>
      </c>
      <c r="AK173" t="s">
        <v>743</v>
      </c>
      <c r="AL173" t="s">
        <v>743</v>
      </c>
      <c r="AM173" t="s">
        <v>743</v>
      </c>
      <c r="AO173" t="s">
        <v>743</v>
      </c>
      <c r="AP173" t="s">
        <v>21</v>
      </c>
      <c r="AW173" t="s">
        <v>756</v>
      </c>
      <c r="AX173">
        <v>3.81</v>
      </c>
      <c r="AY173">
        <v>61.17</v>
      </c>
      <c r="AZ173">
        <v>47.202289842145802</v>
      </c>
    </row>
    <row r="174" spans="1:52">
      <c r="A174">
        <v>1900158</v>
      </c>
      <c r="B174" t="s">
        <v>992</v>
      </c>
      <c r="C174" t="s">
        <v>219</v>
      </c>
      <c r="D174" t="s">
        <v>33</v>
      </c>
      <c r="E174">
        <v>55</v>
      </c>
      <c r="F174">
        <v>36</v>
      </c>
      <c r="G174" t="s">
        <v>216</v>
      </c>
      <c r="K174" t="s">
        <v>743</v>
      </c>
      <c r="O174" s="40"/>
      <c r="P174" t="s">
        <v>743</v>
      </c>
      <c r="Q174" t="s">
        <v>743</v>
      </c>
      <c r="W174" t="s">
        <v>743</v>
      </c>
      <c r="X174" s="40"/>
      <c r="Y174" t="s">
        <v>743</v>
      </c>
      <c r="Z174" t="s">
        <v>743</v>
      </c>
      <c r="AA174" t="s">
        <v>743</v>
      </c>
      <c r="AC174" t="s">
        <v>743</v>
      </c>
      <c r="AE174">
        <v>0</v>
      </c>
      <c r="AF174" t="s">
        <v>24</v>
      </c>
      <c r="AG174" s="40">
        <f>AJ174</f>
        <v>1999999</v>
      </c>
      <c r="AI174" t="s">
        <v>993</v>
      </c>
      <c r="AJ174" s="40">
        <v>1999999</v>
      </c>
      <c r="AK174" t="s">
        <v>860</v>
      </c>
      <c r="AL174" t="s">
        <v>815</v>
      </c>
      <c r="AM174" t="s">
        <v>743</v>
      </c>
      <c r="AO174" t="s">
        <v>743</v>
      </c>
      <c r="AP174" t="s">
        <v>21</v>
      </c>
      <c r="AW174" t="s">
        <v>744</v>
      </c>
      <c r="AX174">
        <v>2.57</v>
      </c>
      <c r="AY174">
        <v>37.56</v>
      </c>
      <c r="AZ174">
        <v>25.696939432524498</v>
      </c>
    </row>
    <row r="175" spans="1:52">
      <c r="A175">
        <v>1900541</v>
      </c>
      <c r="B175" t="s">
        <v>994</v>
      </c>
      <c r="C175" t="s">
        <v>220</v>
      </c>
      <c r="D175" t="s">
        <v>28</v>
      </c>
      <c r="E175">
        <v>198</v>
      </c>
      <c r="F175">
        <v>61</v>
      </c>
      <c r="G175" t="s">
        <v>216</v>
      </c>
      <c r="K175" t="s">
        <v>743</v>
      </c>
      <c r="O175" s="40"/>
      <c r="P175" t="s">
        <v>743</v>
      </c>
      <c r="Q175" t="s">
        <v>743</v>
      </c>
      <c r="W175" t="s">
        <v>743</v>
      </c>
      <c r="X175" s="40"/>
      <c r="Y175" t="s">
        <v>743</v>
      </c>
      <c r="Z175" t="s">
        <v>743</v>
      </c>
      <c r="AA175" t="s">
        <v>743</v>
      </c>
      <c r="AC175" t="s">
        <v>743</v>
      </c>
      <c r="AE175">
        <v>0</v>
      </c>
      <c r="AI175" t="s">
        <v>743</v>
      </c>
      <c r="AK175" t="s">
        <v>743</v>
      </c>
      <c r="AL175" t="s">
        <v>743</v>
      </c>
      <c r="AM175" t="s">
        <v>743</v>
      </c>
      <c r="AO175" t="s">
        <v>743</v>
      </c>
      <c r="AP175" t="s">
        <v>21</v>
      </c>
      <c r="AW175" t="s">
        <v>756</v>
      </c>
      <c r="AX175">
        <v>3.8</v>
      </c>
      <c r="AY175">
        <v>44.82</v>
      </c>
      <c r="AZ175">
        <v>51.349554596741299</v>
      </c>
    </row>
    <row r="176" spans="1:52">
      <c r="A176">
        <v>1900542</v>
      </c>
      <c r="B176" t="s">
        <v>995</v>
      </c>
      <c r="C176" t="s">
        <v>221</v>
      </c>
      <c r="D176" t="s">
        <v>33</v>
      </c>
      <c r="E176">
        <v>44</v>
      </c>
      <c r="F176">
        <v>17</v>
      </c>
      <c r="G176" t="s">
        <v>216</v>
      </c>
      <c r="K176" t="s">
        <v>743</v>
      </c>
      <c r="O176" s="40"/>
      <c r="P176" t="s">
        <v>743</v>
      </c>
      <c r="Q176" t="s">
        <v>743</v>
      </c>
      <c r="W176" t="s">
        <v>743</v>
      </c>
      <c r="X176" s="40"/>
      <c r="Y176" t="s">
        <v>743</v>
      </c>
      <c r="Z176" t="s">
        <v>743</v>
      </c>
      <c r="AA176" t="s">
        <v>743</v>
      </c>
      <c r="AC176" t="s">
        <v>743</v>
      </c>
      <c r="AE176">
        <v>0</v>
      </c>
      <c r="AI176" t="s">
        <v>743</v>
      </c>
      <c r="AK176" t="s">
        <v>743</v>
      </c>
      <c r="AL176" t="s">
        <v>743</v>
      </c>
      <c r="AM176" t="s">
        <v>743</v>
      </c>
      <c r="AO176" t="s">
        <v>743</v>
      </c>
      <c r="AP176" t="s">
        <v>21</v>
      </c>
      <c r="AW176" t="s">
        <v>744</v>
      </c>
      <c r="AX176">
        <v>2.0650605459484299</v>
      </c>
      <c r="AY176">
        <v>30.9</v>
      </c>
      <c r="AZ176">
        <v>10.1031210120744</v>
      </c>
    </row>
    <row r="177" spans="1:52">
      <c r="A177">
        <v>1900555</v>
      </c>
      <c r="B177" t="s">
        <v>996</v>
      </c>
      <c r="C177" t="s">
        <v>222</v>
      </c>
      <c r="D177" t="s">
        <v>28</v>
      </c>
      <c r="E177">
        <v>29</v>
      </c>
      <c r="F177">
        <v>19</v>
      </c>
      <c r="G177" t="s">
        <v>216</v>
      </c>
      <c r="K177" t="s">
        <v>743</v>
      </c>
      <c r="O177" s="40"/>
      <c r="P177" t="s">
        <v>743</v>
      </c>
      <c r="Q177" t="s">
        <v>743</v>
      </c>
      <c r="W177" t="s">
        <v>743</v>
      </c>
      <c r="X177" s="40"/>
      <c r="Y177" t="s">
        <v>743</v>
      </c>
      <c r="Z177" t="s">
        <v>743</v>
      </c>
      <c r="AA177" t="s">
        <v>743</v>
      </c>
      <c r="AC177" t="s">
        <v>743</v>
      </c>
      <c r="AE177">
        <v>0</v>
      </c>
      <c r="AI177" t="s">
        <v>743</v>
      </c>
      <c r="AK177" t="s">
        <v>743</v>
      </c>
      <c r="AL177" t="s">
        <v>743</v>
      </c>
      <c r="AM177" t="s">
        <v>743</v>
      </c>
      <c r="AO177" t="s">
        <v>743</v>
      </c>
      <c r="AP177" t="s">
        <v>21</v>
      </c>
      <c r="AW177" t="s">
        <v>744</v>
      </c>
      <c r="AX177">
        <v>2.3623567889978698</v>
      </c>
      <c r="AY177">
        <v>26.11</v>
      </c>
      <c r="AZ177">
        <v>17.987351224550402</v>
      </c>
    </row>
    <row r="178" spans="1:52">
      <c r="A178">
        <v>1900636</v>
      </c>
      <c r="B178" t="s">
        <v>997</v>
      </c>
      <c r="C178" t="s">
        <v>223</v>
      </c>
      <c r="D178" t="s">
        <v>28</v>
      </c>
      <c r="E178">
        <v>215</v>
      </c>
      <c r="F178">
        <v>76</v>
      </c>
      <c r="G178" t="s">
        <v>216</v>
      </c>
      <c r="K178" t="s">
        <v>998</v>
      </c>
      <c r="L178" s="40">
        <v>37492</v>
      </c>
      <c r="M178" t="s">
        <v>999</v>
      </c>
      <c r="N178" t="s">
        <v>34</v>
      </c>
      <c r="O178" s="40">
        <v>37492</v>
      </c>
      <c r="P178" t="s">
        <v>743</v>
      </c>
      <c r="Q178" t="s">
        <v>743</v>
      </c>
      <c r="W178" t="s">
        <v>743</v>
      </c>
      <c r="X178" s="40"/>
      <c r="Y178" t="s">
        <v>743</v>
      </c>
      <c r="Z178" t="s">
        <v>743</v>
      </c>
      <c r="AA178" t="s">
        <v>743</v>
      </c>
      <c r="AC178" t="s">
        <v>743</v>
      </c>
      <c r="AE178">
        <v>0</v>
      </c>
      <c r="AI178" t="s">
        <v>743</v>
      </c>
      <c r="AK178" t="s">
        <v>743</v>
      </c>
      <c r="AL178" t="s">
        <v>743</v>
      </c>
      <c r="AM178" t="s">
        <v>743</v>
      </c>
      <c r="AO178" t="s">
        <v>743</v>
      </c>
      <c r="AP178" t="s">
        <v>35</v>
      </c>
      <c r="AW178" t="s">
        <v>756</v>
      </c>
      <c r="AX178">
        <v>3.17</v>
      </c>
      <c r="AY178">
        <v>56.4</v>
      </c>
      <c r="AZ178">
        <v>26.564788010956299</v>
      </c>
    </row>
    <row r="179" spans="1:52">
      <c r="A179">
        <v>1900649</v>
      </c>
      <c r="B179" t="s">
        <v>1000</v>
      </c>
      <c r="C179" t="s">
        <v>224</v>
      </c>
      <c r="D179" t="s">
        <v>28</v>
      </c>
      <c r="E179">
        <v>450</v>
      </c>
      <c r="F179">
        <v>152</v>
      </c>
      <c r="G179" t="s">
        <v>216</v>
      </c>
      <c r="K179" t="s">
        <v>743</v>
      </c>
      <c r="O179" s="40"/>
      <c r="P179" t="s">
        <v>743</v>
      </c>
      <c r="Q179" t="s">
        <v>743</v>
      </c>
      <c r="W179" t="s">
        <v>743</v>
      </c>
      <c r="X179" s="40"/>
      <c r="Y179" t="s">
        <v>743</v>
      </c>
      <c r="Z179" t="s">
        <v>743</v>
      </c>
      <c r="AA179" t="s">
        <v>743</v>
      </c>
      <c r="AC179" t="s">
        <v>743</v>
      </c>
      <c r="AE179">
        <v>0</v>
      </c>
      <c r="AI179" t="s">
        <v>743</v>
      </c>
      <c r="AK179" t="s">
        <v>743</v>
      </c>
      <c r="AL179" t="s">
        <v>743</v>
      </c>
      <c r="AM179" t="s">
        <v>743</v>
      </c>
      <c r="AO179" t="s">
        <v>743</v>
      </c>
      <c r="AP179" t="s">
        <v>21</v>
      </c>
      <c r="AW179" t="s">
        <v>756</v>
      </c>
      <c r="AX179">
        <v>3.54</v>
      </c>
      <c r="AY179">
        <v>67.23</v>
      </c>
      <c r="AZ179">
        <v>32.124310920413599</v>
      </c>
    </row>
    <row r="180" spans="1:52">
      <c r="A180">
        <v>1900693</v>
      </c>
      <c r="B180" t="s">
        <v>1001</v>
      </c>
      <c r="C180" t="s">
        <v>225</v>
      </c>
      <c r="D180" t="s">
        <v>28</v>
      </c>
      <c r="E180">
        <v>140</v>
      </c>
      <c r="F180">
        <v>56</v>
      </c>
      <c r="G180" t="s">
        <v>216</v>
      </c>
      <c r="K180" t="s">
        <v>743</v>
      </c>
      <c r="O180" s="40"/>
      <c r="P180" t="s">
        <v>743</v>
      </c>
      <c r="Q180" t="s">
        <v>743</v>
      </c>
      <c r="W180" t="s">
        <v>743</v>
      </c>
      <c r="X180" s="40"/>
      <c r="Y180" t="s">
        <v>743</v>
      </c>
      <c r="Z180" t="s">
        <v>743</v>
      </c>
      <c r="AA180" t="s">
        <v>743</v>
      </c>
      <c r="AC180" t="s">
        <v>743</v>
      </c>
      <c r="AE180">
        <v>0</v>
      </c>
      <c r="AF180" t="s">
        <v>24</v>
      </c>
      <c r="AG180" s="40">
        <f>AJ180</f>
        <v>328726</v>
      </c>
      <c r="AI180" t="s">
        <v>1002</v>
      </c>
      <c r="AJ180" s="40">
        <v>328726</v>
      </c>
      <c r="AK180" t="s">
        <v>945</v>
      </c>
      <c r="AL180" t="s">
        <v>815</v>
      </c>
      <c r="AM180" t="s">
        <v>743</v>
      </c>
      <c r="AO180" t="s">
        <v>743</v>
      </c>
      <c r="AP180" t="s">
        <v>35</v>
      </c>
      <c r="AW180" t="s">
        <v>756</v>
      </c>
      <c r="AX180">
        <v>2.23</v>
      </c>
      <c r="AY180">
        <v>86.85</v>
      </c>
      <c r="AZ180">
        <v>32.124310920413599</v>
      </c>
    </row>
    <row r="181" spans="1:52">
      <c r="A181">
        <v>1900751</v>
      </c>
      <c r="B181" t="s">
        <v>1003</v>
      </c>
      <c r="C181" t="s">
        <v>226</v>
      </c>
      <c r="D181" t="s">
        <v>33</v>
      </c>
      <c r="E181">
        <v>650</v>
      </c>
      <c r="F181">
        <v>36</v>
      </c>
      <c r="G181" t="s">
        <v>216</v>
      </c>
      <c r="K181" t="s">
        <v>743</v>
      </c>
      <c r="O181" s="40"/>
      <c r="P181" t="s">
        <v>743</v>
      </c>
      <c r="Q181" t="s">
        <v>743</v>
      </c>
      <c r="W181" t="s">
        <v>743</v>
      </c>
      <c r="X181" s="40"/>
      <c r="Y181" t="s">
        <v>743</v>
      </c>
      <c r="Z181" t="s">
        <v>743</v>
      </c>
      <c r="AA181" t="s">
        <v>743</v>
      </c>
      <c r="AC181" t="s">
        <v>743</v>
      </c>
      <c r="AE181">
        <v>0</v>
      </c>
      <c r="AI181" t="s">
        <v>743</v>
      </c>
      <c r="AK181" t="s">
        <v>743</v>
      </c>
      <c r="AL181" t="s">
        <v>743</v>
      </c>
      <c r="AM181" t="s">
        <v>743</v>
      </c>
      <c r="AO181" t="s">
        <v>743</v>
      </c>
      <c r="AP181" t="s">
        <v>21</v>
      </c>
      <c r="AW181" t="s">
        <v>756</v>
      </c>
      <c r="AX181">
        <v>3.81</v>
      </c>
      <c r="AY181">
        <v>61.17</v>
      </c>
      <c r="AZ181">
        <v>47.202289842145802</v>
      </c>
    </row>
    <row r="182" spans="1:52">
      <c r="A182">
        <v>1900804</v>
      </c>
      <c r="B182" t="s">
        <v>1004</v>
      </c>
      <c r="C182" t="s">
        <v>227</v>
      </c>
      <c r="D182" t="s">
        <v>28</v>
      </c>
      <c r="E182">
        <v>98</v>
      </c>
      <c r="F182">
        <v>47</v>
      </c>
      <c r="G182" t="s">
        <v>216</v>
      </c>
      <c r="K182" t="s">
        <v>743</v>
      </c>
      <c r="O182" s="40"/>
      <c r="P182" t="s">
        <v>743</v>
      </c>
      <c r="Q182" t="s">
        <v>743</v>
      </c>
      <c r="W182" t="s">
        <v>743</v>
      </c>
      <c r="X182" s="40"/>
      <c r="Y182" t="s">
        <v>743</v>
      </c>
      <c r="Z182" t="s">
        <v>743</v>
      </c>
      <c r="AA182" t="s">
        <v>743</v>
      </c>
      <c r="AC182" t="s">
        <v>743</v>
      </c>
      <c r="AE182">
        <v>0</v>
      </c>
      <c r="AI182" t="s">
        <v>743</v>
      </c>
      <c r="AK182" t="s">
        <v>743</v>
      </c>
      <c r="AL182" t="s">
        <v>743</v>
      </c>
      <c r="AM182" t="s">
        <v>743</v>
      </c>
      <c r="AO182" t="s">
        <v>743</v>
      </c>
      <c r="AP182" t="s">
        <v>21</v>
      </c>
      <c r="AW182" t="s">
        <v>756</v>
      </c>
      <c r="AX182">
        <v>3.8099598040956701</v>
      </c>
      <c r="AY182">
        <v>61.11</v>
      </c>
      <c r="AZ182">
        <v>51.349554596741299</v>
      </c>
    </row>
    <row r="183" spans="1:52">
      <c r="A183">
        <v>1900808</v>
      </c>
      <c r="B183" t="s">
        <v>1005</v>
      </c>
      <c r="C183" t="s">
        <v>228</v>
      </c>
      <c r="D183" t="s">
        <v>28</v>
      </c>
      <c r="E183">
        <v>80</v>
      </c>
      <c r="F183">
        <v>22</v>
      </c>
      <c r="G183" t="s">
        <v>216</v>
      </c>
      <c r="K183" t="s">
        <v>743</v>
      </c>
      <c r="O183" s="40"/>
      <c r="P183" t="s">
        <v>743</v>
      </c>
      <c r="Q183" t="s">
        <v>743</v>
      </c>
      <c r="W183" t="s">
        <v>743</v>
      </c>
      <c r="X183" s="40"/>
      <c r="Y183" t="s">
        <v>743</v>
      </c>
      <c r="Z183" t="s">
        <v>743</v>
      </c>
      <c r="AA183" t="s">
        <v>743</v>
      </c>
      <c r="AC183" t="s">
        <v>743</v>
      </c>
      <c r="AE183">
        <v>0</v>
      </c>
      <c r="AI183" t="s">
        <v>743</v>
      </c>
      <c r="AK183" t="s">
        <v>743</v>
      </c>
      <c r="AL183" t="s">
        <v>743</v>
      </c>
      <c r="AM183" t="s">
        <v>743</v>
      </c>
      <c r="AO183" t="s">
        <v>743</v>
      </c>
      <c r="AP183" t="s">
        <v>21</v>
      </c>
      <c r="AW183" t="s">
        <v>756</v>
      </c>
      <c r="AX183">
        <v>3.53677928693986</v>
      </c>
      <c r="AY183">
        <v>43.01</v>
      </c>
      <c r="AZ183">
        <v>35.705516507318102</v>
      </c>
    </row>
    <row r="184" spans="1:52">
      <c r="A184">
        <v>1900843</v>
      </c>
      <c r="B184" t="s">
        <v>1006</v>
      </c>
      <c r="C184" t="s">
        <v>229</v>
      </c>
      <c r="D184" t="s">
        <v>28</v>
      </c>
      <c r="E184">
        <v>372</v>
      </c>
      <c r="F184">
        <v>133</v>
      </c>
      <c r="G184" t="s">
        <v>216</v>
      </c>
      <c r="K184" t="s">
        <v>743</v>
      </c>
      <c r="O184" s="40"/>
      <c r="P184" t="s">
        <v>743</v>
      </c>
      <c r="Q184" t="s">
        <v>743</v>
      </c>
      <c r="W184" t="s">
        <v>743</v>
      </c>
      <c r="X184" s="40"/>
      <c r="Y184" t="s">
        <v>743</v>
      </c>
      <c r="Z184" t="s">
        <v>743</v>
      </c>
      <c r="AA184" t="s">
        <v>743</v>
      </c>
      <c r="AC184" t="s">
        <v>743</v>
      </c>
      <c r="AE184">
        <v>0</v>
      </c>
      <c r="AI184" t="s">
        <v>743</v>
      </c>
      <c r="AK184" t="s">
        <v>743</v>
      </c>
      <c r="AL184" t="s">
        <v>743</v>
      </c>
      <c r="AM184" t="s">
        <v>743</v>
      </c>
      <c r="AO184" t="s">
        <v>743</v>
      </c>
      <c r="AP184" t="s">
        <v>21</v>
      </c>
      <c r="AW184" t="s">
        <v>756</v>
      </c>
      <c r="AX184">
        <v>2.23</v>
      </c>
      <c r="AY184">
        <v>86.85</v>
      </c>
      <c r="AZ184">
        <v>32.124310920413599</v>
      </c>
    </row>
    <row r="185" spans="1:52">
      <c r="A185">
        <v>1900868</v>
      </c>
      <c r="B185" t="s">
        <v>1007</v>
      </c>
      <c r="C185" t="s">
        <v>230</v>
      </c>
      <c r="D185" t="s">
        <v>33</v>
      </c>
      <c r="E185">
        <v>35</v>
      </c>
      <c r="F185">
        <v>45</v>
      </c>
      <c r="G185" t="s">
        <v>216</v>
      </c>
      <c r="K185" t="s">
        <v>743</v>
      </c>
      <c r="O185" s="40"/>
      <c r="P185" t="s">
        <v>743</v>
      </c>
      <c r="Q185" t="s">
        <v>743</v>
      </c>
      <c r="W185" t="s">
        <v>743</v>
      </c>
      <c r="X185" s="40"/>
      <c r="Y185" t="s">
        <v>743</v>
      </c>
      <c r="Z185" t="s">
        <v>743</v>
      </c>
      <c r="AA185" t="s">
        <v>743</v>
      </c>
      <c r="AC185" t="s">
        <v>743</v>
      </c>
      <c r="AE185">
        <v>0</v>
      </c>
      <c r="AI185" t="s">
        <v>743</v>
      </c>
      <c r="AK185" t="s">
        <v>743</v>
      </c>
      <c r="AL185" t="s">
        <v>743</v>
      </c>
      <c r="AM185" t="s">
        <v>743</v>
      </c>
      <c r="AO185" t="s">
        <v>743</v>
      </c>
      <c r="AP185" t="s">
        <v>21</v>
      </c>
      <c r="AW185" t="s">
        <v>744</v>
      </c>
      <c r="AX185">
        <v>1.99</v>
      </c>
      <c r="AY185">
        <v>21.86</v>
      </c>
      <c r="AZ185">
        <v>12.326169306890201</v>
      </c>
    </row>
    <row r="186" spans="1:52">
      <c r="A186">
        <v>1900903</v>
      </c>
      <c r="B186" t="s">
        <v>1008</v>
      </c>
      <c r="C186" t="s">
        <v>231</v>
      </c>
      <c r="D186" t="s">
        <v>19</v>
      </c>
      <c r="E186">
        <v>162</v>
      </c>
      <c r="F186">
        <v>58</v>
      </c>
      <c r="G186" t="s">
        <v>216</v>
      </c>
      <c r="K186" t="s">
        <v>743</v>
      </c>
      <c r="O186" s="40"/>
      <c r="P186" t="s">
        <v>743</v>
      </c>
      <c r="Q186" t="s">
        <v>743</v>
      </c>
      <c r="W186" t="s">
        <v>743</v>
      </c>
      <c r="X186" s="40"/>
      <c r="Y186" t="s">
        <v>743</v>
      </c>
      <c r="Z186" t="s">
        <v>743</v>
      </c>
      <c r="AA186" t="s">
        <v>743</v>
      </c>
      <c r="AC186" t="s">
        <v>743</v>
      </c>
      <c r="AE186">
        <v>0</v>
      </c>
      <c r="AI186" t="s">
        <v>743</v>
      </c>
      <c r="AK186" t="s">
        <v>743</v>
      </c>
      <c r="AL186" t="s">
        <v>743</v>
      </c>
      <c r="AM186" t="s">
        <v>743</v>
      </c>
      <c r="AO186" t="s">
        <v>743</v>
      </c>
      <c r="AP186" t="s">
        <v>21</v>
      </c>
      <c r="AW186" t="s">
        <v>744</v>
      </c>
      <c r="AX186">
        <v>2.1697820262106902</v>
      </c>
      <c r="AY186">
        <v>12.14</v>
      </c>
      <c r="AZ186">
        <v>10.2362351443858</v>
      </c>
    </row>
    <row r="187" spans="1:52">
      <c r="A187">
        <v>1909006</v>
      </c>
      <c r="B187" t="s">
        <v>1009</v>
      </c>
      <c r="C187" t="s">
        <v>232</v>
      </c>
      <c r="D187" t="s">
        <v>28</v>
      </c>
      <c r="E187">
        <v>798</v>
      </c>
      <c r="F187">
        <v>242</v>
      </c>
      <c r="G187" t="s">
        <v>216</v>
      </c>
      <c r="K187" t="s">
        <v>743</v>
      </c>
      <c r="O187" s="40"/>
      <c r="P187" t="s">
        <v>743</v>
      </c>
      <c r="Q187" t="s">
        <v>743</v>
      </c>
      <c r="W187" t="s">
        <v>743</v>
      </c>
      <c r="X187" s="40"/>
      <c r="Y187" t="s">
        <v>743</v>
      </c>
      <c r="Z187" t="s">
        <v>743</v>
      </c>
      <c r="AA187" t="s">
        <v>743</v>
      </c>
      <c r="AC187" t="s">
        <v>743</v>
      </c>
      <c r="AE187">
        <v>0</v>
      </c>
      <c r="AI187" t="s">
        <v>743</v>
      </c>
      <c r="AK187" t="s">
        <v>743</v>
      </c>
      <c r="AL187" t="s">
        <v>743</v>
      </c>
      <c r="AM187" t="s">
        <v>743</v>
      </c>
      <c r="AO187" t="s">
        <v>743</v>
      </c>
      <c r="AP187" t="s">
        <v>21</v>
      </c>
      <c r="AW187" t="s">
        <v>744</v>
      </c>
      <c r="AX187">
        <v>2.19</v>
      </c>
      <c r="AY187">
        <v>32.119999999999997</v>
      </c>
      <c r="AZ187">
        <v>20.3334980687589</v>
      </c>
    </row>
    <row r="188" spans="1:52">
      <c r="A188">
        <v>1910001</v>
      </c>
      <c r="B188" t="s">
        <v>1010</v>
      </c>
      <c r="C188" t="s">
        <v>233</v>
      </c>
      <c r="D188" t="s">
        <v>19</v>
      </c>
      <c r="E188">
        <v>83750</v>
      </c>
      <c r="F188">
        <v>18965</v>
      </c>
      <c r="G188" t="s">
        <v>216</v>
      </c>
      <c r="K188" t="s">
        <v>743</v>
      </c>
      <c r="O188" s="40"/>
      <c r="P188" t="s">
        <v>743</v>
      </c>
      <c r="Q188" t="s">
        <v>743</v>
      </c>
      <c r="W188" t="s">
        <v>743</v>
      </c>
      <c r="X188" s="40"/>
      <c r="Y188" t="s">
        <v>743</v>
      </c>
      <c r="Z188" t="s">
        <v>743</v>
      </c>
      <c r="AA188" t="s">
        <v>743</v>
      </c>
      <c r="AC188" t="s">
        <v>743</v>
      </c>
      <c r="AE188">
        <v>0</v>
      </c>
      <c r="AI188" t="s">
        <v>743</v>
      </c>
      <c r="AK188" t="s">
        <v>743</v>
      </c>
      <c r="AL188" t="s">
        <v>743</v>
      </c>
      <c r="AM188" t="s">
        <v>743</v>
      </c>
      <c r="AO188" t="s">
        <v>743</v>
      </c>
      <c r="AP188" t="s">
        <v>21</v>
      </c>
      <c r="AW188" t="s">
        <v>1011</v>
      </c>
      <c r="AX188">
        <v>2.7417907598854399</v>
      </c>
      <c r="AY188">
        <v>27.76</v>
      </c>
      <c r="AZ188">
        <v>34.167949089800899</v>
      </c>
    </row>
    <row r="189" spans="1:52">
      <c r="A189">
        <v>1910002</v>
      </c>
      <c r="B189" t="s">
        <v>1012</v>
      </c>
      <c r="C189" t="s">
        <v>234</v>
      </c>
      <c r="D189" t="s">
        <v>28</v>
      </c>
      <c r="E189">
        <v>3134</v>
      </c>
      <c r="F189">
        <v>625</v>
      </c>
      <c r="G189" t="s">
        <v>216</v>
      </c>
      <c r="K189" t="s">
        <v>1013</v>
      </c>
      <c r="L189" s="40">
        <v>18363.918918918898</v>
      </c>
      <c r="M189" t="s">
        <v>1014</v>
      </c>
      <c r="N189" t="s">
        <v>24</v>
      </c>
      <c r="O189" s="40">
        <v>18363.918918918898</v>
      </c>
      <c r="P189" t="s">
        <v>743</v>
      </c>
      <c r="Q189" t="s">
        <v>743</v>
      </c>
      <c r="W189" t="s">
        <v>743</v>
      </c>
      <c r="X189" s="40"/>
      <c r="Y189" t="s">
        <v>743</v>
      </c>
      <c r="Z189" t="s">
        <v>743</v>
      </c>
      <c r="AA189" t="s">
        <v>743</v>
      </c>
      <c r="AC189" t="s">
        <v>743</v>
      </c>
      <c r="AE189">
        <v>0</v>
      </c>
      <c r="AI189" t="s">
        <v>743</v>
      </c>
      <c r="AK189" t="s">
        <v>743</v>
      </c>
      <c r="AL189" t="s">
        <v>743</v>
      </c>
      <c r="AM189" t="s">
        <v>743</v>
      </c>
      <c r="AO189" t="s">
        <v>743</v>
      </c>
      <c r="AP189" t="s">
        <v>21</v>
      </c>
      <c r="AW189" t="s">
        <v>1011</v>
      </c>
      <c r="AX189">
        <v>3.6143649471222301</v>
      </c>
      <c r="AY189">
        <v>41.55</v>
      </c>
      <c r="AZ189">
        <v>48.428579737186297</v>
      </c>
    </row>
    <row r="190" spans="1:52">
      <c r="A190">
        <v>1910009</v>
      </c>
      <c r="B190" t="s">
        <v>1015</v>
      </c>
      <c r="C190" t="s">
        <v>235</v>
      </c>
      <c r="D190" t="s">
        <v>19</v>
      </c>
      <c r="E190">
        <v>68871</v>
      </c>
      <c r="F190">
        <v>12648</v>
      </c>
      <c r="G190" t="s">
        <v>216</v>
      </c>
      <c r="K190" t="s">
        <v>743</v>
      </c>
      <c r="O190" s="40"/>
      <c r="P190" t="s">
        <v>743</v>
      </c>
      <c r="Q190" t="s">
        <v>743</v>
      </c>
      <c r="W190" t="s">
        <v>743</v>
      </c>
      <c r="X190" s="40"/>
      <c r="Y190" t="s">
        <v>743</v>
      </c>
      <c r="Z190" t="s">
        <v>743</v>
      </c>
      <c r="AA190" t="s">
        <v>743</v>
      </c>
      <c r="AC190" t="s">
        <v>743</v>
      </c>
      <c r="AE190">
        <v>0</v>
      </c>
      <c r="AI190" t="s">
        <v>743</v>
      </c>
      <c r="AK190" t="s">
        <v>743</v>
      </c>
      <c r="AL190" t="s">
        <v>743</v>
      </c>
      <c r="AM190" t="s">
        <v>743</v>
      </c>
      <c r="AO190" t="s">
        <v>743</v>
      </c>
      <c r="AP190" t="s">
        <v>21</v>
      </c>
      <c r="AW190" t="s">
        <v>756</v>
      </c>
      <c r="AX190">
        <v>3.5439244988077601</v>
      </c>
      <c r="AY190">
        <v>26.7</v>
      </c>
      <c r="AZ190">
        <v>47.872047228457902</v>
      </c>
    </row>
    <row r="191" spans="1:52">
      <c r="A191">
        <v>1910022</v>
      </c>
      <c r="B191" t="s">
        <v>1016</v>
      </c>
      <c r="C191" t="s">
        <v>236</v>
      </c>
      <c r="D191" t="s">
        <v>19</v>
      </c>
      <c r="E191">
        <v>29271</v>
      </c>
      <c r="F191">
        <v>148</v>
      </c>
      <c r="G191" t="s">
        <v>216</v>
      </c>
      <c r="K191" t="s">
        <v>743</v>
      </c>
      <c r="O191" s="40"/>
      <c r="P191" t="s">
        <v>743</v>
      </c>
      <c r="Q191" t="s">
        <v>743</v>
      </c>
      <c r="W191" t="s">
        <v>743</v>
      </c>
      <c r="X191" s="40"/>
      <c r="Y191" t="s">
        <v>743</v>
      </c>
      <c r="Z191" t="s">
        <v>743</v>
      </c>
      <c r="AA191" t="s">
        <v>743</v>
      </c>
      <c r="AC191" t="s">
        <v>743</v>
      </c>
      <c r="AE191">
        <v>0</v>
      </c>
      <c r="AI191" t="s">
        <v>743</v>
      </c>
      <c r="AK191" t="s">
        <v>743</v>
      </c>
      <c r="AL191" t="s">
        <v>743</v>
      </c>
      <c r="AM191" t="s">
        <v>743</v>
      </c>
      <c r="AO191" t="s">
        <v>743</v>
      </c>
      <c r="AP191" t="s">
        <v>21</v>
      </c>
      <c r="AW191" t="s">
        <v>744</v>
      </c>
      <c r="AX191">
        <v>2.0239050387420101</v>
      </c>
      <c r="AY191">
        <v>0.26</v>
      </c>
      <c r="AZ191">
        <v>22.220252035895101</v>
      </c>
    </row>
    <row r="192" spans="1:52">
      <c r="A192">
        <v>1910023</v>
      </c>
      <c r="B192" t="s">
        <v>1017</v>
      </c>
      <c r="C192" t="s">
        <v>237</v>
      </c>
      <c r="D192" t="s">
        <v>28</v>
      </c>
      <c r="E192">
        <v>1003</v>
      </c>
      <c r="F192">
        <v>306</v>
      </c>
      <c r="G192" t="s">
        <v>216</v>
      </c>
      <c r="K192" t="s">
        <v>743</v>
      </c>
      <c r="O192" s="40"/>
      <c r="P192" t="s">
        <v>743</v>
      </c>
      <c r="Q192" t="s">
        <v>743</v>
      </c>
      <c r="W192" t="s">
        <v>743</v>
      </c>
      <c r="X192" s="40"/>
      <c r="Y192" t="s">
        <v>743</v>
      </c>
      <c r="Z192" t="s">
        <v>743</v>
      </c>
      <c r="AA192" t="s">
        <v>743</v>
      </c>
      <c r="AC192" t="s">
        <v>743</v>
      </c>
      <c r="AE192">
        <v>0</v>
      </c>
      <c r="AI192" t="s">
        <v>743</v>
      </c>
      <c r="AK192" t="s">
        <v>743</v>
      </c>
      <c r="AL192" t="s">
        <v>743</v>
      </c>
      <c r="AM192" t="s">
        <v>743</v>
      </c>
      <c r="AO192" t="s">
        <v>743</v>
      </c>
      <c r="AP192" t="s">
        <v>21</v>
      </c>
      <c r="AW192" t="s">
        <v>756</v>
      </c>
      <c r="AX192">
        <v>3.4393818070189401</v>
      </c>
      <c r="AY192">
        <v>54.48</v>
      </c>
      <c r="AZ192">
        <v>46.933598880105698</v>
      </c>
    </row>
    <row r="193" spans="1:52">
      <c r="A193">
        <v>1910038</v>
      </c>
      <c r="B193" t="s">
        <v>1018</v>
      </c>
      <c r="C193" t="s">
        <v>238</v>
      </c>
      <c r="D193" t="s">
        <v>28</v>
      </c>
      <c r="E193">
        <v>22968</v>
      </c>
      <c r="F193">
        <v>3516</v>
      </c>
      <c r="G193" t="s">
        <v>216</v>
      </c>
      <c r="K193" t="s">
        <v>743</v>
      </c>
      <c r="O193" s="40"/>
      <c r="P193" t="s">
        <v>743</v>
      </c>
      <c r="Q193" t="s">
        <v>743</v>
      </c>
      <c r="W193" t="s">
        <v>743</v>
      </c>
      <c r="X193" s="40"/>
      <c r="Y193" t="s">
        <v>743</v>
      </c>
      <c r="Z193" t="s">
        <v>743</v>
      </c>
      <c r="AA193" t="s">
        <v>743</v>
      </c>
      <c r="AC193" t="s">
        <v>743</v>
      </c>
      <c r="AE193">
        <v>0</v>
      </c>
      <c r="AI193" t="s">
        <v>743</v>
      </c>
      <c r="AK193" t="s">
        <v>743</v>
      </c>
      <c r="AL193" t="s">
        <v>743</v>
      </c>
      <c r="AM193" t="s">
        <v>743</v>
      </c>
      <c r="AO193" t="s">
        <v>743</v>
      </c>
      <c r="AP193" t="s">
        <v>21</v>
      </c>
      <c r="AW193" t="s">
        <v>756</v>
      </c>
      <c r="AX193">
        <v>3.2177142227109798</v>
      </c>
      <c r="AY193">
        <v>40.44</v>
      </c>
      <c r="AZ193">
        <v>64.096025966681594</v>
      </c>
    </row>
    <row r="194" spans="1:52">
      <c r="A194">
        <v>1910040</v>
      </c>
      <c r="B194" t="s">
        <v>1019</v>
      </c>
      <c r="C194" t="s">
        <v>239</v>
      </c>
      <c r="D194" t="s">
        <v>19</v>
      </c>
      <c r="E194">
        <v>16898</v>
      </c>
      <c r="F194">
        <v>6228</v>
      </c>
      <c r="G194" t="s">
        <v>216</v>
      </c>
      <c r="K194" t="s">
        <v>743</v>
      </c>
      <c r="O194" s="40"/>
      <c r="P194" t="s">
        <v>743</v>
      </c>
      <c r="Q194" t="s">
        <v>743</v>
      </c>
      <c r="W194" t="s">
        <v>743</v>
      </c>
      <c r="X194" s="40"/>
      <c r="Y194" t="s">
        <v>743</v>
      </c>
      <c r="Z194" t="s">
        <v>743</v>
      </c>
      <c r="AA194" t="s">
        <v>743</v>
      </c>
      <c r="AC194" t="s">
        <v>743</v>
      </c>
      <c r="AE194">
        <v>0</v>
      </c>
      <c r="AI194" t="s">
        <v>743</v>
      </c>
      <c r="AK194" t="s">
        <v>743</v>
      </c>
      <c r="AL194" t="s">
        <v>743</v>
      </c>
      <c r="AM194" t="s">
        <v>743</v>
      </c>
      <c r="AO194" t="s">
        <v>743</v>
      </c>
      <c r="AP194" t="s">
        <v>21</v>
      </c>
      <c r="AW194" t="s">
        <v>744</v>
      </c>
      <c r="AX194">
        <v>2.39514646145137</v>
      </c>
      <c r="AY194">
        <v>9.91</v>
      </c>
      <c r="AZ194">
        <v>18.295885461198701</v>
      </c>
    </row>
    <row r="195" spans="1:52">
      <c r="A195">
        <v>1910066</v>
      </c>
      <c r="B195" t="s">
        <v>1020</v>
      </c>
      <c r="C195" t="s">
        <v>240</v>
      </c>
      <c r="D195" t="s">
        <v>33</v>
      </c>
      <c r="E195">
        <v>325</v>
      </c>
      <c r="F195">
        <v>211</v>
      </c>
      <c r="G195" t="s">
        <v>216</v>
      </c>
      <c r="K195" t="s">
        <v>743</v>
      </c>
      <c r="O195" s="40"/>
      <c r="P195" t="s">
        <v>743</v>
      </c>
      <c r="Q195" t="s">
        <v>743</v>
      </c>
      <c r="W195" t="s">
        <v>743</v>
      </c>
      <c r="X195" s="40"/>
      <c r="Y195" t="s">
        <v>743</v>
      </c>
      <c r="Z195" t="s">
        <v>743</v>
      </c>
      <c r="AA195" t="s">
        <v>743</v>
      </c>
      <c r="AC195" t="s">
        <v>743</v>
      </c>
      <c r="AE195">
        <v>0</v>
      </c>
      <c r="AI195" t="s">
        <v>743</v>
      </c>
      <c r="AK195" t="s">
        <v>743</v>
      </c>
      <c r="AL195" t="s">
        <v>743</v>
      </c>
      <c r="AM195" t="s">
        <v>743</v>
      </c>
      <c r="AO195" t="s">
        <v>743</v>
      </c>
      <c r="AP195" t="s">
        <v>21</v>
      </c>
      <c r="AW195" t="s">
        <v>744</v>
      </c>
      <c r="AX195">
        <v>1.4</v>
      </c>
      <c r="AY195">
        <v>38.46</v>
      </c>
      <c r="AZ195">
        <v>23.785509269957998</v>
      </c>
    </row>
    <row r="196" spans="1:52">
      <c r="A196">
        <v>1910077</v>
      </c>
      <c r="B196" t="s">
        <v>1021</v>
      </c>
      <c r="C196" t="s">
        <v>241</v>
      </c>
      <c r="D196" t="s">
        <v>28</v>
      </c>
      <c r="E196">
        <v>63142</v>
      </c>
      <c r="F196">
        <v>9744</v>
      </c>
      <c r="G196" t="s">
        <v>216</v>
      </c>
      <c r="K196" t="s">
        <v>743</v>
      </c>
      <c r="O196" s="40"/>
      <c r="P196" t="s">
        <v>743</v>
      </c>
      <c r="Q196" t="s">
        <v>743</v>
      </c>
      <c r="W196" t="s">
        <v>743</v>
      </c>
      <c r="X196" s="40"/>
      <c r="Y196" t="s">
        <v>743</v>
      </c>
      <c r="Z196" t="s">
        <v>743</v>
      </c>
      <c r="AA196" t="s">
        <v>743</v>
      </c>
      <c r="AC196" t="s">
        <v>743</v>
      </c>
      <c r="AE196">
        <v>0</v>
      </c>
      <c r="AI196" t="s">
        <v>743</v>
      </c>
      <c r="AK196" t="s">
        <v>743</v>
      </c>
      <c r="AL196" t="s">
        <v>743</v>
      </c>
      <c r="AM196" t="s">
        <v>743</v>
      </c>
      <c r="AO196" t="s">
        <v>743</v>
      </c>
      <c r="AP196" t="s">
        <v>21</v>
      </c>
      <c r="AW196" t="s">
        <v>756</v>
      </c>
      <c r="AX196">
        <v>4.2939381204981997</v>
      </c>
      <c r="AY196">
        <v>50.03</v>
      </c>
      <c r="AZ196">
        <v>64.480944436597298</v>
      </c>
    </row>
    <row r="197" spans="1:52">
      <c r="A197">
        <v>1910081</v>
      </c>
      <c r="B197" t="s">
        <v>1022</v>
      </c>
      <c r="C197" t="s">
        <v>242</v>
      </c>
      <c r="D197" t="s">
        <v>33</v>
      </c>
      <c r="E197">
        <v>2300</v>
      </c>
      <c r="F197">
        <v>470</v>
      </c>
      <c r="G197" t="s">
        <v>216</v>
      </c>
      <c r="K197" t="s">
        <v>743</v>
      </c>
      <c r="O197" s="40"/>
      <c r="P197" t="s">
        <v>743</v>
      </c>
      <c r="Q197" t="s">
        <v>743</v>
      </c>
      <c r="W197" t="s">
        <v>743</v>
      </c>
      <c r="X197" s="40"/>
      <c r="Y197" t="s">
        <v>743</v>
      </c>
      <c r="Z197" t="s">
        <v>743</v>
      </c>
      <c r="AA197" t="s">
        <v>743</v>
      </c>
      <c r="AC197" t="s">
        <v>743</v>
      </c>
      <c r="AE197">
        <v>0</v>
      </c>
      <c r="AI197" t="s">
        <v>743</v>
      </c>
      <c r="AK197" t="s">
        <v>743</v>
      </c>
      <c r="AL197" t="s">
        <v>743</v>
      </c>
      <c r="AM197" t="s">
        <v>743</v>
      </c>
      <c r="AO197" t="s">
        <v>743</v>
      </c>
      <c r="AP197" t="s">
        <v>21</v>
      </c>
      <c r="AW197" t="s">
        <v>756</v>
      </c>
      <c r="AX197">
        <v>3.56869630011896</v>
      </c>
      <c r="AY197">
        <v>48.79</v>
      </c>
      <c r="AZ197">
        <v>59.117096921571402</v>
      </c>
    </row>
    <row r="198" spans="1:52">
      <c r="A198">
        <v>1910084</v>
      </c>
      <c r="B198" t="s">
        <v>1023</v>
      </c>
      <c r="C198" t="s">
        <v>243</v>
      </c>
      <c r="D198" t="s">
        <v>33</v>
      </c>
      <c r="E198">
        <v>5500</v>
      </c>
      <c r="F198">
        <v>1167</v>
      </c>
      <c r="G198" t="s">
        <v>216</v>
      </c>
      <c r="K198" t="s">
        <v>743</v>
      </c>
      <c r="O198" s="40"/>
      <c r="P198" t="s">
        <v>743</v>
      </c>
      <c r="Q198" t="s">
        <v>743</v>
      </c>
      <c r="W198" t="s">
        <v>743</v>
      </c>
      <c r="X198" s="40"/>
      <c r="Y198" t="s">
        <v>743</v>
      </c>
      <c r="Z198" t="s">
        <v>743</v>
      </c>
      <c r="AA198" t="s">
        <v>743</v>
      </c>
      <c r="AC198" t="s">
        <v>743</v>
      </c>
      <c r="AE198">
        <v>0</v>
      </c>
      <c r="AI198" t="s">
        <v>743</v>
      </c>
      <c r="AK198" t="s">
        <v>743</v>
      </c>
      <c r="AL198" t="s">
        <v>743</v>
      </c>
      <c r="AM198" t="s">
        <v>743</v>
      </c>
      <c r="AO198" t="s">
        <v>743</v>
      </c>
      <c r="AP198" t="s">
        <v>21</v>
      </c>
      <c r="AW198" t="s">
        <v>756</v>
      </c>
      <c r="AX198">
        <v>3.76241364510811</v>
      </c>
      <c r="AY198">
        <v>48.27</v>
      </c>
      <c r="AZ198">
        <v>52.701853241142601</v>
      </c>
    </row>
    <row r="199" spans="1:52">
      <c r="A199">
        <v>1910092</v>
      </c>
      <c r="B199" t="s">
        <v>1024</v>
      </c>
      <c r="C199" t="s">
        <v>244</v>
      </c>
      <c r="D199" t="s">
        <v>28</v>
      </c>
      <c r="E199">
        <v>62183</v>
      </c>
      <c r="F199">
        <v>13616</v>
      </c>
      <c r="G199" t="s">
        <v>216</v>
      </c>
      <c r="K199" t="s">
        <v>743</v>
      </c>
      <c r="O199" s="40"/>
      <c r="P199" t="s">
        <v>743</v>
      </c>
      <c r="Q199" t="s">
        <v>743</v>
      </c>
      <c r="W199" t="s">
        <v>743</v>
      </c>
      <c r="X199" s="40"/>
      <c r="Y199" t="s">
        <v>743</v>
      </c>
      <c r="Z199" t="s">
        <v>743</v>
      </c>
      <c r="AA199" t="s">
        <v>743</v>
      </c>
      <c r="AC199" t="s">
        <v>743</v>
      </c>
      <c r="AE199">
        <v>0</v>
      </c>
      <c r="AI199" t="s">
        <v>743</v>
      </c>
      <c r="AK199" t="s">
        <v>743</v>
      </c>
      <c r="AL199" t="s">
        <v>743</v>
      </c>
      <c r="AM199" t="s">
        <v>743</v>
      </c>
      <c r="AO199" t="s">
        <v>743</v>
      </c>
      <c r="AP199" t="s">
        <v>21</v>
      </c>
      <c r="AW199" t="s">
        <v>1011</v>
      </c>
      <c r="AX199">
        <v>2.8408066843508899</v>
      </c>
      <c r="AY199">
        <v>26.23</v>
      </c>
      <c r="AZ199">
        <v>28.8358924815577</v>
      </c>
    </row>
    <row r="200" spans="1:52">
      <c r="A200">
        <v>1910099</v>
      </c>
      <c r="B200" t="s">
        <v>1025</v>
      </c>
      <c r="C200" t="s">
        <v>245</v>
      </c>
      <c r="D200" t="s">
        <v>19</v>
      </c>
      <c r="E200">
        <v>360</v>
      </c>
      <c r="F200">
        <v>95</v>
      </c>
      <c r="G200" t="s">
        <v>216</v>
      </c>
      <c r="K200" t="s">
        <v>743</v>
      </c>
      <c r="O200" s="40"/>
      <c r="P200" t="s">
        <v>743</v>
      </c>
      <c r="Q200" t="s">
        <v>743</v>
      </c>
      <c r="W200" t="s">
        <v>743</v>
      </c>
      <c r="X200" s="40"/>
      <c r="Y200" t="s">
        <v>743</v>
      </c>
      <c r="Z200" t="s">
        <v>743</v>
      </c>
      <c r="AA200" t="s">
        <v>743</v>
      </c>
      <c r="AC200" t="s">
        <v>743</v>
      </c>
      <c r="AE200">
        <v>0</v>
      </c>
      <c r="AI200" t="s">
        <v>743</v>
      </c>
      <c r="AK200" t="s">
        <v>743</v>
      </c>
      <c r="AL200" t="s">
        <v>743</v>
      </c>
      <c r="AM200" t="s">
        <v>743</v>
      </c>
      <c r="AO200" t="s">
        <v>743</v>
      </c>
      <c r="AP200" t="s">
        <v>21</v>
      </c>
      <c r="AW200" t="s">
        <v>744</v>
      </c>
      <c r="AX200">
        <v>2.8</v>
      </c>
      <c r="AY200">
        <v>19.05</v>
      </c>
      <c r="AZ200">
        <v>17.987351224550402</v>
      </c>
    </row>
    <row r="201" spans="1:52">
      <c r="A201">
        <v>1910153</v>
      </c>
      <c r="B201" t="s">
        <v>1026</v>
      </c>
      <c r="C201" t="s">
        <v>246</v>
      </c>
      <c r="D201" t="s">
        <v>28</v>
      </c>
      <c r="E201">
        <v>15021</v>
      </c>
      <c r="F201">
        <v>2351</v>
      </c>
      <c r="G201" t="s">
        <v>216</v>
      </c>
      <c r="K201" t="s">
        <v>743</v>
      </c>
      <c r="O201" s="40"/>
      <c r="P201" t="s">
        <v>743</v>
      </c>
      <c r="Q201" t="s">
        <v>743</v>
      </c>
      <c r="W201" t="s">
        <v>743</v>
      </c>
      <c r="X201" s="40"/>
      <c r="Y201" t="s">
        <v>743</v>
      </c>
      <c r="Z201" t="s">
        <v>743</v>
      </c>
      <c r="AA201" t="s">
        <v>743</v>
      </c>
      <c r="AC201" t="s">
        <v>743</v>
      </c>
      <c r="AE201">
        <v>0</v>
      </c>
      <c r="AI201" t="s">
        <v>743</v>
      </c>
      <c r="AK201" t="s">
        <v>743</v>
      </c>
      <c r="AL201" t="s">
        <v>743</v>
      </c>
      <c r="AM201" t="s">
        <v>743</v>
      </c>
      <c r="AO201" t="s">
        <v>743</v>
      </c>
      <c r="AP201" t="s">
        <v>21</v>
      </c>
      <c r="AW201" t="s">
        <v>756</v>
      </c>
      <c r="AX201">
        <v>3.8234897603570999</v>
      </c>
      <c r="AY201">
        <v>35.75</v>
      </c>
      <c r="AZ201">
        <v>50.937994646580101</v>
      </c>
    </row>
    <row r="202" spans="1:52">
      <c r="A202">
        <v>1910158</v>
      </c>
      <c r="B202" t="s">
        <v>1027</v>
      </c>
      <c r="C202" t="s">
        <v>247</v>
      </c>
      <c r="D202" t="s">
        <v>28</v>
      </c>
      <c r="E202">
        <v>548</v>
      </c>
      <c r="F202">
        <v>201</v>
      </c>
      <c r="G202" t="s">
        <v>216</v>
      </c>
      <c r="K202" t="s">
        <v>743</v>
      </c>
      <c r="O202" s="40"/>
      <c r="P202" t="s">
        <v>743</v>
      </c>
      <c r="Q202" t="s">
        <v>743</v>
      </c>
      <c r="W202" t="s">
        <v>743</v>
      </c>
      <c r="X202" s="40"/>
      <c r="Y202" t="s">
        <v>743</v>
      </c>
      <c r="Z202" t="s">
        <v>743</v>
      </c>
      <c r="AA202" t="s">
        <v>743</v>
      </c>
      <c r="AC202" t="s">
        <v>743</v>
      </c>
      <c r="AE202">
        <v>0</v>
      </c>
      <c r="AI202" t="s">
        <v>743</v>
      </c>
      <c r="AK202" t="s">
        <v>743</v>
      </c>
      <c r="AL202" t="s">
        <v>743</v>
      </c>
      <c r="AM202" t="s">
        <v>743</v>
      </c>
      <c r="AO202" t="s">
        <v>743</v>
      </c>
      <c r="AP202" t="s">
        <v>21</v>
      </c>
      <c r="AW202" t="s">
        <v>756</v>
      </c>
      <c r="AX202">
        <v>3.63630078544361</v>
      </c>
      <c r="AY202">
        <v>47.34</v>
      </c>
      <c r="AZ202">
        <v>50.062641541200499</v>
      </c>
    </row>
    <row r="203" spans="1:52">
      <c r="A203">
        <v>1910161</v>
      </c>
      <c r="B203" t="s">
        <v>1028</v>
      </c>
      <c r="C203" t="s">
        <v>248</v>
      </c>
      <c r="D203" t="s">
        <v>28</v>
      </c>
      <c r="E203">
        <v>24416</v>
      </c>
      <c r="F203">
        <v>4379</v>
      </c>
      <c r="G203" t="s">
        <v>216</v>
      </c>
      <c r="K203" t="s">
        <v>743</v>
      </c>
      <c r="O203" s="40"/>
      <c r="P203" t="s">
        <v>743</v>
      </c>
      <c r="Q203" t="s">
        <v>743</v>
      </c>
      <c r="W203" t="s">
        <v>743</v>
      </c>
      <c r="X203" s="40"/>
      <c r="Y203" t="s">
        <v>743</v>
      </c>
      <c r="Z203" t="s">
        <v>743</v>
      </c>
      <c r="AA203" t="s">
        <v>743</v>
      </c>
      <c r="AC203" t="s">
        <v>743</v>
      </c>
      <c r="AE203">
        <v>0</v>
      </c>
      <c r="AI203" t="s">
        <v>743</v>
      </c>
      <c r="AK203" t="s">
        <v>743</v>
      </c>
      <c r="AL203" t="s">
        <v>743</v>
      </c>
      <c r="AM203" t="s">
        <v>743</v>
      </c>
      <c r="AO203" t="s">
        <v>743</v>
      </c>
      <c r="AP203" t="s">
        <v>21</v>
      </c>
      <c r="AW203" t="s">
        <v>756</v>
      </c>
      <c r="AX203">
        <v>4.2750132212103296</v>
      </c>
      <c r="AY203">
        <v>44.27</v>
      </c>
      <c r="AZ203">
        <v>56.6766087652002</v>
      </c>
    </row>
    <row r="204" spans="1:52">
      <c r="A204">
        <v>1910223</v>
      </c>
      <c r="B204" t="s">
        <v>1029</v>
      </c>
      <c r="C204" t="s">
        <v>249</v>
      </c>
      <c r="D204" t="s">
        <v>28</v>
      </c>
      <c r="E204">
        <v>26074</v>
      </c>
      <c r="F204">
        <v>5020</v>
      </c>
      <c r="G204" t="s">
        <v>216</v>
      </c>
      <c r="K204" t="s">
        <v>743</v>
      </c>
      <c r="O204" s="40"/>
      <c r="P204" t="s">
        <v>743</v>
      </c>
      <c r="Q204" t="s">
        <v>743</v>
      </c>
      <c r="W204" t="s">
        <v>743</v>
      </c>
      <c r="X204" s="40"/>
      <c r="Y204" t="s">
        <v>743</v>
      </c>
      <c r="Z204" t="s">
        <v>743</v>
      </c>
      <c r="AA204" t="s">
        <v>743</v>
      </c>
      <c r="AC204" t="s">
        <v>743</v>
      </c>
      <c r="AE204">
        <v>0</v>
      </c>
      <c r="AI204" t="s">
        <v>743</v>
      </c>
      <c r="AK204" t="s">
        <v>743</v>
      </c>
      <c r="AL204" t="s">
        <v>743</v>
      </c>
      <c r="AM204" t="s">
        <v>743</v>
      </c>
      <c r="AO204" t="s">
        <v>743</v>
      </c>
      <c r="AP204" t="s">
        <v>21</v>
      </c>
      <c r="AW204" t="s">
        <v>1011</v>
      </c>
      <c r="AX204">
        <v>3.6448511586102499</v>
      </c>
      <c r="AY204">
        <v>39.42</v>
      </c>
      <c r="AZ204">
        <v>38.971353328877598</v>
      </c>
    </row>
    <row r="205" spans="1:52">
      <c r="A205">
        <v>1910241</v>
      </c>
      <c r="B205" t="s">
        <v>1030</v>
      </c>
      <c r="C205" t="s">
        <v>250</v>
      </c>
      <c r="D205" t="s">
        <v>19</v>
      </c>
      <c r="E205">
        <v>1601</v>
      </c>
      <c r="F205">
        <v>710</v>
      </c>
      <c r="G205" t="s">
        <v>216</v>
      </c>
      <c r="K205" t="s">
        <v>743</v>
      </c>
      <c r="O205" s="40"/>
      <c r="P205" t="s">
        <v>743</v>
      </c>
      <c r="Q205" t="s">
        <v>743</v>
      </c>
      <c r="W205" t="s">
        <v>743</v>
      </c>
      <c r="X205" s="40"/>
      <c r="Y205" t="s">
        <v>743</v>
      </c>
      <c r="Z205" t="s">
        <v>743</v>
      </c>
      <c r="AA205" t="s">
        <v>743</v>
      </c>
      <c r="AC205" t="s">
        <v>743</v>
      </c>
      <c r="AE205">
        <v>0</v>
      </c>
      <c r="AI205" t="s">
        <v>743</v>
      </c>
      <c r="AK205" t="s">
        <v>743</v>
      </c>
      <c r="AL205" t="s">
        <v>743</v>
      </c>
      <c r="AM205" t="s">
        <v>743</v>
      </c>
      <c r="AO205" t="s">
        <v>743</v>
      </c>
      <c r="AP205" t="s">
        <v>21</v>
      </c>
      <c r="AW205" t="s">
        <v>744</v>
      </c>
      <c r="AX205">
        <v>3.1232026182410202</v>
      </c>
      <c r="AY205">
        <v>7.19</v>
      </c>
      <c r="AZ205">
        <v>7.8366797119485101</v>
      </c>
    </row>
    <row r="206" spans="1:52">
      <c r="A206">
        <v>1910243</v>
      </c>
      <c r="B206" t="s">
        <v>1031</v>
      </c>
      <c r="C206" t="s">
        <v>251</v>
      </c>
      <c r="D206" t="s">
        <v>19</v>
      </c>
      <c r="E206">
        <v>908</v>
      </c>
      <c r="F206">
        <v>431</v>
      </c>
      <c r="G206" t="s">
        <v>216</v>
      </c>
      <c r="K206" t="s">
        <v>743</v>
      </c>
      <c r="O206" s="40"/>
      <c r="P206" t="s">
        <v>743</v>
      </c>
      <c r="Q206" t="s">
        <v>743</v>
      </c>
      <c r="W206" t="s">
        <v>743</v>
      </c>
      <c r="X206" s="40"/>
      <c r="Y206" t="s">
        <v>743</v>
      </c>
      <c r="Z206" t="s">
        <v>743</v>
      </c>
      <c r="AA206" t="s">
        <v>743</v>
      </c>
      <c r="AC206" t="s">
        <v>743</v>
      </c>
      <c r="AE206">
        <v>0</v>
      </c>
      <c r="AI206" t="s">
        <v>743</v>
      </c>
      <c r="AK206" t="s">
        <v>743</v>
      </c>
      <c r="AL206" t="s">
        <v>743</v>
      </c>
      <c r="AM206" t="s">
        <v>743</v>
      </c>
      <c r="AO206" t="s">
        <v>743</v>
      </c>
      <c r="AP206" t="s">
        <v>21</v>
      </c>
      <c r="AW206" t="s">
        <v>744</v>
      </c>
      <c r="AX206">
        <v>2.71997783560608</v>
      </c>
      <c r="AY206">
        <v>11.78</v>
      </c>
      <c r="AZ206">
        <v>10.7174418085215</v>
      </c>
    </row>
    <row r="207" spans="1:52">
      <c r="A207">
        <v>1910801</v>
      </c>
      <c r="B207" t="s">
        <v>1032</v>
      </c>
      <c r="C207" t="s">
        <v>252</v>
      </c>
      <c r="D207" t="s">
        <v>28</v>
      </c>
      <c r="E207">
        <v>100</v>
      </c>
      <c r="F207">
        <v>1</v>
      </c>
      <c r="G207" t="s">
        <v>216</v>
      </c>
      <c r="K207" t="s">
        <v>743</v>
      </c>
      <c r="O207" s="40"/>
      <c r="P207" t="s">
        <v>743</v>
      </c>
      <c r="Q207" t="s">
        <v>743</v>
      </c>
      <c r="W207" t="s">
        <v>743</v>
      </c>
      <c r="X207" s="40"/>
      <c r="Y207" t="s">
        <v>743</v>
      </c>
      <c r="Z207" t="s">
        <v>743</v>
      </c>
      <c r="AA207" t="s">
        <v>743</v>
      </c>
      <c r="AC207" t="s">
        <v>743</v>
      </c>
      <c r="AE207">
        <v>0</v>
      </c>
      <c r="AI207" t="s">
        <v>743</v>
      </c>
      <c r="AK207" t="s">
        <v>743</v>
      </c>
      <c r="AL207" t="s">
        <v>743</v>
      </c>
      <c r="AM207" t="s">
        <v>743</v>
      </c>
      <c r="AO207" t="s">
        <v>743</v>
      </c>
      <c r="AP207" t="s">
        <v>21</v>
      </c>
      <c r="AW207" t="s">
        <v>744</v>
      </c>
      <c r="AX207">
        <v>2.2000000000000002</v>
      </c>
      <c r="AY207">
        <v>21.59</v>
      </c>
      <c r="AZ207">
        <v>0</v>
      </c>
    </row>
    <row r="208" spans="1:52">
      <c r="A208">
        <v>2000293</v>
      </c>
      <c r="B208" t="s">
        <v>1033</v>
      </c>
      <c r="C208" t="s">
        <v>253</v>
      </c>
      <c r="D208" t="s">
        <v>33</v>
      </c>
      <c r="E208">
        <v>300</v>
      </c>
      <c r="F208">
        <v>90</v>
      </c>
      <c r="G208" t="s">
        <v>254</v>
      </c>
      <c r="K208" t="s">
        <v>743</v>
      </c>
      <c r="O208" s="40"/>
      <c r="P208" t="s">
        <v>743</v>
      </c>
      <c r="Q208" t="s">
        <v>743</v>
      </c>
      <c r="W208" t="s">
        <v>743</v>
      </c>
      <c r="X208" s="40"/>
      <c r="Y208" t="s">
        <v>743</v>
      </c>
      <c r="Z208" t="s">
        <v>743</v>
      </c>
      <c r="AA208" t="s">
        <v>743</v>
      </c>
      <c r="AC208" t="s">
        <v>743</v>
      </c>
      <c r="AE208">
        <v>0</v>
      </c>
      <c r="AI208" t="s">
        <v>743</v>
      </c>
      <c r="AK208" t="s">
        <v>743</v>
      </c>
      <c r="AL208" t="s">
        <v>743</v>
      </c>
      <c r="AM208" t="s">
        <v>743</v>
      </c>
      <c r="AO208" t="s">
        <v>743</v>
      </c>
      <c r="AP208" t="s">
        <v>21</v>
      </c>
      <c r="AW208" t="s">
        <v>744</v>
      </c>
      <c r="AX208">
        <v>2.36</v>
      </c>
      <c r="AY208">
        <v>48.34</v>
      </c>
      <c r="AZ208">
        <v>15.881113653108001</v>
      </c>
    </row>
    <row r="209" spans="1:52">
      <c r="A209">
        <v>2000511</v>
      </c>
      <c r="B209" t="s">
        <v>1034</v>
      </c>
      <c r="C209" t="s">
        <v>255</v>
      </c>
      <c r="D209" t="s">
        <v>19</v>
      </c>
      <c r="E209">
        <v>45</v>
      </c>
      <c r="F209">
        <v>20</v>
      </c>
      <c r="G209" t="s">
        <v>254</v>
      </c>
      <c r="K209" t="s">
        <v>743</v>
      </c>
      <c r="O209" s="40"/>
      <c r="P209" t="s">
        <v>743</v>
      </c>
      <c r="Q209" t="s">
        <v>743</v>
      </c>
      <c r="T209" t="s">
        <v>24</v>
      </c>
      <c r="U209" s="40">
        <f>X209</f>
        <v>400000</v>
      </c>
      <c r="W209" t="s">
        <v>1035</v>
      </c>
      <c r="X209" s="40">
        <v>400000</v>
      </c>
      <c r="Y209" t="s">
        <v>945</v>
      </c>
      <c r="Z209" t="s">
        <v>815</v>
      </c>
      <c r="AA209" t="s">
        <v>743</v>
      </c>
      <c r="AC209" t="s">
        <v>743</v>
      </c>
      <c r="AE209">
        <v>0</v>
      </c>
      <c r="AI209" t="s">
        <v>743</v>
      </c>
      <c r="AK209" t="s">
        <v>743</v>
      </c>
      <c r="AL209" t="s">
        <v>743</v>
      </c>
      <c r="AM209" t="s">
        <v>743</v>
      </c>
      <c r="AO209" t="s">
        <v>743</v>
      </c>
      <c r="AP209" t="s">
        <v>21</v>
      </c>
      <c r="AW209" t="s">
        <v>744</v>
      </c>
      <c r="AX209">
        <v>2.34</v>
      </c>
      <c r="AY209">
        <v>25.84</v>
      </c>
      <c r="AZ209">
        <v>45.149292896307401</v>
      </c>
    </row>
    <row r="210" spans="1:52">
      <c r="A210">
        <v>2000529</v>
      </c>
      <c r="B210" t="s">
        <v>1036</v>
      </c>
      <c r="C210" t="s">
        <v>256</v>
      </c>
      <c r="D210" t="s">
        <v>19</v>
      </c>
      <c r="E210">
        <v>50</v>
      </c>
      <c r="F210">
        <v>23</v>
      </c>
      <c r="G210" t="s">
        <v>254</v>
      </c>
      <c r="K210" t="s">
        <v>1037</v>
      </c>
      <c r="L210" s="40">
        <v>277892.2</v>
      </c>
      <c r="M210" t="s">
        <v>805</v>
      </c>
      <c r="N210" t="s">
        <v>24</v>
      </c>
      <c r="O210" s="40">
        <v>277892.2</v>
      </c>
      <c r="P210" t="s">
        <v>743</v>
      </c>
      <c r="Q210" t="s">
        <v>743</v>
      </c>
      <c r="W210" t="s">
        <v>743</v>
      </c>
      <c r="X210" s="40"/>
      <c r="Y210" t="s">
        <v>743</v>
      </c>
      <c r="Z210" t="s">
        <v>743</v>
      </c>
      <c r="AA210" t="s">
        <v>743</v>
      </c>
      <c r="AC210" t="s">
        <v>743</v>
      </c>
      <c r="AE210">
        <v>0</v>
      </c>
      <c r="AI210" t="s">
        <v>743</v>
      </c>
      <c r="AK210" t="s">
        <v>743</v>
      </c>
      <c r="AL210" t="s">
        <v>743</v>
      </c>
      <c r="AM210" t="s">
        <v>743</v>
      </c>
      <c r="AO210" t="s">
        <v>743</v>
      </c>
      <c r="AP210" t="s">
        <v>21</v>
      </c>
      <c r="AW210" t="s">
        <v>756</v>
      </c>
      <c r="AX210">
        <v>3.3101851839182999</v>
      </c>
      <c r="AY210">
        <v>10.64</v>
      </c>
      <c r="AZ210">
        <v>43.1839670711229</v>
      </c>
    </row>
    <row r="211" spans="1:52">
      <c r="A211">
        <v>2000549</v>
      </c>
      <c r="B211" t="s">
        <v>1038</v>
      </c>
      <c r="C211" t="s">
        <v>257</v>
      </c>
      <c r="D211" t="s">
        <v>19</v>
      </c>
      <c r="E211">
        <v>239</v>
      </c>
      <c r="F211">
        <v>27</v>
      </c>
      <c r="G211" t="s">
        <v>254</v>
      </c>
      <c r="K211" t="s">
        <v>743</v>
      </c>
      <c r="O211" s="40"/>
      <c r="P211" t="s">
        <v>743</v>
      </c>
      <c r="Q211" t="s">
        <v>743</v>
      </c>
      <c r="W211" t="s">
        <v>743</v>
      </c>
      <c r="X211" s="40"/>
      <c r="Y211" t="s">
        <v>743</v>
      </c>
      <c r="Z211" t="s">
        <v>743</v>
      </c>
      <c r="AA211" t="s">
        <v>743</v>
      </c>
      <c r="AC211" t="s">
        <v>743</v>
      </c>
      <c r="AE211">
        <v>0</v>
      </c>
      <c r="AI211" t="s">
        <v>743</v>
      </c>
      <c r="AK211" t="s">
        <v>743</v>
      </c>
      <c r="AL211" t="s">
        <v>743</v>
      </c>
      <c r="AM211" t="s">
        <v>743</v>
      </c>
      <c r="AO211" t="s">
        <v>743</v>
      </c>
      <c r="AP211" t="s">
        <v>21</v>
      </c>
      <c r="AW211" t="s">
        <v>744</v>
      </c>
      <c r="AX211">
        <v>2.58</v>
      </c>
      <c r="AY211">
        <v>3.08</v>
      </c>
      <c r="AZ211">
        <v>14.7694644908998</v>
      </c>
    </row>
    <row r="212" spans="1:52">
      <c r="A212">
        <v>2000551</v>
      </c>
      <c r="B212" t="s">
        <v>1039</v>
      </c>
      <c r="C212" t="s">
        <v>258</v>
      </c>
      <c r="D212" t="s">
        <v>33</v>
      </c>
      <c r="E212">
        <v>200</v>
      </c>
      <c r="F212">
        <v>83</v>
      </c>
      <c r="G212" t="s">
        <v>254</v>
      </c>
      <c r="K212" t="s">
        <v>743</v>
      </c>
      <c r="O212" s="40"/>
      <c r="P212" t="s">
        <v>743</v>
      </c>
      <c r="Q212" t="s">
        <v>743</v>
      </c>
      <c r="W212" t="s">
        <v>743</v>
      </c>
      <c r="X212" s="40"/>
      <c r="Y212" t="s">
        <v>743</v>
      </c>
      <c r="Z212" t="s">
        <v>743</v>
      </c>
      <c r="AA212" t="s">
        <v>743</v>
      </c>
      <c r="AC212" t="s">
        <v>743</v>
      </c>
      <c r="AE212">
        <v>0</v>
      </c>
      <c r="AI212" t="s">
        <v>743</v>
      </c>
      <c r="AK212" t="s">
        <v>743</v>
      </c>
      <c r="AL212" t="s">
        <v>743</v>
      </c>
      <c r="AM212" t="s">
        <v>743</v>
      </c>
      <c r="AO212" t="s">
        <v>743</v>
      </c>
      <c r="AP212" t="s">
        <v>21</v>
      </c>
      <c r="AW212" t="s">
        <v>744</v>
      </c>
      <c r="AX212">
        <v>2.75</v>
      </c>
      <c r="AY212">
        <v>14.69</v>
      </c>
      <c r="AZ212">
        <v>15.735502504139999</v>
      </c>
    </row>
    <row r="213" spans="1:52">
      <c r="A213">
        <v>2000557</v>
      </c>
      <c r="B213" t="s">
        <v>1040</v>
      </c>
      <c r="C213" t="s">
        <v>259</v>
      </c>
      <c r="D213" t="s">
        <v>33</v>
      </c>
      <c r="E213">
        <v>100</v>
      </c>
      <c r="F213">
        <v>26</v>
      </c>
      <c r="G213" t="s">
        <v>254</v>
      </c>
      <c r="K213" t="s">
        <v>743</v>
      </c>
      <c r="O213" s="40"/>
      <c r="P213" t="s">
        <v>743</v>
      </c>
      <c r="Q213" t="s">
        <v>743</v>
      </c>
      <c r="W213" t="s">
        <v>743</v>
      </c>
      <c r="X213" s="40"/>
      <c r="Y213" t="s">
        <v>743</v>
      </c>
      <c r="Z213" t="s">
        <v>743</v>
      </c>
      <c r="AA213" t="s">
        <v>743</v>
      </c>
      <c r="AC213" t="s">
        <v>743</v>
      </c>
      <c r="AE213">
        <v>0</v>
      </c>
      <c r="AI213" t="s">
        <v>743</v>
      </c>
      <c r="AK213" t="s">
        <v>743</v>
      </c>
      <c r="AL213" t="s">
        <v>743</v>
      </c>
      <c r="AM213" t="s">
        <v>743</v>
      </c>
      <c r="AO213" t="s">
        <v>743</v>
      </c>
      <c r="AP213" t="s">
        <v>21</v>
      </c>
      <c r="AW213" t="s">
        <v>744</v>
      </c>
      <c r="AX213">
        <v>2.0520136131207201</v>
      </c>
      <c r="AY213">
        <v>17.11</v>
      </c>
      <c r="AZ213">
        <v>15.881113653108001</v>
      </c>
    </row>
    <row r="214" spans="1:52">
      <c r="A214">
        <v>2000589</v>
      </c>
      <c r="B214" t="s">
        <v>1041</v>
      </c>
      <c r="C214" t="s">
        <v>260</v>
      </c>
      <c r="D214" t="s">
        <v>28</v>
      </c>
      <c r="E214">
        <v>30</v>
      </c>
      <c r="F214">
        <v>33</v>
      </c>
      <c r="G214" t="s">
        <v>254</v>
      </c>
      <c r="K214" t="s">
        <v>1042</v>
      </c>
      <c r="L214" s="40">
        <v>18363.918918918898</v>
      </c>
      <c r="M214" t="s">
        <v>805</v>
      </c>
      <c r="N214" t="s">
        <v>24</v>
      </c>
      <c r="O214" s="40">
        <v>18363.918918918898</v>
      </c>
      <c r="P214" t="s">
        <v>743</v>
      </c>
      <c r="Q214" t="s">
        <v>743</v>
      </c>
      <c r="W214" t="s">
        <v>743</v>
      </c>
      <c r="X214" s="40"/>
      <c r="Y214" t="s">
        <v>743</v>
      </c>
      <c r="Z214" t="s">
        <v>743</v>
      </c>
      <c r="AA214" t="s">
        <v>743</v>
      </c>
      <c r="AC214" t="s">
        <v>743</v>
      </c>
      <c r="AE214">
        <v>0</v>
      </c>
      <c r="AI214" t="s">
        <v>743</v>
      </c>
      <c r="AK214" t="s">
        <v>743</v>
      </c>
      <c r="AL214" t="s">
        <v>743</v>
      </c>
      <c r="AM214" t="s">
        <v>743</v>
      </c>
      <c r="AO214" t="s">
        <v>743</v>
      </c>
      <c r="AP214" t="s">
        <v>21</v>
      </c>
      <c r="AW214" t="s">
        <v>744</v>
      </c>
      <c r="AX214">
        <v>2.76</v>
      </c>
      <c r="AY214">
        <v>43.66</v>
      </c>
      <c r="AZ214">
        <v>15.735502504139999</v>
      </c>
    </row>
    <row r="215" spans="1:52">
      <c r="A215">
        <v>2000595</v>
      </c>
      <c r="B215" t="s">
        <v>1043</v>
      </c>
      <c r="C215" t="s">
        <v>261</v>
      </c>
      <c r="D215" t="s">
        <v>33</v>
      </c>
      <c r="E215">
        <v>450</v>
      </c>
      <c r="F215">
        <v>99</v>
      </c>
      <c r="G215" t="s">
        <v>254</v>
      </c>
      <c r="K215" t="s">
        <v>743</v>
      </c>
      <c r="O215" s="40"/>
      <c r="P215" t="s">
        <v>743</v>
      </c>
      <c r="Q215" t="s">
        <v>743</v>
      </c>
      <c r="W215" t="s">
        <v>743</v>
      </c>
      <c r="X215" s="40"/>
      <c r="Y215" t="s">
        <v>743</v>
      </c>
      <c r="Z215" t="s">
        <v>743</v>
      </c>
      <c r="AA215" t="s">
        <v>743</v>
      </c>
      <c r="AC215" t="s">
        <v>743</v>
      </c>
      <c r="AE215">
        <v>0</v>
      </c>
      <c r="AI215" t="s">
        <v>743</v>
      </c>
      <c r="AK215" t="s">
        <v>743</v>
      </c>
      <c r="AL215" t="s">
        <v>743</v>
      </c>
      <c r="AM215" t="s">
        <v>743</v>
      </c>
      <c r="AO215" t="s">
        <v>743</v>
      </c>
      <c r="AP215" t="s">
        <v>21</v>
      </c>
      <c r="AW215" t="s">
        <v>756</v>
      </c>
      <c r="AX215">
        <v>2.46</v>
      </c>
      <c r="AY215">
        <v>53.98</v>
      </c>
      <c r="AZ215">
        <v>40.940780403860202</v>
      </c>
    </row>
    <row r="216" spans="1:52">
      <c r="A216">
        <v>2000600</v>
      </c>
      <c r="B216" t="s">
        <v>1044</v>
      </c>
      <c r="C216" t="s">
        <v>262</v>
      </c>
      <c r="D216" t="s">
        <v>33</v>
      </c>
      <c r="E216">
        <v>618</v>
      </c>
      <c r="F216">
        <v>7</v>
      </c>
      <c r="G216" t="s">
        <v>254</v>
      </c>
      <c r="K216" t="s">
        <v>743</v>
      </c>
      <c r="O216" s="40"/>
      <c r="P216" t="s">
        <v>743</v>
      </c>
      <c r="Q216" t="s">
        <v>743</v>
      </c>
      <c r="W216" t="s">
        <v>743</v>
      </c>
      <c r="X216" s="40"/>
      <c r="Y216" t="s">
        <v>743</v>
      </c>
      <c r="Z216" t="s">
        <v>743</v>
      </c>
      <c r="AA216" t="s">
        <v>743</v>
      </c>
      <c r="AC216" t="s">
        <v>743</v>
      </c>
      <c r="AE216">
        <v>0</v>
      </c>
      <c r="AI216" t="s">
        <v>743</v>
      </c>
      <c r="AK216" t="s">
        <v>743</v>
      </c>
      <c r="AL216" t="s">
        <v>743</v>
      </c>
      <c r="AM216" t="s">
        <v>743</v>
      </c>
      <c r="AO216" t="s">
        <v>743</v>
      </c>
      <c r="AP216" t="s">
        <v>21</v>
      </c>
      <c r="AW216" t="s">
        <v>1011</v>
      </c>
      <c r="AX216">
        <v>4.28</v>
      </c>
      <c r="AY216">
        <v>69.2</v>
      </c>
      <c r="AZ216">
        <v>40.940780403860202</v>
      </c>
    </row>
    <row r="217" spans="1:52">
      <c r="A217">
        <v>2000692</v>
      </c>
      <c r="B217" t="s">
        <v>1045</v>
      </c>
      <c r="C217" t="s">
        <v>263</v>
      </c>
      <c r="D217" t="s">
        <v>19</v>
      </c>
      <c r="E217">
        <v>150</v>
      </c>
      <c r="F217">
        <v>27</v>
      </c>
      <c r="G217" t="s">
        <v>254</v>
      </c>
      <c r="K217" t="s">
        <v>743</v>
      </c>
      <c r="O217" s="40"/>
      <c r="P217" t="s">
        <v>743</v>
      </c>
      <c r="Q217" t="s">
        <v>743</v>
      </c>
      <c r="W217" t="s">
        <v>743</v>
      </c>
      <c r="X217" s="40"/>
      <c r="Y217" t="s">
        <v>743</v>
      </c>
      <c r="Z217" t="s">
        <v>743</v>
      </c>
      <c r="AA217" t="s">
        <v>743</v>
      </c>
      <c r="AC217" t="s">
        <v>743</v>
      </c>
      <c r="AE217">
        <v>0</v>
      </c>
      <c r="AI217" t="s">
        <v>743</v>
      </c>
      <c r="AK217" t="s">
        <v>743</v>
      </c>
      <c r="AL217" t="s">
        <v>743</v>
      </c>
      <c r="AM217" t="s">
        <v>743</v>
      </c>
      <c r="AO217" t="s">
        <v>743</v>
      </c>
      <c r="AP217" t="s">
        <v>21</v>
      </c>
      <c r="AW217" t="s">
        <v>756</v>
      </c>
      <c r="AX217">
        <v>3.31</v>
      </c>
      <c r="AY217">
        <v>10.64</v>
      </c>
      <c r="AZ217">
        <v>43.1839670711229</v>
      </c>
    </row>
    <row r="218" spans="1:52">
      <c r="A218">
        <v>2000724</v>
      </c>
      <c r="B218" t="s">
        <v>1046</v>
      </c>
      <c r="C218" t="s">
        <v>264</v>
      </c>
      <c r="D218" t="s">
        <v>28</v>
      </c>
      <c r="E218">
        <v>100</v>
      </c>
      <c r="F218">
        <v>31</v>
      </c>
      <c r="G218" t="s">
        <v>254</v>
      </c>
      <c r="K218" t="s">
        <v>743</v>
      </c>
      <c r="O218" s="40"/>
      <c r="P218" t="s">
        <v>743</v>
      </c>
      <c r="Q218" t="s">
        <v>743</v>
      </c>
      <c r="W218" t="s">
        <v>743</v>
      </c>
      <c r="X218" s="40"/>
      <c r="Y218" t="s">
        <v>743</v>
      </c>
      <c r="Z218" t="s">
        <v>743</v>
      </c>
      <c r="AA218" t="s">
        <v>743</v>
      </c>
      <c r="AC218" t="s">
        <v>743</v>
      </c>
      <c r="AE218">
        <v>0</v>
      </c>
      <c r="AI218" t="s">
        <v>743</v>
      </c>
      <c r="AK218" t="s">
        <v>743</v>
      </c>
      <c r="AL218" t="s">
        <v>743</v>
      </c>
      <c r="AM218" t="s">
        <v>743</v>
      </c>
      <c r="AO218" t="s">
        <v>743</v>
      </c>
      <c r="AP218" t="s">
        <v>21</v>
      </c>
      <c r="AW218" t="s">
        <v>756</v>
      </c>
      <c r="AX218">
        <v>4.08</v>
      </c>
      <c r="AY218">
        <v>20.98</v>
      </c>
      <c r="AZ218">
        <v>41.951846419979503</v>
      </c>
    </row>
    <row r="219" spans="1:52">
      <c r="A219">
        <v>2000800</v>
      </c>
      <c r="B219" t="s">
        <v>1047</v>
      </c>
      <c r="C219" t="s">
        <v>265</v>
      </c>
      <c r="D219" t="s">
        <v>33</v>
      </c>
      <c r="E219">
        <v>50</v>
      </c>
      <c r="F219">
        <v>22</v>
      </c>
      <c r="G219" t="s">
        <v>254</v>
      </c>
      <c r="K219" t="s">
        <v>743</v>
      </c>
      <c r="O219" s="40"/>
      <c r="P219" t="s">
        <v>743</v>
      </c>
      <c r="Q219" t="s">
        <v>743</v>
      </c>
      <c r="W219" t="s">
        <v>743</v>
      </c>
      <c r="X219" s="40"/>
      <c r="Y219" t="s">
        <v>743</v>
      </c>
      <c r="Z219" t="s">
        <v>743</v>
      </c>
      <c r="AA219" t="s">
        <v>743</v>
      </c>
      <c r="AC219" t="s">
        <v>743</v>
      </c>
      <c r="AE219">
        <v>0</v>
      </c>
      <c r="AI219" t="s">
        <v>743</v>
      </c>
      <c r="AK219" t="s">
        <v>743</v>
      </c>
      <c r="AL219" t="s">
        <v>743</v>
      </c>
      <c r="AM219" t="s">
        <v>743</v>
      </c>
      <c r="AO219" t="s">
        <v>743</v>
      </c>
      <c r="AP219" t="s">
        <v>21</v>
      </c>
      <c r="AW219" t="s">
        <v>756</v>
      </c>
      <c r="AX219">
        <v>3.45</v>
      </c>
      <c r="AY219">
        <v>62.21</v>
      </c>
      <c r="AZ219">
        <v>45.033984672603403</v>
      </c>
    </row>
    <row r="220" spans="1:52">
      <c r="A220">
        <v>2010004</v>
      </c>
      <c r="B220" t="s">
        <v>1048</v>
      </c>
      <c r="C220" t="s">
        <v>266</v>
      </c>
      <c r="D220" t="s">
        <v>28</v>
      </c>
      <c r="E220">
        <v>1637</v>
      </c>
      <c r="F220">
        <v>496</v>
      </c>
      <c r="G220" t="s">
        <v>254</v>
      </c>
      <c r="K220" t="s">
        <v>743</v>
      </c>
      <c r="O220" s="40"/>
      <c r="P220" t="s">
        <v>743</v>
      </c>
      <c r="Q220" t="s">
        <v>743</v>
      </c>
      <c r="W220" t="s">
        <v>743</v>
      </c>
      <c r="X220" s="40"/>
      <c r="Y220" t="s">
        <v>743</v>
      </c>
      <c r="Z220" t="s">
        <v>743</v>
      </c>
      <c r="AA220" t="s">
        <v>743</v>
      </c>
      <c r="AC220" t="s">
        <v>743</v>
      </c>
      <c r="AE220">
        <v>0</v>
      </c>
      <c r="AF220" t="s">
        <v>24</v>
      </c>
      <c r="AG220" s="40">
        <f>AJ220</f>
        <v>2956261.5</v>
      </c>
      <c r="AI220" t="s">
        <v>1049</v>
      </c>
      <c r="AJ220" s="40">
        <v>2956261.5</v>
      </c>
      <c r="AK220" t="s">
        <v>903</v>
      </c>
      <c r="AL220" t="s">
        <v>815</v>
      </c>
      <c r="AM220" t="s">
        <v>743</v>
      </c>
      <c r="AO220" t="s">
        <v>743</v>
      </c>
      <c r="AP220" t="s">
        <v>35</v>
      </c>
      <c r="AW220" t="s">
        <v>756</v>
      </c>
      <c r="AX220">
        <v>3.88</v>
      </c>
      <c r="AY220">
        <v>43.35</v>
      </c>
      <c r="AZ220">
        <v>60.454601966946697</v>
      </c>
    </row>
    <row r="221" spans="1:52">
      <c r="A221">
        <v>2010012</v>
      </c>
      <c r="B221" t="s">
        <v>1050</v>
      </c>
      <c r="C221" t="s">
        <v>267</v>
      </c>
      <c r="D221" t="s">
        <v>33</v>
      </c>
      <c r="E221">
        <v>320</v>
      </c>
      <c r="F221">
        <v>97</v>
      </c>
      <c r="G221" t="s">
        <v>254</v>
      </c>
      <c r="K221" t="s">
        <v>743</v>
      </c>
      <c r="O221" s="40"/>
      <c r="P221" t="s">
        <v>743</v>
      </c>
      <c r="Q221" t="s">
        <v>743</v>
      </c>
      <c r="W221" t="s">
        <v>743</v>
      </c>
      <c r="X221" s="40"/>
      <c r="Y221" t="s">
        <v>743</v>
      </c>
      <c r="Z221" t="s">
        <v>743</v>
      </c>
      <c r="AA221" t="s">
        <v>743</v>
      </c>
      <c r="AC221" t="s">
        <v>743</v>
      </c>
      <c r="AE221">
        <v>0</v>
      </c>
      <c r="AI221" t="s">
        <v>743</v>
      </c>
      <c r="AK221" t="s">
        <v>743</v>
      </c>
      <c r="AL221" t="s">
        <v>743</v>
      </c>
      <c r="AM221" t="s">
        <v>743</v>
      </c>
      <c r="AO221" t="s">
        <v>743</v>
      </c>
      <c r="AP221" t="s">
        <v>21</v>
      </c>
      <c r="AW221" t="s">
        <v>744</v>
      </c>
      <c r="AX221">
        <v>2.59</v>
      </c>
      <c r="AY221">
        <v>42.09</v>
      </c>
      <c r="AZ221">
        <v>14.7694644908998</v>
      </c>
    </row>
    <row r="222" spans="1:52">
      <c r="A222">
        <v>2010800</v>
      </c>
      <c r="B222" t="s">
        <v>1051</v>
      </c>
      <c r="C222" t="s">
        <v>268</v>
      </c>
      <c r="D222" t="s">
        <v>33</v>
      </c>
      <c r="E222">
        <v>2256</v>
      </c>
      <c r="F222">
        <v>656</v>
      </c>
      <c r="G222" t="s">
        <v>254</v>
      </c>
      <c r="K222" t="s">
        <v>743</v>
      </c>
      <c r="O222" s="40"/>
      <c r="P222" t="s">
        <v>743</v>
      </c>
      <c r="Q222" t="s">
        <v>743</v>
      </c>
      <c r="W222" t="s">
        <v>743</v>
      </c>
      <c r="X222" s="40"/>
      <c r="Y222" t="s">
        <v>743</v>
      </c>
      <c r="Z222" t="s">
        <v>743</v>
      </c>
      <c r="AA222" t="s">
        <v>743</v>
      </c>
      <c r="AC222" t="s">
        <v>743</v>
      </c>
      <c r="AE222">
        <v>0</v>
      </c>
      <c r="AI222" t="s">
        <v>743</v>
      </c>
      <c r="AK222" t="s">
        <v>743</v>
      </c>
      <c r="AL222" t="s">
        <v>743</v>
      </c>
      <c r="AM222" t="s">
        <v>743</v>
      </c>
      <c r="AO222" t="s">
        <v>743</v>
      </c>
      <c r="AP222" t="s">
        <v>21</v>
      </c>
      <c r="AW222" t="s">
        <v>756</v>
      </c>
      <c r="AX222">
        <v>3.19</v>
      </c>
      <c r="AY222">
        <v>60</v>
      </c>
      <c r="AZ222">
        <v>42.4300790716986</v>
      </c>
    </row>
    <row r="223" spans="1:52">
      <c r="A223">
        <v>2010801</v>
      </c>
      <c r="B223" t="s">
        <v>1052</v>
      </c>
      <c r="C223" t="s">
        <v>269</v>
      </c>
      <c r="D223" t="s">
        <v>33</v>
      </c>
      <c r="E223">
        <v>3147</v>
      </c>
      <c r="F223">
        <v>74</v>
      </c>
      <c r="G223" t="s">
        <v>254</v>
      </c>
      <c r="K223" t="s">
        <v>743</v>
      </c>
      <c r="O223" s="40"/>
      <c r="P223" t="s">
        <v>743</v>
      </c>
      <c r="Q223" t="s">
        <v>743</v>
      </c>
      <c r="W223" t="s">
        <v>743</v>
      </c>
      <c r="X223" s="40"/>
      <c r="Y223" t="s">
        <v>743</v>
      </c>
      <c r="Z223" t="s">
        <v>743</v>
      </c>
      <c r="AA223" t="s">
        <v>743</v>
      </c>
      <c r="AC223" t="s">
        <v>743</v>
      </c>
      <c r="AE223">
        <v>0</v>
      </c>
      <c r="AI223" t="s">
        <v>743</v>
      </c>
      <c r="AK223" t="s">
        <v>743</v>
      </c>
      <c r="AL223" t="s">
        <v>743</v>
      </c>
      <c r="AM223" t="s">
        <v>743</v>
      </c>
      <c r="AO223" t="s">
        <v>743</v>
      </c>
      <c r="AP223" t="s">
        <v>21</v>
      </c>
      <c r="AW223" t="s">
        <v>756</v>
      </c>
      <c r="AX223">
        <v>3.19</v>
      </c>
      <c r="AY223">
        <v>60</v>
      </c>
      <c r="AZ223">
        <v>42.4300790716986</v>
      </c>
    </row>
    <row r="224" spans="1:52">
      <c r="A224">
        <v>2110005</v>
      </c>
      <c r="B224" t="s">
        <v>1053</v>
      </c>
      <c r="C224" t="s">
        <v>270</v>
      </c>
      <c r="D224" t="s">
        <v>19</v>
      </c>
      <c r="E224">
        <v>2483</v>
      </c>
      <c r="F224">
        <v>587</v>
      </c>
      <c r="G224" t="s">
        <v>271</v>
      </c>
      <c r="K224" t="s">
        <v>743</v>
      </c>
      <c r="O224" s="40"/>
      <c r="P224" t="s">
        <v>743</v>
      </c>
      <c r="Q224" t="s">
        <v>743</v>
      </c>
      <c r="W224" t="s">
        <v>743</v>
      </c>
      <c r="X224" s="40"/>
      <c r="Y224" t="s">
        <v>743</v>
      </c>
      <c r="Z224" t="s">
        <v>743</v>
      </c>
      <c r="AA224" t="s">
        <v>743</v>
      </c>
      <c r="AC224" t="s">
        <v>743</v>
      </c>
      <c r="AE224">
        <v>0</v>
      </c>
      <c r="AI224" t="s">
        <v>743</v>
      </c>
      <c r="AK224" t="s">
        <v>743</v>
      </c>
      <c r="AL224" t="s">
        <v>743</v>
      </c>
      <c r="AM224" t="s">
        <v>743</v>
      </c>
      <c r="AO224" t="s">
        <v>743</v>
      </c>
      <c r="AP224" t="s">
        <v>21</v>
      </c>
      <c r="AW224" t="s">
        <v>744</v>
      </c>
      <c r="AX224">
        <v>2.13</v>
      </c>
      <c r="AY224">
        <v>25.39</v>
      </c>
      <c r="AZ224">
        <v>4.7326175482666502</v>
      </c>
    </row>
    <row r="225" spans="1:52">
      <c r="A225">
        <v>2110502</v>
      </c>
      <c r="B225" t="s">
        <v>1054</v>
      </c>
      <c r="C225" t="s">
        <v>272</v>
      </c>
      <c r="D225" t="s">
        <v>28</v>
      </c>
      <c r="E225">
        <v>1560</v>
      </c>
      <c r="F225">
        <v>7</v>
      </c>
      <c r="G225" t="s">
        <v>271</v>
      </c>
      <c r="K225" t="s">
        <v>743</v>
      </c>
      <c r="O225" s="40"/>
      <c r="P225" t="s">
        <v>743</v>
      </c>
      <c r="Q225" t="s">
        <v>743</v>
      </c>
      <c r="W225" t="s">
        <v>743</v>
      </c>
      <c r="X225" s="40"/>
      <c r="Y225" t="s">
        <v>743</v>
      </c>
      <c r="Z225" t="s">
        <v>743</v>
      </c>
      <c r="AA225" t="s">
        <v>743</v>
      </c>
      <c r="AC225" t="s">
        <v>743</v>
      </c>
      <c r="AE225">
        <v>0</v>
      </c>
      <c r="AI225" t="s">
        <v>743</v>
      </c>
      <c r="AK225" t="s">
        <v>743</v>
      </c>
      <c r="AL225" t="s">
        <v>743</v>
      </c>
      <c r="AM225" t="s">
        <v>743</v>
      </c>
      <c r="AO225" t="s">
        <v>743</v>
      </c>
      <c r="AP225" t="s">
        <v>21</v>
      </c>
      <c r="AW225" t="s">
        <v>744</v>
      </c>
      <c r="AX225">
        <v>1.93</v>
      </c>
      <c r="AY225">
        <v>27.06</v>
      </c>
      <c r="AZ225">
        <v>5.0455441863705799</v>
      </c>
    </row>
    <row r="226" spans="1:52">
      <c r="A226">
        <v>2210503</v>
      </c>
      <c r="B226" t="s">
        <v>1055</v>
      </c>
      <c r="C226" t="s">
        <v>273</v>
      </c>
      <c r="D226" t="s">
        <v>33</v>
      </c>
      <c r="E226">
        <v>1000</v>
      </c>
      <c r="F226">
        <v>235</v>
      </c>
      <c r="G226" t="s">
        <v>274</v>
      </c>
      <c r="K226" t="s">
        <v>743</v>
      </c>
      <c r="O226" s="40"/>
      <c r="P226" t="s">
        <v>743</v>
      </c>
      <c r="Q226" t="s">
        <v>743</v>
      </c>
      <c r="W226" t="s">
        <v>743</v>
      </c>
      <c r="X226" s="40"/>
      <c r="Y226" t="s">
        <v>743</v>
      </c>
      <c r="Z226" t="s">
        <v>743</v>
      </c>
      <c r="AA226" t="s">
        <v>743</v>
      </c>
      <c r="AC226" t="s">
        <v>743</v>
      </c>
      <c r="AE226">
        <v>0</v>
      </c>
      <c r="AI226" t="s">
        <v>743</v>
      </c>
      <c r="AK226" t="s">
        <v>743</v>
      </c>
      <c r="AL226" t="s">
        <v>743</v>
      </c>
      <c r="AM226" t="s">
        <v>743</v>
      </c>
      <c r="AO226" t="s">
        <v>743</v>
      </c>
      <c r="AP226" t="s">
        <v>21</v>
      </c>
      <c r="AW226" t="s">
        <v>744</v>
      </c>
      <c r="AX226">
        <v>1.45</v>
      </c>
      <c r="AY226">
        <v>41.03</v>
      </c>
      <c r="AZ226">
        <v>11.1352898392661</v>
      </c>
    </row>
    <row r="227" spans="1:52">
      <c r="A227">
        <v>2210515</v>
      </c>
      <c r="B227" t="s">
        <v>1056</v>
      </c>
      <c r="C227" t="s">
        <v>275</v>
      </c>
      <c r="D227" t="s">
        <v>33</v>
      </c>
      <c r="E227">
        <v>635</v>
      </c>
      <c r="F227">
        <v>226</v>
      </c>
      <c r="G227" t="s">
        <v>274</v>
      </c>
      <c r="K227" t="s">
        <v>743</v>
      </c>
      <c r="O227" s="40"/>
      <c r="P227" t="s">
        <v>743</v>
      </c>
      <c r="Q227" t="s">
        <v>743</v>
      </c>
      <c r="W227" t="s">
        <v>743</v>
      </c>
      <c r="X227" s="40"/>
      <c r="Y227" t="s">
        <v>743</v>
      </c>
      <c r="Z227" t="s">
        <v>743</v>
      </c>
      <c r="AA227" t="s">
        <v>743</v>
      </c>
      <c r="AC227" t="s">
        <v>743</v>
      </c>
      <c r="AE227">
        <v>0</v>
      </c>
      <c r="AI227" t="s">
        <v>743</v>
      </c>
      <c r="AK227" t="s">
        <v>743</v>
      </c>
      <c r="AL227" t="s">
        <v>743</v>
      </c>
      <c r="AM227" t="s">
        <v>743</v>
      </c>
      <c r="AO227" t="s">
        <v>743</v>
      </c>
      <c r="AP227" t="s">
        <v>21</v>
      </c>
      <c r="AW227" t="s">
        <v>744</v>
      </c>
      <c r="AX227">
        <v>1.4514535451342501</v>
      </c>
      <c r="AY227">
        <v>40.85</v>
      </c>
      <c r="AZ227">
        <v>11.1387129449119</v>
      </c>
    </row>
    <row r="228" spans="1:52">
      <c r="A228">
        <v>2210901</v>
      </c>
      <c r="B228" t="s">
        <v>1057</v>
      </c>
      <c r="C228" t="s">
        <v>276</v>
      </c>
      <c r="D228" t="s">
        <v>33</v>
      </c>
      <c r="E228">
        <v>193</v>
      </c>
      <c r="F228">
        <v>77</v>
      </c>
      <c r="G228" t="s">
        <v>274</v>
      </c>
      <c r="K228" t="s">
        <v>743</v>
      </c>
      <c r="O228" s="40"/>
      <c r="P228" t="s">
        <v>743</v>
      </c>
      <c r="Q228" t="s">
        <v>743</v>
      </c>
      <c r="W228" t="s">
        <v>743</v>
      </c>
      <c r="X228" s="40"/>
      <c r="Y228" t="s">
        <v>743</v>
      </c>
      <c r="Z228" t="s">
        <v>743</v>
      </c>
      <c r="AA228" t="s">
        <v>743</v>
      </c>
      <c r="AC228" t="s">
        <v>743</v>
      </c>
      <c r="AE228">
        <v>0</v>
      </c>
      <c r="AI228" t="s">
        <v>743</v>
      </c>
      <c r="AK228" t="s">
        <v>743</v>
      </c>
      <c r="AL228" t="s">
        <v>743</v>
      </c>
      <c r="AM228" t="s">
        <v>743</v>
      </c>
      <c r="AO228" t="s">
        <v>743</v>
      </c>
      <c r="AP228" t="s">
        <v>21</v>
      </c>
      <c r="AW228" t="s">
        <v>744</v>
      </c>
      <c r="AX228">
        <v>1.66</v>
      </c>
      <c r="AY228">
        <v>28.63</v>
      </c>
      <c r="AZ228">
        <v>15.770789474621701</v>
      </c>
    </row>
    <row r="229" spans="1:52">
      <c r="A229">
        <v>2210907</v>
      </c>
      <c r="B229" t="s">
        <v>1058</v>
      </c>
      <c r="C229" t="s">
        <v>277</v>
      </c>
      <c r="D229" t="s">
        <v>28</v>
      </c>
      <c r="E229">
        <v>156</v>
      </c>
      <c r="F229">
        <v>2</v>
      </c>
      <c r="G229" t="s">
        <v>274</v>
      </c>
      <c r="K229" t="s">
        <v>1059</v>
      </c>
      <c r="L229" s="40">
        <v>18363.918918918898</v>
      </c>
      <c r="M229" t="s">
        <v>1060</v>
      </c>
      <c r="N229" t="s">
        <v>24</v>
      </c>
      <c r="O229" s="40">
        <v>18363.918918918898</v>
      </c>
      <c r="P229" t="s">
        <v>743</v>
      </c>
      <c r="Q229" t="s">
        <v>743</v>
      </c>
      <c r="W229" t="s">
        <v>743</v>
      </c>
      <c r="X229" s="40"/>
      <c r="Y229" t="s">
        <v>743</v>
      </c>
      <c r="Z229" t="s">
        <v>743</v>
      </c>
      <c r="AA229" t="s">
        <v>743</v>
      </c>
      <c r="AC229" t="s">
        <v>743</v>
      </c>
      <c r="AE229">
        <v>0</v>
      </c>
      <c r="AF229" t="s">
        <v>24</v>
      </c>
      <c r="AG229" s="40">
        <f>AJ229</f>
        <v>1078519</v>
      </c>
      <c r="AI229" t="s">
        <v>1061</v>
      </c>
      <c r="AJ229" s="40">
        <v>1078519</v>
      </c>
      <c r="AK229" t="s">
        <v>854</v>
      </c>
      <c r="AL229" t="s">
        <v>1062</v>
      </c>
      <c r="AM229" t="s">
        <v>743</v>
      </c>
      <c r="AO229" t="s">
        <v>743</v>
      </c>
      <c r="AP229" t="s">
        <v>21</v>
      </c>
      <c r="AW229" t="s">
        <v>744</v>
      </c>
      <c r="AX229">
        <v>2.17</v>
      </c>
      <c r="AY229">
        <v>41.94</v>
      </c>
      <c r="AZ229">
        <v>22.867313972672399</v>
      </c>
    </row>
    <row r="230" spans="1:52">
      <c r="A230">
        <v>2210924</v>
      </c>
      <c r="B230" t="s">
        <v>1063</v>
      </c>
      <c r="C230" t="s">
        <v>278</v>
      </c>
      <c r="D230" t="s">
        <v>33</v>
      </c>
      <c r="E230">
        <v>420</v>
      </c>
      <c r="F230">
        <v>185</v>
      </c>
      <c r="G230" t="s">
        <v>274</v>
      </c>
      <c r="K230" t="s">
        <v>743</v>
      </c>
      <c r="O230" s="40"/>
      <c r="P230" t="s">
        <v>743</v>
      </c>
      <c r="Q230" t="s">
        <v>743</v>
      </c>
      <c r="W230" t="s">
        <v>743</v>
      </c>
      <c r="X230" s="40"/>
      <c r="Y230" t="s">
        <v>743</v>
      </c>
      <c r="Z230" t="s">
        <v>743</v>
      </c>
      <c r="AA230" t="s">
        <v>743</v>
      </c>
      <c r="AC230" t="s">
        <v>743</v>
      </c>
      <c r="AE230">
        <v>0</v>
      </c>
      <c r="AI230" t="s">
        <v>743</v>
      </c>
      <c r="AK230" t="s">
        <v>743</v>
      </c>
      <c r="AL230" t="s">
        <v>743</v>
      </c>
      <c r="AM230" t="s">
        <v>743</v>
      </c>
      <c r="AO230" t="s">
        <v>743</v>
      </c>
      <c r="AP230" t="s">
        <v>21</v>
      </c>
      <c r="AW230" t="s">
        <v>744</v>
      </c>
      <c r="AX230">
        <v>1.6656091856732</v>
      </c>
      <c r="AY230">
        <v>12.42</v>
      </c>
      <c r="AZ230">
        <v>13.8893109670501</v>
      </c>
    </row>
    <row r="231" spans="1:52">
      <c r="A231">
        <v>2300590</v>
      </c>
      <c r="B231" t="s">
        <v>1064</v>
      </c>
      <c r="C231" t="s">
        <v>279</v>
      </c>
      <c r="D231" t="s">
        <v>33</v>
      </c>
      <c r="E231">
        <v>160</v>
      </c>
      <c r="F231">
        <v>109</v>
      </c>
      <c r="G231" t="s">
        <v>280</v>
      </c>
      <c r="K231" t="s">
        <v>743</v>
      </c>
      <c r="O231" s="40"/>
      <c r="P231" t="s">
        <v>743</v>
      </c>
      <c r="Q231" t="s">
        <v>743</v>
      </c>
      <c r="W231" t="s">
        <v>743</v>
      </c>
      <c r="X231" s="40"/>
      <c r="Y231" t="s">
        <v>743</v>
      </c>
      <c r="Z231" t="s">
        <v>743</v>
      </c>
      <c r="AA231" t="s">
        <v>743</v>
      </c>
      <c r="AC231" t="s">
        <v>743</v>
      </c>
      <c r="AE231">
        <v>0</v>
      </c>
      <c r="AI231" t="s">
        <v>743</v>
      </c>
      <c r="AK231" t="s">
        <v>743</v>
      </c>
      <c r="AL231" t="s">
        <v>743</v>
      </c>
      <c r="AM231" t="s">
        <v>743</v>
      </c>
      <c r="AO231" t="s">
        <v>743</v>
      </c>
      <c r="AP231" t="s">
        <v>21</v>
      </c>
      <c r="AW231" t="s">
        <v>744</v>
      </c>
      <c r="AX231">
        <v>1.92</v>
      </c>
      <c r="AY231">
        <v>35.700000000000003</v>
      </c>
      <c r="AZ231">
        <v>15.375797022487401</v>
      </c>
    </row>
    <row r="232" spans="1:52">
      <c r="A232">
        <v>2300646</v>
      </c>
      <c r="B232" t="s">
        <v>1065</v>
      </c>
      <c r="C232" t="s">
        <v>281</v>
      </c>
      <c r="D232" t="s">
        <v>33</v>
      </c>
      <c r="E232">
        <v>80</v>
      </c>
      <c r="F232">
        <v>60</v>
      </c>
      <c r="G232" t="s">
        <v>280</v>
      </c>
      <c r="K232" t="s">
        <v>743</v>
      </c>
      <c r="O232" s="40"/>
      <c r="P232" t="s">
        <v>743</v>
      </c>
      <c r="Q232" t="s">
        <v>743</v>
      </c>
      <c r="W232" t="s">
        <v>743</v>
      </c>
      <c r="X232" s="40"/>
      <c r="Y232" t="s">
        <v>743</v>
      </c>
      <c r="Z232" t="s">
        <v>743</v>
      </c>
      <c r="AA232" t="s">
        <v>743</v>
      </c>
      <c r="AC232" t="s">
        <v>743</v>
      </c>
      <c r="AE232">
        <v>0</v>
      </c>
      <c r="AI232" t="s">
        <v>743</v>
      </c>
      <c r="AK232" t="s">
        <v>743</v>
      </c>
      <c r="AL232" t="s">
        <v>743</v>
      </c>
      <c r="AM232" t="s">
        <v>743</v>
      </c>
      <c r="AO232" t="s">
        <v>743</v>
      </c>
      <c r="AP232" t="s">
        <v>21</v>
      </c>
      <c r="AW232" t="s">
        <v>744</v>
      </c>
      <c r="AX232">
        <v>1.3</v>
      </c>
      <c r="AY232">
        <v>37.200000000000003</v>
      </c>
      <c r="AZ232">
        <v>15.375797022487401</v>
      </c>
    </row>
    <row r="233" spans="1:52">
      <c r="A233">
        <v>2300743</v>
      </c>
      <c r="B233" t="s">
        <v>1066</v>
      </c>
      <c r="C233" t="s">
        <v>282</v>
      </c>
      <c r="D233" t="s">
        <v>33</v>
      </c>
      <c r="E233">
        <v>560</v>
      </c>
      <c r="F233">
        <v>86</v>
      </c>
      <c r="G233" t="s">
        <v>280</v>
      </c>
      <c r="K233" t="s">
        <v>743</v>
      </c>
      <c r="O233" s="40"/>
      <c r="P233" t="s">
        <v>743</v>
      </c>
      <c r="Q233" t="s">
        <v>743</v>
      </c>
      <c r="W233" t="s">
        <v>743</v>
      </c>
      <c r="X233" s="40"/>
      <c r="Y233" t="s">
        <v>743</v>
      </c>
      <c r="Z233" t="s">
        <v>743</v>
      </c>
      <c r="AA233" t="s">
        <v>743</v>
      </c>
      <c r="AC233" t="s">
        <v>743</v>
      </c>
      <c r="AE233">
        <v>0</v>
      </c>
      <c r="AI233" t="s">
        <v>743</v>
      </c>
      <c r="AK233" t="s">
        <v>743</v>
      </c>
      <c r="AL233" t="s">
        <v>743</v>
      </c>
      <c r="AM233" t="s">
        <v>743</v>
      </c>
      <c r="AO233" t="s">
        <v>743</v>
      </c>
      <c r="AP233" t="s">
        <v>21</v>
      </c>
      <c r="AW233" t="s">
        <v>744</v>
      </c>
      <c r="AX233">
        <v>2.4458125347854698</v>
      </c>
      <c r="AY233">
        <v>39.4</v>
      </c>
      <c r="AZ233">
        <v>17.837786710136498</v>
      </c>
    </row>
    <row r="234" spans="1:52">
      <c r="A234">
        <v>2300755</v>
      </c>
      <c r="B234" t="s">
        <v>1067</v>
      </c>
      <c r="C234" t="s">
        <v>283</v>
      </c>
      <c r="D234" t="s">
        <v>28</v>
      </c>
      <c r="E234">
        <v>309</v>
      </c>
      <c r="F234">
        <v>36</v>
      </c>
      <c r="G234" t="s">
        <v>280</v>
      </c>
      <c r="K234" t="s">
        <v>1068</v>
      </c>
      <c r="L234" s="40">
        <v>134335</v>
      </c>
      <c r="M234" t="s">
        <v>785</v>
      </c>
      <c r="N234" t="s">
        <v>24</v>
      </c>
      <c r="O234" s="40">
        <v>134335</v>
      </c>
      <c r="P234" t="s">
        <v>743</v>
      </c>
      <c r="Q234" t="s">
        <v>743</v>
      </c>
      <c r="W234" t="s">
        <v>743</v>
      </c>
      <c r="X234" s="40"/>
      <c r="Y234" t="s">
        <v>743</v>
      </c>
      <c r="Z234" t="s">
        <v>743</v>
      </c>
      <c r="AA234" t="s">
        <v>743</v>
      </c>
      <c r="AC234" t="s">
        <v>743</v>
      </c>
      <c r="AE234">
        <v>0</v>
      </c>
      <c r="AI234" t="s">
        <v>743</v>
      </c>
      <c r="AK234" t="s">
        <v>743</v>
      </c>
      <c r="AL234" t="s">
        <v>743</v>
      </c>
      <c r="AM234" t="s">
        <v>743</v>
      </c>
      <c r="AO234" t="s">
        <v>743</v>
      </c>
      <c r="AP234" t="s">
        <v>21</v>
      </c>
      <c r="AW234" t="s">
        <v>744</v>
      </c>
      <c r="AX234">
        <v>2.4622277129018402</v>
      </c>
      <c r="AY234">
        <v>30.74</v>
      </c>
      <c r="AZ234">
        <v>16.529800140271401</v>
      </c>
    </row>
    <row r="235" spans="1:52">
      <c r="A235">
        <v>2310004</v>
      </c>
      <c r="B235" t="s">
        <v>1069</v>
      </c>
      <c r="C235" t="s">
        <v>284</v>
      </c>
      <c r="D235" t="s">
        <v>33</v>
      </c>
      <c r="E235">
        <v>6175</v>
      </c>
      <c r="F235">
        <v>2393</v>
      </c>
      <c r="G235" t="s">
        <v>280</v>
      </c>
      <c r="K235" t="s">
        <v>743</v>
      </c>
      <c r="O235" s="40"/>
      <c r="P235" t="s">
        <v>743</v>
      </c>
      <c r="Q235" t="s">
        <v>743</v>
      </c>
      <c r="W235" t="s">
        <v>743</v>
      </c>
      <c r="X235" s="40"/>
      <c r="Y235" t="s">
        <v>743</v>
      </c>
      <c r="Z235" t="s">
        <v>743</v>
      </c>
      <c r="AA235" t="s">
        <v>743</v>
      </c>
      <c r="AC235" t="s">
        <v>743</v>
      </c>
      <c r="AE235">
        <v>0</v>
      </c>
      <c r="AI235" t="s">
        <v>743</v>
      </c>
      <c r="AK235" t="s">
        <v>743</v>
      </c>
      <c r="AL235" t="s">
        <v>743</v>
      </c>
      <c r="AM235" t="s">
        <v>743</v>
      </c>
      <c r="AO235" t="s">
        <v>743</v>
      </c>
      <c r="AP235" t="s">
        <v>21</v>
      </c>
      <c r="AW235" t="s">
        <v>744</v>
      </c>
      <c r="AX235">
        <v>2.4393336508872698</v>
      </c>
      <c r="AY235">
        <v>33.29</v>
      </c>
      <c r="AZ235">
        <v>27.7939602355825</v>
      </c>
    </row>
    <row r="236" spans="1:52">
      <c r="A236">
        <v>2310011</v>
      </c>
      <c r="B236" t="s">
        <v>1070</v>
      </c>
      <c r="C236" t="s">
        <v>285</v>
      </c>
      <c r="D236" t="s">
        <v>33</v>
      </c>
      <c r="E236">
        <v>1152</v>
      </c>
      <c r="F236">
        <v>419</v>
      </c>
      <c r="G236" t="s">
        <v>280</v>
      </c>
      <c r="K236" t="s">
        <v>743</v>
      </c>
      <c r="O236" s="40"/>
      <c r="P236" t="s">
        <v>743</v>
      </c>
      <c r="Q236" t="s">
        <v>743</v>
      </c>
      <c r="W236" t="s">
        <v>743</v>
      </c>
      <c r="X236" s="40"/>
      <c r="Y236" t="s">
        <v>743</v>
      </c>
      <c r="Z236" t="s">
        <v>743</v>
      </c>
      <c r="AA236" t="s">
        <v>743</v>
      </c>
      <c r="AC236" t="s">
        <v>743</v>
      </c>
      <c r="AE236">
        <v>0</v>
      </c>
      <c r="AI236" t="s">
        <v>743</v>
      </c>
      <c r="AK236" t="s">
        <v>743</v>
      </c>
      <c r="AL236" t="s">
        <v>743</v>
      </c>
      <c r="AM236" t="s">
        <v>743</v>
      </c>
      <c r="AO236" t="s">
        <v>743</v>
      </c>
      <c r="AP236" t="s">
        <v>21</v>
      </c>
      <c r="AW236" t="s">
        <v>744</v>
      </c>
      <c r="AX236">
        <v>2.1469535004229701</v>
      </c>
      <c r="AY236">
        <v>51.59</v>
      </c>
      <c r="AZ236">
        <v>14.623635320410999</v>
      </c>
    </row>
    <row r="237" spans="1:52">
      <c r="A237">
        <v>2400053</v>
      </c>
      <c r="B237" t="s">
        <v>1071</v>
      </c>
      <c r="C237" t="s">
        <v>286</v>
      </c>
      <c r="D237" t="s">
        <v>33</v>
      </c>
      <c r="E237">
        <v>137</v>
      </c>
      <c r="F237">
        <v>50</v>
      </c>
      <c r="G237" t="s">
        <v>287</v>
      </c>
      <c r="K237" t="s">
        <v>743</v>
      </c>
      <c r="O237" s="40"/>
      <c r="P237" t="s">
        <v>743</v>
      </c>
      <c r="Q237" t="s">
        <v>743</v>
      </c>
      <c r="W237" t="s">
        <v>743</v>
      </c>
      <c r="X237" s="40"/>
      <c r="Y237" t="s">
        <v>743</v>
      </c>
      <c r="Z237" t="s">
        <v>743</v>
      </c>
      <c r="AA237" t="s">
        <v>743</v>
      </c>
      <c r="AC237" t="s">
        <v>743</v>
      </c>
      <c r="AE237">
        <v>0</v>
      </c>
      <c r="AI237" t="s">
        <v>743</v>
      </c>
      <c r="AK237" t="s">
        <v>743</v>
      </c>
      <c r="AL237" t="s">
        <v>743</v>
      </c>
      <c r="AM237" t="s">
        <v>743</v>
      </c>
      <c r="AO237" t="s">
        <v>743</v>
      </c>
      <c r="AP237" t="s">
        <v>21</v>
      </c>
      <c r="AW237" t="s">
        <v>756</v>
      </c>
      <c r="AX237">
        <v>3.33</v>
      </c>
      <c r="AY237">
        <v>42.6</v>
      </c>
      <c r="AZ237">
        <v>45.5308622590452</v>
      </c>
    </row>
    <row r="238" spans="1:52">
      <c r="A238">
        <v>2400065</v>
      </c>
      <c r="B238" t="s">
        <v>1072</v>
      </c>
      <c r="C238" t="s">
        <v>288</v>
      </c>
      <c r="D238" t="s">
        <v>33</v>
      </c>
      <c r="E238">
        <v>122</v>
      </c>
      <c r="F238">
        <v>5</v>
      </c>
      <c r="G238" t="s">
        <v>287</v>
      </c>
      <c r="K238" t="s">
        <v>743</v>
      </c>
      <c r="O238" s="40"/>
      <c r="P238" t="s">
        <v>743</v>
      </c>
      <c r="Q238" t="s">
        <v>743</v>
      </c>
      <c r="W238" t="s">
        <v>743</v>
      </c>
      <c r="X238" s="40"/>
      <c r="Y238" t="s">
        <v>743</v>
      </c>
      <c r="Z238" t="s">
        <v>743</v>
      </c>
      <c r="AA238" t="s">
        <v>743</v>
      </c>
      <c r="AC238" t="s">
        <v>743</v>
      </c>
      <c r="AE238">
        <v>0</v>
      </c>
      <c r="AI238" t="s">
        <v>743</v>
      </c>
      <c r="AK238" t="s">
        <v>743</v>
      </c>
      <c r="AL238" t="s">
        <v>743</v>
      </c>
      <c r="AM238" t="s">
        <v>743</v>
      </c>
      <c r="AO238" t="s">
        <v>743</v>
      </c>
      <c r="AP238" t="s">
        <v>21</v>
      </c>
      <c r="AW238" t="s">
        <v>744</v>
      </c>
      <c r="AX238">
        <v>2.94</v>
      </c>
      <c r="AY238">
        <v>56.52</v>
      </c>
      <c r="AZ238">
        <v>42.240565367362201</v>
      </c>
    </row>
    <row r="239" spans="1:52">
      <c r="A239">
        <v>2400071</v>
      </c>
      <c r="B239" t="s">
        <v>1073</v>
      </c>
      <c r="C239" t="s">
        <v>289</v>
      </c>
      <c r="D239" t="s">
        <v>28</v>
      </c>
      <c r="E239">
        <v>330</v>
      </c>
      <c r="F239">
        <v>6</v>
      </c>
      <c r="G239" t="s">
        <v>287</v>
      </c>
      <c r="K239" t="s">
        <v>743</v>
      </c>
      <c r="O239" s="40"/>
      <c r="P239" t="s">
        <v>743</v>
      </c>
      <c r="Q239" t="s">
        <v>743</v>
      </c>
      <c r="W239" t="s">
        <v>743</v>
      </c>
      <c r="X239" s="40"/>
      <c r="Y239" t="s">
        <v>743</v>
      </c>
      <c r="Z239" t="s">
        <v>743</v>
      </c>
      <c r="AA239" t="s">
        <v>743</v>
      </c>
      <c r="AC239" t="s">
        <v>743</v>
      </c>
      <c r="AE239">
        <v>0</v>
      </c>
      <c r="AI239" t="s">
        <v>743</v>
      </c>
      <c r="AK239" t="s">
        <v>743</v>
      </c>
      <c r="AL239" t="s">
        <v>743</v>
      </c>
      <c r="AM239" t="s">
        <v>743</v>
      </c>
      <c r="AO239" t="s">
        <v>743</v>
      </c>
      <c r="AP239" t="s">
        <v>21</v>
      </c>
      <c r="AW239" t="s">
        <v>756</v>
      </c>
      <c r="AX239">
        <v>3.35</v>
      </c>
      <c r="AY239">
        <v>50.44</v>
      </c>
      <c r="AZ239">
        <v>38.025889734641602</v>
      </c>
    </row>
    <row r="240" spans="1:52">
      <c r="A240">
        <v>2400075</v>
      </c>
      <c r="B240" t="s">
        <v>1074</v>
      </c>
      <c r="C240" t="s">
        <v>290</v>
      </c>
      <c r="D240" t="s">
        <v>33</v>
      </c>
      <c r="E240">
        <v>219</v>
      </c>
      <c r="F240">
        <v>2</v>
      </c>
      <c r="G240" t="s">
        <v>287</v>
      </c>
      <c r="K240" t="s">
        <v>743</v>
      </c>
      <c r="O240" s="40"/>
      <c r="P240" t="s">
        <v>743</v>
      </c>
      <c r="Q240" t="s">
        <v>743</v>
      </c>
      <c r="W240" t="s">
        <v>743</v>
      </c>
      <c r="X240" s="40"/>
      <c r="Y240" t="s">
        <v>743</v>
      </c>
      <c r="Z240" t="s">
        <v>743</v>
      </c>
      <c r="AA240" t="s">
        <v>743</v>
      </c>
      <c r="AC240" t="s">
        <v>743</v>
      </c>
      <c r="AE240">
        <v>0</v>
      </c>
      <c r="AI240" t="s">
        <v>743</v>
      </c>
      <c r="AK240" t="s">
        <v>743</v>
      </c>
      <c r="AL240" t="s">
        <v>743</v>
      </c>
      <c r="AM240" t="s">
        <v>743</v>
      </c>
      <c r="AO240" t="s">
        <v>743</v>
      </c>
      <c r="AP240" t="s">
        <v>21</v>
      </c>
      <c r="AW240" t="s">
        <v>756</v>
      </c>
      <c r="AX240">
        <v>3.33</v>
      </c>
      <c r="AY240">
        <v>42.6</v>
      </c>
      <c r="AZ240">
        <v>45.5308622590452</v>
      </c>
    </row>
    <row r="241" spans="1:52">
      <c r="A241">
        <v>2400122</v>
      </c>
      <c r="B241" t="s">
        <v>1075</v>
      </c>
      <c r="C241" t="s">
        <v>291</v>
      </c>
      <c r="D241" t="s">
        <v>28</v>
      </c>
      <c r="E241">
        <v>120</v>
      </c>
      <c r="F241">
        <v>1</v>
      </c>
      <c r="G241" t="s">
        <v>287</v>
      </c>
      <c r="K241" t="s">
        <v>743</v>
      </c>
      <c r="O241" s="40"/>
      <c r="P241" t="s">
        <v>743</v>
      </c>
      <c r="Q241" t="s">
        <v>743</v>
      </c>
      <c r="W241" t="s">
        <v>743</v>
      </c>
      <c r="X241" s="40"/>
      <c r="Y241" t="s">
        <v>743</v>
      </c>
      <c r="Z241" t="s">
        <v>743</v>
      </c>
      <c r="AA241" t="s">
        <v>743</v>
      </c>
      <c r="AC241" t="s">
        <v>743</v>
      </c>
      <c r="AE241">
        <v>0</v>
      </c>
      <c r="AI241" t="s">
        <v>743</v>
      </c>
      <c r="AK241" t="s">
        <v>743</v>
      </c>
      <c r="AL241" t="s">
        <v>743</v>
      </c>
      <c r="AM241" t="s">
        <v>743</v>
      </c>
      <c r="AO241" t="s">
        <v>743</v>
      </c>
      <c r="AP241" t="s">
        <v>21</v>
      </c>
      <c r="AW241" t="s">
        <v>756</v>
      </c>
      <c r="AX241">
        <v>4.0999999999999996</v>
      </c>
      <c r="AY241">
        <v>34.01</v>
      </c>
      <c r="AZ241">
        <v>35.048711215517201</v>
      </c>
    </row>
    <row r="242" spans="1:52">
      <c r="A242">
        <v>2400172</v>
      </c>
      <c r="B242" t="s">
        <v>1076</v>
      </c>
      <c r="C242" t="s">
        <v>292</v>
      </c>
      <c r="D242" t="s">
        <v>33</v>
      </c>
      <c r="E242">
        <v>800</v>
      </c>
      <c r="F242">
        <v>12</v>
      </c>
      <c r="G242" t="s">
        <v>287</v>
      </c>
      <c r="K242" t="s">
        <v>743</v>
      </c>
      <c r="O242" s="40"/>
      <c r="P242" t="s">
        <v>743</v>
      </c>
      <c r="Q242" t="s">
        <v>743</v>
      </c>
      <c r="W242" t="s">
        <v>743</v>
      </c>
      <c r="X242" s="40"/>
      <c r="Y242" t="s">
        <v>743</v>
      </c>
      <c r="Z242" t="s">
        <v>743</v>
      </c>
      <c r="AA242" t="s">
        <v>743</v>
      </c>
      <c r="AC242" t="s">
        <v>743</v>
      </c>
      <c r="AE242">
        <v>0</v>
      </c>
      <c r="AI242" t="s">
        <v>743</v>
      </c>
      <c r="AK242" t="s">
        <v>743</v>
      </c>
      <c r="AL242" t="s">
        <v>743</v>
      </c>
      <c r="AM242" t="s">
        <v>743</v>
      </c>
      <c r="AO242" t="s">
        <v>743</v>
      </c>
      <c r="AP242" t="s">
        <v>21</v>
      </c>
      <c r="AW242" t="s">
        <v>756</v>
      </c>
      <c r="AX242">
        <v>2.96</v>
      </c>
      <c r="AY242">
        <v>38.01</v>
      </c>
      <c r="AZ242">
        <v>45.5308622590452</v>
      </c>
    </row>
    <row r="243" spans="1:52">
      <c r="A243">
        <v>2400201</v>
      </c>
      <c r="B243" t="s">
        <v>1077</v>
      </c>
      <c r="C243" t="s">
        <v>293</v>
      </c>
      <c r="D243" t="s">
        <v>33</v>
      </c>
      <c r="E243">
        <v>406</v>
      </c>
      <c r="F243">
        <v>44</v>
      </c>
      <c r="G243" t="s">
        <v>287</v>
      </c>
      <c r="K243" t="s">
        <v>1078</v>
      </c>
      <c r="L243" s="40">
        <v>18626.333333333299</v>
      </c>
      <c r="M243" t="s">
        <v>778</v>
      </c>
      <c r="N243" t="s">
        <v>24</v>
      </c>
      <c r="O243" s="40">
        <v>18626.333333333299</v>
      </c>
      <c r="P243" t="s">
        <v>743</v>
      </c>
      <c r="Q243" t="s">
        <v>743</v>
      </c>
      <c r="W243" t="s">
        <v>743</v>
      </c>
      <c r="X243" s="40"/>
      <c r="Y243" t="s">
        <v>743</v>
      </c>
      <c r="Z243" t="s">
        <v>743</v>
      </c>
      <c r="AA243" t="s">
        <v>743</v>
      </c>
      <c r="AC243" t="s">
        <v>743</v>
      </c>
      <c r="AE243">
        <v>0</v>
      </c>
      <c r="AF243" t="s">
        <v>24</v>
      </c>
      <c r="AG243" s="40">
        <f>AJ243</f>
        <v>10776087.5</v>
      </c>
      <c r="AI243" t="s">
        <v>1079</v>
      </c>
      <c r="AJ243" s="40">
        <v>10776087.5</v>
      </c>
      <c r="AK243" t="s">
        <v>903</v>
      </c>
      <c r="AL243" t="s">
        <v>873</v>
      </c>
      <c r="AM243" t="s">
        <v>743</v>
      </c>
      <c r="AO243" t="s">
        <v>743</v>
      </c>
      <c r="AP243" t="s">
        <v>21</v>
      </c>
      <c r="AW243" t="s">
        <v>744</v>
      </c>
      <c r="AX243">
        <v>3.02</v>
      </c>
      <c r="AY243">
        <v>31.74</v>
      </c>
      <c r="AZ243">
        <v>47.787574458541798</v>
      </c>
    </row>
    <row r="244" spans="1:52">
      <c r="A244">
        <v>2400209</v>
      </c>
      <c r="B244" t="s">
        <v>1080</v>
      </c>
      <c r="C244" t="s">
        <v>294</v>
      </c>
      <c r="D244" t="s">
        <v>33</v>
      </c>
      <c r="E244">
        <v>779</v>
      </c>
      <c r="F244">
        <v>65</v>
      </c>
      <c r="G244" t="s">
        <v>287</v>
      </c>
      <c r="K244" t="s">
        <v>743</v>
      </c>
      <c r="O244" s="40"/>
      <c r="P244" t="s">
        <v>743</v>
      </c>
      <c r="Q244" t="s">
        <v>743</v>
      </c>
      <c r="W244" t="s">
        <v>743</v>
      </c>
      <c r="X244" s="40"/>
      <c r="Y244" t="s">
        <v>743</v>
      </c>
      <c r="Z244" t="s">
        <v>743</v>
      </c>
      <c r="AA244" t="s">
        <v>743</v>
      </c>
      <c r="AC244" t="s">
        <v>743</v>
      </c>
      <c r="AE244">
        <v>0</v>
      </c>
      <c r="AI244" t="s">
        <v>743</v>
      </c>
      <c r="AK244" t="s">
        <v>743</v>
      </c>
      <c r="AL244" t="s">
        <v>743</v>
      </c>
      <c r="AM244" t="s">
        <v>743</v>
      </c>
      <c r="AO244" t="s">
        <v>743</v>
      </c>
      <c r="AP244" t="s">
        <v>21</v>
      </c>
      <c r="AW244" t="s">
        <v>744</v>
      </c>
      <c r="AX244">
        <v>3.02</v>
      </c>
      <c r="AY244">
        <v>31.74</v>
      </c>
      <c r="AZ244">
        <v>47.787574458541798</v>
      </c>
    </row>
    <row r="245" spans="1:52">
      <c r="A245">
        <v>2410001</v>
      </c>
      <c r="B245" t="s">
        <v>1081</v>
      </c>
      <c r="C245" t="s">
        <v>295</v>
      </c>
      <c r="D245" t="s">
        <v>28</v>
      </c>
      <c r="E245">
        <v>29479</v>
      </c>
      <c r="F245">
        <v>8400</v>
      </c>
      <c r="G245" t="s">
        <v>287</v>
      </c>
      <c r="K245" t="s">
        <v>743</v>
      </c>
      <c r="O245" s="40"/>
      <c r="P245" t="s">
        <v>743</v>
      </c>
      <c r="Q245" t="s">
        <v>743</v>
      </c>
      <c r="W245" t="s">
        <v>743</v>
      </c>
      <c r="X245" s="40"/>
      <c r="Y245" t="s">
        <v>743</v>
      </c>
      <c r="Z245" t="s">
        <v>743</v>
      </c>
      <c r="AA245" t="s">
        <v>743</v>
      </c>
      <c r="AC245" t="s">
        <v>743</v>
      </c>
      <c r="AE245">
        <v>0</v>
      </c>
      <c r="AI245" t="s">
        <v>743</v>
      </c>
      <c r="AK245" t="s">
        <v>743</v>
      </c>
      <c r="AL245" t="s">
        <v>743</v>
      </c>
      <c r="AM245" t="s">
        <v>743</v>
      </c>
      <c r="AO245" t="s">
        <v>743</v>
      </c>
      <c r="AP245" t="s">
        <v>21</v>
      </c>
      <c r="AW245" t="s">
        <v>756</v>
      </c>
      <c r="AX245">
        <v>3.0820039888790798</v>
      </c>
      <c r="AY245">
        <v>35.299999999999997</v>
      </c>
      <c r="AZ245">
        <v>43.328258391856899</v>
      </c>
    </row>
    <row r="246" spans="1:52">
      <c r="A246">
        <v>2410003</v>
      </c>
      <c r="B246" t="s">
        <v>1082</v>
      </c>
      <c r="C246" t="s">
        <v>296</v>
      </c>
      <c r="D246" t="s">
        <v>33</v>
      </c>
      <c r="E246">
        <v>5945</v>
      </c>
      <c r="F246">
        <v>1912</v>
      </c>
      <c r="G246" t="s">
        <v>287</v>
      </c>
      <c r="K246" t="s">
        <v>743</v>
      </c>
      <c r="O246" s="40"/>
      <c r="P246" t="s">
        <v>743</v>
      </c>
      <c r="Q246" t="s">
        <v>743</v>
      </c>
      <c r="W246" t="s">
        <v>743</v>
      </c>
      <c r="X246" s="40"/>
      <c r="Y246" t="s">
        <v>743</v>
      </c>
      <c r="Z246" t="s">
        <v>743</v>
      </c>
      <c r="AA246" t="s">
        <v>743</v>
      </c>
      <c r="AC246" t="s">
        <v>743</v>
      </c>
      <c r="AE246">
        <v>0</v>
      </c>
      <c r="AI246" t="s">
        <v>743</v>
      </c>
      <c r="AK246" t="s">
        <v>743</v>
      </c>
      <c r="AL246" t="s">
        <v>743</v>
      </c>
      <c r="AM246" t="s">
        <v>743</v>
      </c>
      <c r="AO246" t="s">
        <v>743</v>
      </c>
      <c r="AP246" t="s">
        <v>21</v>
      </c>
      <c r="AW246" t="s">
        <v>756</v>
      </c>
      <c r="AX246">
        <v>2.7273446780578001</v>
      </c>
      <c r="AY246">
        <v>47.99</v>
      </c>
      <c r="AZ246">
        <v>46.6892840802441</v>
      </c>
    </row>
    <row r="247" spans="1:52">
      <c r="A247">
        <v>2410007</v>
      </c>
      <c r="B247" t="s">
        <v>1083</v>
      </c>
      <c r="C247" t="s">
        <v>297</v>
      </c>
      <c r="D247" t="s">
        <v>33</v>
      </c>
      <c r="E247">
        <v>4164</v>
      </c>
      <c r="F247">
        <v>1120</v>
      </c>
      <c r="G247" t="s">
        <v>287</v>
      </c>
      <c r="K247" t="s">
        <v>1084</v>
      </c>
      <c r="L247" s="40">
        <v>18363.918918918898</v>
      </c>
      <c r="M247" t="s">
        <v>1085</v>
      </c>
      <c r="N247" t="s">
        <v>24</v>
      </c>
      <c r="O247" s="40">
        <v>18363.918918918898</v>
      </c>
      <c r="P247" t="s">
        <v>743</v>
      </c>
      <c r="Q247" t="s">
        <v>743</v>
      </c>
      <c r="T247" t="s">
        <v>24</v>
      </c>
      <c r="U247" s="40">
        <f>X247</f>
        <v>675000</v>
      </c>
      <c r="W247" t="s">
        <v>1086</v>
      </c>
      <c r="X247" s="40">
        <v>675000</v>
      </c>
      <c r="Y247" t="s">
        <v>834</v>
      </c>
      <c r="Z247" t="s">
        <v>815</v>
      </c>
      <c r="AA247" t="s">
        <v>743</v>
      </c>
      <c r="AC247" t="s">
        <v>743</v>
      </c>
      <c r="AE247">
        <v>0</v>
      </c>
      <c r="AI247" t="s">
        <v>743</v>
      </c>
      <c r="AK247" t="s">
        <v>743</v>
      </c>
      <c r="AL247" t="s">
        <v>743</v>
      </c>
      <c r="AM247" t="s">
        <v>743</v>
      </c>
      <c r="AO247" t="s">
        <v>743</v>
      </c>
      <c r="AP247" t="s">
        <v>21</v>
      </c>
      <c r="AW247" t="s">
        <v>756</v>
      </c>
      <c r="AX247">
        <v>4.3047924044050996</v>
      </c>
      <c r="AY247">
        <v>44.07</v>
      </c>
      <c r="AZ247">
        <v>39.062071636906701</v>
      </c>
    </row>
    <row r="248" spans="1:52">
      <c r="A248">
        <v>2410012</v>
      </c>
      <c r="B248" t="s">
        <v>1087</v>
      </c>
      <c r="C248" t="s">
        <v>298</v>
      </c>
      <c r="D248" t="s">
        <v>28</v>
      </c>
      <c r="E248">
        <v>5504</v>
      </c>
      <c r="F248">
        <v>1668</v>
      </c>
      <c r="G248" t="s">
        <v>287</v>
      </c>
      <c r="K248" t="s">
        <v>743</v>
      </c>
      <c r="O248" s="40"/>
      <c r="P248" t="s">
        <v>743</v>
      </c>
      <c r="Q248" t="s">
        <v>743</v>
      </c>
      <c r="W248" t="s">
        <v>743</v>
      </c>
      <c r="X248" s="40"/>
      <c r="Y248" t="s">
        <v>743</v>
      </c>
      <c r="Z248" t="s">
        <v>743</v>
      </c>
      <c r="AA248" t="s">
        <v>743</v>
      </c>
      <c r="AC248" t="s">
        <v>743</v>
      </c>
      <c r="AE248">
        <v>0</v>
      </c>
      <c r="AI248" t="s">
        <v>743</v>
      </c>
      <c r="AK248" t="s">
        <v>743</v>
      </c>
      <c r="AL248" t="s">
        <v>743</v>
      </c>
      <c r="AM248" t="s">
        <v>743</v>
      </c>
      <c r="AO248" t="s">
        <v>743</v>
      </c>
      <c r="AP248" t="s">
        <v>21</v>
      </c>
      <c r="AW248" t="s">
        <v>744</v>
      </c>
      <c r="AX248">
        <v>3.3663216557623499</v>
      </c>
      <c r="AY248">
        <v>36.6</v>
      </c>
      <c r="AZ248">
        <v>32.777215031239898</v>
      </c>
    </row>
    <row r="249" spans="1:52">
      <c r="A249">
        <v>2500801</v>
      </c>
      <c r="B249" t="s">
        <v>1088</v>
      </c>
      <c r="C249" t="s">
        <v>299</v>
      </c>
      <c r="D249" t="s">
        <v>33</v>
      </c>
      <c r="E249">
        <v>629</v>
      </c>
      <c r="F249">
        <v>120</v>
      </c>
      <c r="G249" t="s">
        <v>300</v>
      </c>
      <c r="K249" t="s">
        <v>743</v>
      </c>
      <c r="O249" s="40"/>
      <c r="P249" t="s">
        <v>743</v>
      </c>
      <c r="Q249" t="s">
        <v>743</v>
      </c>
      <c r="W249" t="s">
        <v>743</v>
      </c>
      <c r="X249" s="40"/>
      <c r="Y249" t="s">
        <v>743</v>
      </c>
      <c r="Z249" t="s">
        <v>743</v>
      </c>
      <c r="AA249" t="s">
        <v>743</v>
      </c>
      <c r="AC249" t="s">
        <v>743</v>
      </c>
      <c r="AE249">
        <v>0</v>
      </c>
      <c r="AI249" t="s">
        <v>743</v>
      </c>
      <c r="AK249" t="s">
        <v>743</v>
      </c>
      <c r="AL249" t="s">
        <v>743</v>
      </c>
      <c r="AM249" t="s">
        <v>743</v>
      </c>
      <c r="AO249" t="s">
        <v>743</v>
      </c>
      <c r="AP249" t="s">
        <v>21</v>
      </c>
      <c r="AW249" t="s">
        <v>744</v>
      </c>
      <c r="AX249">
        <v>2.9</v>
      </c>
      <c r="AY249">
        <v>50.56</v>
      </c>
      <c r="AZ249">
        <v>14.084318485328099</v>
      </c>
    </row>
    <row r="250" spans="1:52">
      <c r="A250">
        <v>2600568</v>
      </c>
      <c r="B250" t="s">
        <v>1089</v>
      </c>
      <c r="C250" t="s">
        <v>301</v>
      </c>
      <c r="D250" t="s">
        <v>33</v>
      </c>
      <c r="E250">
        <v>26</v>
      </c>
      <c r="F250">
        <v>3</v>
      </c>
      <c r="G250" t="s">
        <v>302</v>
      </c>
      <c r="K250" t="s">
        <v>743</v>
      </c>
      <c r="O250" s="40"/>
      <c r="P250" t="s">
        <v>743</v>
      </c>
      <c r="Q250" t="s">
        <v>743</v>
      </c>
      <c r="W250" t="s">
        <v>743</v>
      </c>
      <c r="X250" s="40"/>
      <c r="Y250" t="s">
        <v>743</v>
      </c>
      <c r="Z250" t="s">
        <v>743</v>
      </c>
      <c r="AA250" t="s">
        <v>743</v>
      </c>
      <c r="AC250" t="s">
        <v>743</v>
      </c>
      <c r="AE250">
        <v>0</v>
      </c>
      <c r="AI250" t="s">
        <v>743</v>
      </c>
      <c r="AK250" t="s">
        <v>743</v>
      </c>
      <c r="AL250" t="s">
        <v>743</v>
      </c>
      <c r="AM250" t="s">
        <v>743</v>
      </c>
      <c r="AO250" t="s">
        <v>743</v>
      </c>
      <c r="AP250" t="s">
        <v>21</v>
      </c>
      <c r="AW250" t="s">
        <v>744</v>
      </c>
      <c r="AX250">
        <v>2.62</v>
      </c>
      <c r="AY250">
        <v>37.450000000000003</v>
      </c>
      <c r="AZ250">
        <v>16.867198198210499</v>
      </c>
    </row>
    <row r="251" spans="1:52">
      <c r="A251">
        <v>2610002</v>
      </c>
      <c r="B251" t="s">
        <v>1090</v>
      </c>
      <c r="C251" t="s">
        <v>303</v>
      </c>
      <c r="D251" t="s">
        <v>33</v>
      </c>
      <c r="E251">
        <v>2763</v>
      </c>
      <c r="F251">
        <v>294</v>
      </c>
      <c r="G251" t="s">
        <v>302</v>
      </c>
      <c r="K251" t="s">
        <v>1091</v>
      </c>
      <c r="L251" s="40">
        <v>18626.333333333299</v>
      </c>
      <c r="M251" t="s">
        <v>999</v>
      </c>
      <c r="N251" t="s">
        <v>34</v>
      </c>
      <c r="O251" s="40">
        <v>18626.333333333299</v>
      </c>
      <c r="P251" t="s">
        <v>743</v>
      </c>
      <c r="Q251" t="s">
        <v>743</v>
      </c>
      <c r="W251" t="s">
        <v>743</v>
      </c>
      <c r="X251" s="40"/>
      <c r="Y251" t="s">
        <v>743</v>
      </c>
      <c r="Z251" t="s">
        <v>743</v>
      </c>
      <c r="AA251" t="s">
        <v>743</v>
      </c>
      <c r="AC251" t="s">
        <v>743</v>
      </c>
      <c r="AE251">
        <v>0</v>
      </c>
      <c r="AI251" t="s">
        <v>743</v>
      </c>
      <c r="AK251" t="s">
        <v>743</v>
      </c>
      <c r="AL251" t="s">
        <v>743</v>
      </c>
      <c r="AM251" t="s">
        <v>743</v>
      </c>
      <c r="AO251" t="s">
        <v>743</v>
      </c>
      <c r="AP251" t="s">
        <v>21</v>
      </c>
      <c r="AW251" t="s">
        <v>744</v>
      </c>
      <c r="AX251">
        <v>2.0299999999999998</v>
      </c>
      <c r="AY251">
        <v>58.85</v>
      </c>
      <c r="AZ251">
        <v>16.867198198210499</v>
      </c>
    </row>
    <row r="252" spans="1:52">
      <c r="A252">
        <v>2610003</v>
      </c>
      <c r="B252" t="s">
        <v>1092</v>
      </c>
      <c r="C252" t="s">
        <v>304</v>
      </c>
      <c r="D252" t="s">
        <v>28</v>
      </c>
      <c r="E252">
        <v>851</v>
      </c>
      <c r="F252">
        <v>260</v>
      </c>
      <c r="G252" t="s">
        <v>302</v>
      </c>
      <c r="K252" t="s">
        <v>743</v>
      </c>
      <c r="O252" s="40"/>
      <c r="P252" t="s">
        <v>743</v>
      </c>
      <c r="Q252" t="s">
        <v>743</v>
      </c>
      <c r="W252" t="s">
        <v>743</v>
      </c>
      <c r="X252" s="40"/>
      <c r="Y252" t="s">
        <v>743</v>
      </c>
      <c r="Z252" t="s">
        <v>743</v>
      </c>
      <c r="AA252" t="s">
        <v>743</v>
      </c>
      <c r="AC252" t="s">
        <v>743</v>
      </c>
      <c r="AE252">
        <v>0</v>
      </c>
      <c r="AI252" t="s">
        <v>743</v>
      </c>
      <c r="AK252" t="s">
        <v>743</v>
      </c>
      <c r="AL252" t="s">
        <v>743</v>
      </c>
      <c r="AM252" t="s">
        <v>743</v>
      </c>
      <c r="AO252" t="s">
        <v>743</v>
      </c>
      <c r="AP252" t="s">
        <v>21</v>
      </c>
      <c r="AW252" t="s">
        <v>744</v>
      </c>
      <c r="AX252">
        <v>2.17</v>
      </c>
      <c r="AY252">
        <v>20.100000000000001</v>
      </c>
      <c r="AZ252">
        <v>8.6010243854132806</v>
      </c>
    </row>
    <row r="253" spans="1:52">
      <c r="A253">
        <v>2610701</v>
      </c>
      <c r="B253" t="s">
        <v>1093</v>
      </c>
      <c r="C253" t="s">
        <v>305</v>
      </c>
      <c r="D253" t="s">
        <v>33</v>
      </c>
      <c r="E253">
        <v>424</v>
      </c>
      <c r="F253">
        <v>116</v>
      </c>
      <c r="G253" t="s">
        <v>302</v>
      </c>
      <c r="K253" t="s">
        <v>743</v>
      </c>
      <c r="O253" s="40"/>
      <c r="P253" t="s">
        <v>743</v>
      </c>
      <c r="Q253" t="s">
        <v>743</v>
      </c>
      <c r="W253" t="s">
        <v>743</v>
      </c>
      <c r="X253" s="40"/>
      <c r="Y253" t="s">
        <v>743</v>
      </c>
      <c r="Z253" t="s">
        <v>743</v>
      </c>
      <c r="AA253" t="s">
        <v>743</v>
      </c>
      <c r="AC253" t="s">
        <v>743</v>
      </c>
      <c r="AE253">
        <v>0</v>
      </c>
      <c r="AI253" t="s">
        <v>743</v>
      </c>
      <c r="AK253" t="s">
        <v>743</v>
      </c>
      <c r="AL253" t="s">
        <v>743</v>
      </c>
      <c r="AM253" t="s">
        <v>743</v>
      </c>
      <c r="AO253" t="s">
        <v>743</v>
      </c>
      <c r="AP253" t="s">
        <v>21</v>
      </c>
      <c r="AW253" t="s">
        <v>756</v>
      </c>
      <c r="AX253">
        <v>3.19</v>
      </c>
      <c r="AY253">
        <v>69.34</v>
      </c>
      <c r="AZ253">
        <v>8.6010243854132806</v>
      </c>
    </row>
    <row r="254" spans="1:52">
      <c r="A254">
        <v>2700541</v>
      </c>
      <c r="B254" t="s">
        <v>1094</v>
      </c>
      <c r="C254" t="s">
        <v>306</v>
      </c>
      <c r="D254" t="s">
        <v>33</v>
      </c>
      <c r="E254">
        <v>55</v>
      </c>
      <c r="F254">
        <v>16</v>
      </c>
      <c r="G254" t="s">
        <v>307</v>
      </c>
      <c r="K254" t="s">
        <v>743</v>
      </c>
      <c r="O254" s="40"/>
      <c r="P254" t="s">
        <v>743</v>
      </c>
      <c r="Q254" t="s">
        <v>743</v>
      </c>
      <c r="W254" t="s">
        <v>743</v>
      </c>
      <c r="X254" s="40"/>
      <c r="Y254" t="s">
        <v>743</v>
      </c>
      <c r="Z254" t="s">
        <v>743</v>
      </c>
      <c r="AA254" t="s">
        <v>743</v>
      </c>
      <c r="AC254" t="s">
        <v>743</v>
      </c>
      <c r="AE254">
        <v>0</v>
      </c>
      <c r="AI254" t="s">
        <v>743</v>
      </c>
      <c r="AK254" t="s">
        <v>743</v>
      </c>
      <c r="AL254" t="s">
        <v>743</v>
      </c>
      <c r="AM254" t="s">
        <v>743</v>
      </c>
      <c r="AO254" t="s">
        <v>743</v>
      </c>
      <c r="AP254" t="s">
        <v>21</v>
      </c>
      <c r="AW254" t="s">
        <v>744</v>
      </c>
      <c r="AX254">
        <v>4.37</v>
      </c>
      <c r="AY254">
        <v>50.24</v>
      </c>
      <c r="AZ254">
        <v>21.328597451176101</v>
      </c>
    </row>
    <row r="255" spans="1:52">
      <c r="A255">
        <v>2700547</v>
      </c>
      <c r="B255" t="s">
        <v>1095</v>
      </c>
      <c r="C255" t="s">
        <v>308</v>
      </c>
      <c r="D255" t="s">
        <v>19</v>
      </c>
      <c r="E255">
        <v>56</v>
      </c>
      <c r="F255">
        <v>17</v>
      </c>
      <c r="G255" t="s">
        <v>307</v>
      </c>
      <c r="K255" t="s">
        <v>743</v>
      </c>
      <c r="O255" s="40"/>
      <c r="P255" t="s">
        <v>743</v>
      </c>
      <c r="Q255" t="s">
        <v>743</v>
      </c>
      <c r="W255" t="s">
        <v>743</v>
      </c>
      <c r="X255" s="40"/>
      <c r="Y255" t="s">
        <v>743</v>
      </c>
      <c r="Z255" t="s">
        <v>743</v>
      </c>
      <c r="AA255" t="s">
        <v>743</v>
      </c>
      <c r="AC255" t="s">
        <v>743</v>
      </c>
      <c r="AE255">
        <v>0</v>
      </c>
      <c r="AI255" t="s">
        <v>743</v>
      </c>
      <c r="AK255" t="s">
        <v>743</v>
      </c>
      <c r="AL255" t="s">
        <v>743</v>
      </c>
      <c r="AM255" t="s">
        <v>743</v>
      </c>
      <c r="AO255" t="s">
        <v>743</v>
      </c>
      <c r="AP255" t="s">
        <v>21</v>
      </c>
      <c r="AW255" t="s">
        <v>756</v>
      </c>
      <c r="AX255">
        <v>3.51</v>
      </c>
      <c r="AY255">
        <v>10.72</v>
      </c>
      <c r="AZ255">
        <v>9.6137127636343802</v>
      </c>
    </row>
    <row r="256" spans="1:52">
      <c r="A256">
        <v>2700548</v>
      </c>
      <c r="B256" t="s">
        <v>1096</v>
      </c>
      <c r="C256" t="s">
        <v>309</v>
      </c>
      <c r="D256" t="s">
        <v>28</v>
      </c>
      <c r="E256">
        <v>120</v>
      </c>
      <c r="F256">
        <v>40</v>
      </c>
      <c r="G256" t="s">
        <v>307</v>
      </c>
      <c r="K256" t="s">
        <v>743</v>
      </c>
      <c r="O256" s="40"/>
      <c r="P256" t="s">
        <v>743</v>
      </c>
      <c r="Q256" t="s">
        <v>743</v>
      </c>
      <c r="W256" t="s">
        <v>743</v>
      </c>
      <c r="X256" s="40"/>
      <c r="Y256" t="s">
        <v>743</v>
      </c>
      <c r="Z256" t="s">
        <v>743</v>
      </c>
      <c r="AA256" t="s">
        <v>743</v>
      </c>
      <c r="AC256" t="s">
        <v>743</v>
      </c>
      <c r="AE256">
        <v>0</v>
      </c>
      <c r="AI256" t="s">
        <v>743</v>
      </c>
      <c r="AK256" t="s">
        <v>743</v>
      </c>
      <c r="AL256" t="s">
        <v>743</v>
      </c>
      <c r="AM256" t="s">
        <v>743</v>
      </c>
      <c r="AO256" t="s">
        <v>743</v>
      </c>
      <c r="AP256" t="s">
        <v>21</v>
      </c>
      <c r="AW256" t="s">
        <v>756</v>
      </c>
      <c r="AX256">
        <v>4.34</v>
      </c>
      <c r="AY256">
        <v>55.18</v>
      </c>
      <c r="AZ256">
        <v>21.328597451176101</v>
      </c>
    </row>
    <row r="257" spans="1:52">
      <c r="A257">
        <v>2700577</v>
      </c>
      <c r="B257" t="s">
        <v>1097</v>
      </c>
      <c r="C257" t="s">
        <v>310</v>
      </c>
      <c r="D257" t="s">
        <v>19</v>
      </c>
      <c r="E257">
        <v>694</v>
      </c>
      <c r="F257">
        <v>1</v>
      </c>
      <c r="G257" t="s">
        <v>307</v>
      </c>
      <c r="K257" t="s">
        <v>743</v>
      </c>
      <c r="O257" s="40"/>
      <c r="P257" t="s">
        <v>743</v>
      </c>
      <c r="Q257" t="s">
        <v>743</v>
      </c>
      <c r="W257" t="s">
        <v>743</v>
      </c>
      <c r="X257" s="40"/>
      <c r="Y257" t="s">
        <v>743</v>
      </c>
      <c r="Z257" t="s">
        <v>743</v>
      </c>
      <c r="AA257" t="s">
        <v>743</v>
      </c>
      <c r="AC257" t="s">
        <v>743</v>
      </c>
      <c r="AE257">
        <v>0</v>
      </c>
      <c r="AI257" t="s">
        <v>743</v>
      </c>
      <c r="AK257" t="s">
        <v>743</v>
      </c>
      <c r="AL257" t="s">
        <v>743</v>
      </c>
      <c r="AM257" t="s">
        <v>743</v>
      </c>
      <c r="AO257" t="s">
        <v>743</v>
      </c>
      <c r="AP257" t="s">
        <v>21</v>
      </c>
      <c r="AW257" t="s">
        <v>756</v>
      </c>
      <c r="AX257">
        <v>2.96</v>
      </c>
      <c r="AY257">
        <v>29.7</v>
      </c>
      <c r="AZ257">
        <v>21.328597451176101</v>
      </c>
    </row>
    <row r="258" spans="1:52">
      <c r="A258">
        <v>2700594</v>
      </c>
      <c r="B258" t="s">
        <v>1098</v>
      </c>
      <c r="C258" t="s">
        <v>311</v>
      </c>
      <c r="D258" t="s">
        <v>28</v>
      </c>
      <c r="E258">
        <v>174</v>
      </c>
      <c r="F258">
        <v>32</v>
      </c>
      <c r="G258" t="s">
        <v>307</v>
      </c>
      <c r="K258" t="s">
        <v>743</v>
      </c>
      <c r="O258" s="40"/>
      <c r="P258" t="s">
        <v>743</v>
      </c>
      <c r="Q258" t="s">
        <v>743</v>
      </c>
      <c r="W258" t="s">
        <v>743</v>
      </c>
      <c r="X258" s="40"/>
      <c r="Y258" t="s">
        <v>743</v>
      </c>
      <c r="Z258" t="s">
        <v>743</v>
      </c>
      <c r="AA258" t="s">
        <v>743</v>
      </c>
      <c r="AC258" t="s">
        <v>743</v>
      </c>
      <c r="AE258">
        <v>0</v>
      </c>
      <c r="AI258" t="s">
        <v>743</v>
      </c>
      <c r="AK258" t="s">
        <v>743</v>
      </c>
      <c r="AL258" t="s">
        <v>743</v>
      </c>
      <c r="AM258" t="s">
        <v>743</v>
      </c>
      <c r="AO258" t="s">
        <v>743</v>
      </c>
      <c r="AP258" t="s">
        <v>21</v>
      </c>
      <c r="AW258" t="s">
        <v>756</v>
      </c>
      <c r="AX258">
        <v>2.9768217411712201</v>
      </c>
      <c r="AY258">
        <v>32.51</v>
      </c>
      <c r="AZ258">
        <v>14.2942104471869</v>
      </c>
    </row>
    <row r="259" spans="1:52">
      <c r="A259">
        <v>2700624</v>
      </c>
      <c r="B259" t="s">
        <v>1099</v>
      </c>
      <c r="C259" t="s">
        <v>312</v>
      </c>
      <c r="D259" t="s">
        <v>19</v>
      </c>
      <c r="E259">
        <v>59</v>
      </c>
      <c r="F259">
        <v>21</v>
      </c>
      <c r="G259" t="s">
        <v>307</v>
      </c>
      <c r="K259" t="s">
        <v>743</v>
      </c>
      <c r="O259" s="40"/>
      <c r="P259" t="s">
        <v>743</v>
      </c>
      <c r="Q259" t="s">
        <v>743</v>
      </c>
      <c r="W259" t="s">
        <v>743</v>
      </c>
      <c r="X259" s="40"/>
      <c r="Y259" t="s">
        <v>743</v>
      </c>
      <c r="Z259" t="s">
        <v>743</v>
      </c>
      <c r="AA259" t="s">
        <v>743</v>
      </c>
      <c r="AC259" t="s">
        <v>743</v>
      </c>
      <c r="AE259">
        <v>0</v>
      </c>
      <c r="AI259" t="s">
        <v>743</v>
      </c>
      <c r="AK259" t="s">
        <v>743</v>
      </c>
      <c r="AL259" t="s">
        <v>743</v>
      </c>
      <c r="AM259" t="s">
        <v>743</v>
      </c>
      <c r="AO259" t="s">
        <v>743</v>
      </c>
      <c r="AP259" t="s">
        <v>21</v>
      </c>
      <c r="AW259" t="s">
        <v>756</v>
      </c>
      <c r="AX259">
        <v>3.51</v>
      </c>
      <c r="AY259">
        <v>10.72</v>
      </c>
      <c r="AZ259">
        <v>9.6137127636343802</v>
      </c>
    </row>
    <row r="260" spans="1:52">
      <c r="A260">
        <v>2700662</v>
      </c>
      <c r="B260" t="s">
        <v>1100</v>
      </c>
      <c r="C260" t="s">
        <v>313</v>
      </c>
      <c r="D260" t="s">
        <v>19</v>
      </c>
      <c r="E260">
        <v>65</v>
      </c>
      <c r="F260">
        <v>24</v>
      </c>
      <c r="G260" t="s">
        <v>307</v>
      </c>
      <c r="K260" t="s">
        <v>743</v>
      </c>
      <c r="O260" s="40"/>
      <c r="P260" t="s">
        <v>743</v>
      </c>
      <c r="Q260" t="s">
        <v>743</v>
      </c>
      <c r="W260" t="s">
        <v>743</v>
      </c>
      <c r="X260" s="40"/>
      <c r="Y260" t="s">
        <v>743</v>
      </c>
      <c r="Z260" t="s">
        <v>743</v>
      </c>
      <c r="AA260" t="s">
        <v>743</v>
      </c>
      <c r="AC260" t="s">
        <v>743</v>
      </c>
      <c r="AE260">
        <v>0</v>
      </c>
      <c r="AI260" t="s">
        <v>743</v>
      </c>
      <c r="AK260" t="s">
        <v>743</v>
      </c>
      <c r="AL260" t="s">
        <v>743</v>
      </c>
      <c r="AM260" t="s">
        <v>743</v>
      </c>
      <c r="AO260" t="s">
        <v>743</v>
      </c>
      <c r="AP260" t="s">
        <v>21</v>
      </c>
      <c r="AW260" t="s">
        <v>744</v>
      </c>
      <c r="AX260">
        <v>2.7303145027108502</v>
      </c>
      <c r="AY260">
        <v>13.92</v>
      </c>
      <c r="AZ260">
        <v>13.049008667918001</v>
      </c>
    </row>
    <row r="261" spans="1:52">
      <c r="A261">
        <v>2700678</v>
      </c>
      <c r="B261" t="s">
        <v>1101</v>
      </c>
      <c r="C261" t="s">
        <v>314</v>
      </c>
      <c r="D261" t="s">
        <v>19</v>
      </c>
      <c r="E261">
        <v>42</v>
      </c>
      <c r="F261">
        <v>15</v>
      </c>
      <c r="G261" t="s">
        <v>307</v>
      </c>
      <c r="K261" t="s">
        <v>743</v>
      </c>
      <c r="O261" s="40"/>
      <c r="P261" t="s">
        <v>743</v>
      </c>
      <c r="Q261" t="s">
        <v>743</v>
      </c>
      <c r="W261" t="s">
        <v>743</v>
      </c>
      <c r="X261" s="40"/>
      <c r="Y261" t="s">
        <v>743</v>
      </c>
      <c r="Z261" t="s">
        <v>743</v>
      </c>
      <c r="AA261" t="s">
        <v>743</v>
      </c>
      <c r="AC261" t="s">
        <v>743</v>
      </c>
      <c r="AE261">
        <v>0</v>
      </c>
      <c r="AI261" t="s">
        <v>743</v>
      </c>
      <c r="AK261" t="s">
        <v>743</v>
      </c>
      <c r="AL261" t="s">
        <v>743</v>
      </c>
      <c r="AM261" t="s">
        <v>743</v>
      </c>
      <c r="AO261" t="s">
        <v>743</v>
      </c>
      <c r="AP261" t="s">
        <v>21</v>
      </c>
      <c r="AW261" t="s">
        <v>756</v>
      </c>
      <c r="AX261">
        <v>3.51</v>
      </c>
      <c r="AY261">
        <v>10.72</v>
      </c>
      <c r="AZ261">
        <v>9.6137127636343802</v>
      </c>
    </row>
    <row r="262" spans="1:52">
      <c r="A262">
        <v>2700686</v>
      </c>
      <c r="B262" t="s">
        <v>1102</v>
      </c>
      <c r="C262" t="s">
        <v>315</v>
      </c>
      <c r="D262" t="s">
        <v>19</v>
      </c>
      <c r="E262">
        <v>65</v>
      </c>
      <c r="F262">
        <v>17</v>
      </c>
      <c r="G262" t="s">
        <v>307</v>
      </c>
      <c r="K262" t="s">
        <v>743</v>
      </c>
      <c r="O262" s="40"/>
      <c r="P262" t="s">
        <v>743</v>
      </c>
      <c r="Q262" t="s">
        <v>743</v>
      </c>
      <c r="W262" t="s">
        <v>743</v>
      </c>
      <c r="X262" s="40"/>
      <c r="Y262" t="s">
        <v>743</v>
      </c>
      <c r="Z262" t="s">
        <v>743</v>
      </c>
      <c r="AA262" t="s">
        <v>743</v>
      </c>
      <c r="AC262" t="s">
        <v>743</v>
      </c>
      <c r="AE262">
        <v>0</v>
      </c>
      <c r="AI262" t="s">
        <v>743</v>
      </c>
      <c r="AK262" t="s">
        <v>743</v>
      </c>
      <c r="AL262" t="s">
        <v>743</v>
      </c>
      <c r="AM262" t="s">
        <v>743</v>
      </c>
      <c r="AO262" t="s">
        <v>743</v>
      </c>
      <c r="AP262" t="s">
        <v>21</v>
      </c>
      <c r="AW262" t="s">
        <v>756</v>
      </c>
      <c r="AX262">
        <v>3.51</v>
      </c>
      <c r="AY262">
        <v>10.72</v>
      </c>
      <c r="AZ262">
        <v>9.6137127636343802</v>
      </c>
    </row>
    <row r="263" spans="1:52">
      <c r="A263">
        <v>2700702</v>
      </c>
      <c r="B263" t="s">
        <v>1103</v>
      </c>
      <c r="C263" t="s">
        <v>316</v>
      </c>
      <c r="D263" t="s">
        <v>19</v>
      </c>
      <c r="E263">
        <v>277</v>
      </c>
      <c r="F263">
        <v>84</v>
      </c>
      <c r="G263" t="s">
        <v>307</v>
      </c>
      <c r="K263" t="s">
        <v>1104</v>
      </c>
      <c r="L263" s="40">
        <v>18626.333333333299</v>
      </c>
      <c r="M263" t="s">
        <v>747</v>
      </c>
      <c r="N263" t="s">
        <v>24</v>
      </c>
      <c r="O263" s="40">
        <v>18626.333333333299</v>
      </c>
      <c r="P263" t="s">
        <v>743</v>
      </c>
      <c r="Q263" t="s">
        <v>743</v>
      </c>
      <c r="W263" t="s">
        <v>743</v>
      </c>
      <c r="X263" s="40"/>
      <c r="Y263" t="s">
        <v>743</v>
      </c>
      <c r="Z263" t="s">
        <v>743</v>
      </c>
      <c r="AA263" t="s">
        <v>743</v>
      </c>
      <c r="AC263" t="s">
        <v>743</v>
      </c>
      <c r="AE263">
        <v>0</v>
      </c>
      <c r="AI263" t="s">
        <v>743</v>
      </c>
      <c r="AK263" t="s">
        <v>743</v>
      </c>
      <c r="AL263" t="s">
        <v>743</v>
      </c>
      <c r="AM263" t="s">
        <v>743</v>
      </c>
      <c r="AO263" t="s">
        <v>743</v>
      </c>
      <c r="AP263" t="s">
        <v>21</v>
      </c>
      <c r="AW263" t="s">
        <v>744</v>
      </c>
      <c r="AX263">
        <v>3.09</v>
      </c>
      <c r="AY263">
        <v>33.76</v>
      </c>
      <c r="AZ263">
        <v>9.6137127636343802</v>
      </c>
    </row>
    <row r="264" spans="1:52">
      <c r="A264">
        <v>2700727</v>
      </c>
      <c r="B264" t="s">
        <v>1105</v>
      </c>
      <c r="C264" t="s">
        <v>317</v>
      </c>
      <c r="D264" t="s">
        <v>28</v>
      </c>
      <c r="E264">
        <v>300</v>
      </c>
      <c r="F264">
        <v>1</v>
      </c>
      <c r="G264" t="s">
        <v>307</v>
      </c>
      <c r="K264" t="s">
        <v>743</v>
      </c>
      <c r="O264" s="40"/>
      <c r="P264" t="s">
        <v>743</v>
      </c>
      <c r="Q264" t="s">
        <v>743</v>
      </c>
      <c r="W264" t="s">
        <v>743</v>
      </c>
      <c r="X264" s="40"/>
      <c r="Y264" t="s">
        <v>743</v>
      </c>
      <c r="Z264" t="s">
        <v>743</v>
      </c>
      <c r="AA264" t="s">
        <v>743</v>
      </c>
      <c r="AC264" t="s">
        <v>743</v>
      </c>
      <c r="AE264">
        <v>0</v>
      </c>
      <c r="AI264" t="s">
        <v>743</v>
      </c>
      <c r="AK264" t="s">
        <v>743</v>
      </c>
      <c r="AL264" t="s">
        <v>743</v>
      </c>
      <c r="AM264" t="s">
        <v>743</v>
      </c>
      <c r="AO264" t="s">
        <v>743</v>
      </c>
      <c r="AP264" t="s">
        <v>21</v>
      </c>
      <c r="AW264" t="s">
        <v>744</v>
      </c>
      <c r="AX264">
        <v>2.8195429659949598</v>
      </c>
      <c r="AY264">
        <v>38.85</v>
      </c>
      <c r="AZ264">
        <v>25.5226264215942</v>
      </c>
    </row>
    <row r="265" spans="1:52">
      <c r="A265">
        <v>2700728</v>
      </c>
      <c r="B265" t="s">
        <v>1106</v>
      </c>
      <c r="C265" t="s">
        <v>318</v>
      </c>
      <c r="D265" t="s">
        <v>28</v>
      </c>
      <c r="E265">
        <v>575</v>
      </c>
      <c r="F265">
        <v>161</v>
      </c>
      <c r="G265" t="s">
        <v>307</v>
      </c>
      <c r="K265" t="s">
        <v>1107</v>
      </c>
      <c r="L265" s="40">
        <v>18363.918918918898</v>
      </c>
      <c r="M265" t="s">
        <v>1108</v>
      </c>
      <c r="N265" t="s">
        <v>24</v>
      </c>
      <c r="O265" s="40">
        <v>18363.918918918898</v>
      </c>
      <c r="P265" t="s">
        <v>743</v>
      </c>
      <c r="Q265" t="s">
        <v>743</v>
      </c>
      <c r="W265" t="s">
        <v>743</v>
      </c>
      <c r="X265" s="40"/>
      <c r="Y265" t="s">
        <v>743</v>
      </c>
      <c r="Z265" t="s">
        <v>743</v>
      </c>
      <c r="AA265" t="s">
        <v>743</v>
      </c>
      <c r="AC265" t="s">
        <v>743</v>
      </c>
      <c r="AE265">
        <v>0</v>
      </c>
      <c r="AI265" t="s">
        <v>743</v>
      </c>
      <c r="AK265" t="s">
        <v>743</v>
      </c>
      <c r="AL265" t="s">
        <v>743</v>
      </c>
      <c r="AM265" t="s">
        <v>743</v>
      </c>
      <c r="AO265" t="s">
        <v>743</v>
      </c>
      <c r="AP265" t="s">
        <v>21</v>
      </c>
      <c r="AW265" t="s">
        <v>744</v>
      </c>
      <c r="AX265">
        <v>2.82</v>
      </c>
      <c r="AY265">
        <v>38.9</v>
      </c>
      <c r="AZ265">
        <v>25.5226264215942</v>
      </c>
    </row>
    <row r="266" spans="1:52">
      <c r="A266">
        <v>2700738</v>
      </c>
      <c r="B266" t="s">
        <v>1109</v>
      </c>
      <c r="C266" t="s">
        <v>319</v>
      </c>
      <c r="D266" t="s">
        <v>28</v>
      </c>
      <c r="E266">
        <v>100</v>
      </c>
      <c r="F266">
        <v>34</v>
      </c>
      <c r="G266" t="s">
        <v>307</v>
      </c>
      <c r="K266" t="s">
        <v>743</v>
      </c>
      <c r="O266" s="40"/>
      <c r="P266" t="s">
        <v>743</v>
      </c>
      <c r="Q266" t="s">
        <v>743</v>
      </c>
      <c r="W266" t="s">
        <v>743</v>
      </c>
      <c r="X266" s="40"/>
      <c r="Y266" t="s">
        <v>743</v>
      </c>
      <c r="Z266" t="s">
        <v>743</v>
      </c>
      <c r="AA266" t="s">
        <v>743</v>
      </c>
      <c r="AC266" t="s">
        <v>743</v>
      </c>
      <c r="AE266">
        <v>0</v>
      </c>
      <c r="AI266" t="s">
        <v>743</v>
      </c>
      <c r="AK266" t="s">
        <v>743</v>
      </c>
      <c r="AL266" t="s">
        <v>743</v>
      </c>
      <c r="AM266" t="s">
        <v>743</v>
      </c>
      <c r="AO266" t="s">
        <v>743</v>
      </c>
      <c r="AP266" t="s">
        <v>21</v>
      </c>
      <c r="AW266" t="s">
        <v>756</v>
      </c>
      <c r="AX266">
        <v>3.56</v>
      </c>
      <c r="AY266">
        <v>36.479999999999997</v>
      </c>
      <c r="AZ266">
        <v>14.2942104471869</v>
      </c>
    </row>
    <row r="267" spans="1:52">
      <c r="A267">
        <v>2700773</v>
      </c>
      <c r="B267" t="s">
        <v>1110</v>
      </c>
      <c r="C267" t="s">
        <v>320</v>
      </c>
      <c r="D267" t="s">
        <v>19</v>
      </c>
      <c r="E267">
        <v>880</v>
      </c>
      <c r="F267">
        <v>268</v>
      </c>
      <c r="G267" t="s">
        <v>307</v>
      </c>
      <c r="K267" t="s">
        <v>743</v>
      </c>
      <c r="O267" s="40"/>
      <c r="P267" t="s">
        <v>743</v>
      </c>
      <c r="Q267" t="s">
        <v>743</v>
      </c>
      <c r="W267" t="s">
        <v>743</v>
      </c>
      <c r="X267" s="40"/>
      <c r="Y267" t="s">
        <v>743</v>
      </c>
      <c r="Z267" t="s">
        <v>743</v>
      </c>
      <c r="AA267" t="s">
        <v>743</v>
      </c>
      <c r="AC267" t="s">
        <v>743</v>
      </c>
      <c r="AE267">
        <v>0</v>
      </c>
      <c r="AI267" t="s">
        <v>743</v>
      </c>
      <c r="AK267" t="s">
        <v>743</v>
      </c>
      <c r="AL267" t="s">
        <v>743</v>
      </c>
      <c r="AM267" t="s">
        <v>743</v>
      </c>
      <c r="AO267" t="s">
        <v>743</v>
      </c>
      <c r="AP267" t="s">
        <v>21</v>
      </c>
      <c r="AW267" t="s">
        <v>756</v>
      </c>
      <c r="AX267">
        <v>3.4936385750530201</v>
      </c>
      <c r="AY267">
        <v>36.83</v>
      </c>
      <c r="AZ267">
        <v>39.409852564330698</v>
      </c>
    </row>
    <row r="268" spans="1:52">
      <c r="A268">
        <v>2701034</v>
      </c>
      <c r="B268" t="s">
        <v>1111</v>
      </c>
      <c r="C268" t="s">
        <v>321</v>
      </c>
      <c r="D268" t="s">
        <v>28</v>
      </c>
      <c r="E268">
        <v>75</v>
      </c>
      <c r="F268">
        <v>18</v>
      </c>
      <c r="G268" t="s">
        <v>307</v>
      </c>
      <c r="K268" t="s">
        <v>743</v>
      </c>
      <c r="O268" s="40"/>
      <c r="P268" t="s">
        <v>743</v>
      </c>
      <c r="Q268" t="s">
        <v>743</v>
      </c>
      <c r="W268" t="s">
        <v>743</v>
      </c>
      <c r="X268" s="40"/>
      <c r="Y268" t="s">
        <v>743</v>
      </c>
      <c r="Z268" t="s">
        <v>743</v>
      </c>
      <c r="AA268" t="s">
        <v>743</v>
      </c>
      <c r="AC268" t="s">
        <v>743</v>
      </c>
      <c r="AE268">
        <v>0</v>
      </c>
      <c r="AI268" t="s">
        <v>743</v>
      </c>
      <c r="AK268" t="s">
        <v>743</v>
      </c>
      <c r="AL268" t="s">
        <v>743</v>
      </c>
      <c r="AM268" t="s">
        <v>743</v>
      </c>
      <c r="AO268" t="s">
        <v>743</v>
      </c>
      <c r="AP268" t="s">
        <v>21</v>
      </c>
      <c r="AW268" t="s">
        <v>756</v>
      </c>
      <c r="AX268">
        <v>4.42</v>
      </c>
      <c r="AY268">
        <v>52.57</v>
      </c>
      <c r="AZ268">
        <v>31.7339596940676</v>
      </c>
    </row>
    <row r="269" spans="1:52">
      <c r="A269">
        <v>2701068</v>
      </c>
      <c r="B269" t="s">
        <v>1112</v>
      </c>
      <c r="C269" t="s">
        <v>322</v>
      </c>
      <c r="D269" t="s">
        <v>33</v>
      </c>
      <c r="E269">
        <v>86</v>
      </c>
      <c r="F269">
        <v>31</v>
      </c>
      <c r="G269" t="s">
        <v>307</v>
      </c>
      <c r="K269" t="s">
        <v>743</v>
      </c>
      <c r="O269" s="40"/>
      <c r="P269" t="s">
        <v>743</v>
      </c>
      <c r="Q269" t="s">
        <v>743</v>
      </c>
      <c r="W269" t="s">
        <v>743</v>
      </c>
      <c r="X269" s="40"/>
      <c r="Y269" t="s">
        <v>743</v>
      </c>
      <c r="Z269" t="s">
        <v>743</v>
      </c>
      <c r="AA269" t="s">
        <v>743</v>
      </c>
      <c r="AC269" t="s">
        <v>743</v>
      </c>
      <c r="AE269">
        <v>0</v>
      </c>
      <c r="AI269" t="s">
        <v>743</v>
      </c>
      <c r="AK269" t="s">
        <v>743</v>
      </c>
      <c r="AL269" t="s">
        <v>743</v>
      </c>
      <c r="AM269" t="s">
        <v>743</v>
      </c>
      <c r="AO269" t="s">
        <v>743</v>
      </c>
      <c r="AP269" t="s">
        <v>21</v>
      </c>
      <c r="AW269" t="s">
        <v>756</v>
      </c>
      <c r="AX269">
        <v>3.67</v>
      </c>
      <c r="AY269">
        <v>49.62</v>
      </c>
      <c r="AZ269">
        <v>32.860820098555898</v>
      </c>
    </row>
    <row r="270" spans="1:52">
      <c r="A270">
        <v>2701221</v>
      </c>
      <c r="B270" t="s">
        <v>1113</v>
      </c>
      <c r="C270" t="s">
        <v>323</v>
      </c>
      <c r="D270" t="s">
        <v>19</v>
      </c>
      <c r="E270">
        <v>250</v>
      </c>
      <c r="F270">
        <v>2</v>
      </c>
      <c r="G270" t="s">
        <v>307</v>
      </c>
      <c r="K270" t="s">
        <v>1114</v>
      </c>
      <c r="L270" s="40">
        <v>414704</v>
      </c>
      <c r="M270" t="s">
        <v>747</v>
      </c>
      <c r="N270" t="s">
        <v>24</v>
      </c>
      <c r="O270" s="40">
        <v>414704</v>
      </c>
      <c r="P270" t="s">
        <v>743</v>
      </c>
      <c r="Q270" t="s">
        <v>743</v>
      </c>
      <c r="W270" t="s">
        <v>743</v>
      </c>
      <c r="X270" s="40"/>
      <c r="Y270" t="s">
        <v>743</v>
      </c>
      <c r="Z270" t="s">
        <v>743</v>
      </c>
      <c r="AA270" t="s">
        <v>743</v>
      </c>
      <c r="AC270" t="s">
        <v>743</v>
      </c>
      <c r="AE270">
        <v>0</v>
      </c>
      <c r="AI270" t="s">
        <v>743</v>
      </c>
      <c r="AK270" t="s">
        <v>743</v>
      </c>
      <c r="AL270" t="s">
        <v>743</v>
      </c>
      <c r="AM270" t="s">
        <v>743</v>
      </c>
      <c r="AO270" t="s">
        <v>743</v>
      </c>
      <c r="AP270" t="s">
        <v>35</v>
      </c>
      <c r="AW270" t="s">
        <v>744</v>
      </c>
      <c r="AX270">
        <v>2.36</v>
      </c>
      <c r="AY270">
        <v>12.85</v>
      </c>
      <c r="AZ270">
        <v>5.2668182490558904</v>
      </c>
    </row>
    <row r="271" spans="1:52">
      <c r="A271">
        <v>2701278</v>
      </c>
      <c r="B271" t="s">
        <v>1115</v>
      </c>
      <c r="C271" t="s">
        <v>324</v>
      </c>
      <c r="D271" t="s">
        <v>28</v>
      </c>
      <c r="E271">
        <v>58</v>
      </c>
      <c r="F271">
        <v>20</v>
      </c>
      <c r="G271" t="s">
        <v>307</v>
      </c>
      <c r="K271" t="s">
        <v>743</v>
      </c>
      <c r="O271" s="40"/>
      <c r="P271" t="s">
        <v>743</v>
      </c>
      <c r="Q271" t="s">
        <v>743</v>
      </c>
      <c r="W271" t="s">
        <v>743</v>
      </c>
      <c r="X271" s="40"/>
      <c r="Y271" t="s">
        <v>743</v>
      </c>
      <c r="Z271" t="s">
        <v>743</v>
      </c>
      <c r="AA271" t="s">
        <v>743</v>
      </c>
      <c r="AC271" t="s">
        <v>743</v>
      </c>
      <c r="AE271">
        <v>0</v>
      </c>
      <c r="AI271" t="s">
        <v>743</v>
      </c>
      <c r="AK271" t="s">
        <v>743</v>
      </c>
      <c r="AL271" t="s">
        <v>743</v>
      </c>
      <c r="AM271" t="s">
        <v>743</v>
      </c>
      <c r="AO271" t="s">
        <v>743</v>
      </c>
      <c r="AP271" t="s">
        <v>21</v>
      </c>
      <c r="AW271" t="s">
        <v>744</v>
      </c>
      <c r="AX271">
        <v>2.37</v>
      </c>
      <c r="AY271">
        <v>40.6</v>
      </c>
      <c r="AZ271">
        <v>4.0352603290013498</v>
      </c>
    </row>
    <row r="272" spans="1:52">
      <c r="A272">
        <v>2701355</v>
      </c>
      <c r="B272" t="s">
        <v>1116</v>
      </c>
      <c r="C272" t="s">
        <v>325</v>
      </c>
      <c r="D272" t="s">
        <v>28</v>
      </c>
      <c r="E272">
        <v>126</v>
      </c>
      <c r="F272">
        <v>55</v>
      </c>
      <c r="G272" t="s">
        <v>307</v>
      </c>
      <c r="K272" t="s">
        <v>743</v>
      </c>
      <c r="O272" s="40"/>
      <c r="P272" t="s">
        <v>743</v>
      </c>
      <c r="Q272" t="s">
        <v>743</v>
      </c>
      <c r="W272" t="s">
        <v>743</v>
      </c>
      <c r="X272" s="40"/>
      <c r="Y272" t="s">
        <v>743</v>
      </c>
      <c r="Z272" t="s">
        <v>743</v>
      </c>
      <c r="AA272" t="s">
        <v>743</v>
      </c>
      <c r="AC272" t="s">
        <v>743</v>
      </c>
      <c r="AE272">
        <v>0</v>
      </c>
      <c r="AI272" t="s">
        <v>743</v>
      </c>
      <c r="AK272" t="s">
        <v>743</v>
      </c>
      <c r="AL272" t="s">
        <v>743</v>
      </c>
      <c r="AM272" t="s">
        <v>743</v>
      </c>
      <c r="AO272" t="s">
        <v>743</v>
      </c>
      <c r="AP272" t="s">
        <v>21</v>
      </c>
      <c r="AW272" t="s">
        <v>744</v>
      </c>
      <c r="AX272">
        <v>2.34</v>
      </c>
      <c r="AY272">
        <v>3.44</v>
      </c>
      <c r="AZ272">
        <v>4.47337491105226</v>
      </c>
    </row>
    <row r="273" spans="1:52">
      <c r="A273">
        <v>2701570</v>
      </c>
      <c r="B273" t="s">
        <v>1117</v>
      </c>
      <c r="C273" t="s">
        <v>326</v>
      </c>
      <c r="D273" t="s">
        <v>19</v>
      </c>
      <c r="E273">
        <v>105</v>
      </c>
      <c r="F273">
        <v>25</v>
      </c>
      <c r="G273" t="s">
        <v>307</v>
      </c>
      <c r="K273" t="s">
        <v>743</v>
      </c>
      <c r="O273" s="40"/>
      <c r="P273" t="s">
        <v>743</v>
      </c>
      <c r="Q273" t="s">
        <v>743</v>
      </c>
      <c r="W273" t="s">
        <v>743</v>
      </c>
      <c r="X273" s="40"/>
      <c r="Y273" t="s">
        <v>743</v>
      </c>
      <c r="Z273" t="s">
        <v>743</v>
      </c>
      <c r="AA273" t="s">
        <v>743</v>
      </c>
      <c r="AC273" t="s">
        <v>743</v>
      </c>
      <c r="AE273">
        <v>0</v>
      </c>
      <c r="AI273" t="s">
        <v>743</v>
      </c>
      <c r="AK273" t="s">
        <v>743</v>
      </c>
      <c r="AL273" t="s">
        <v>743</v>
      </c>
      <c r="AM273" t="s">
        <v>743</v>
      </c>
      <c r="AO273" t="s">
        <v>743</v>
      </c>
      <c r="AP273" t="s">
        <v>21</v>
      </c>
      <c r="AW273" t="s">
        <v>744</v>
      </c>
      <c r="AX273">
        <v>2.73</v>
      </c>
      <c r="AY273">
        <v>13.91</v>
      </c>
      <c r="AZ273">
        <v>13.0501087513223</v>
      </c>
    </row>
    <row r="274" spans="1:52">
      <c r="A274">
        <v>2701589</v>
      </c>
      <c r="B274" t="s">
        <v>1118</v>
      </c>
      <c r="C274" t="s">
        <v>327</v>
      </c>
      <c r="D274" t="s">
        <v>33</v>
      </c>
      <c r="E274">
        <v>45</v>
      </c>
      <c r="F274">
        <v>15</v>
      </c>
      <c r="G274" t="s">
        <v>307</v>
      </c>
      <c r="K274" t="s">
        <v>743</v>
      </c>
      <c r="O274" s="40"/>
      <c r="P274" t="s">
        <v>743</v>
      </c>
      <c r="Q274" t="s">
        <v>743</v>
      </c>
      <c r="W274" t="s">
        <v>743</v>
      </c>
      <c r="X274" s="40"/>
      <c r="Y274" t="s">
        <v>743</v>
      </c>
      <c r="Z274" t="s">
        <v>743</v>
      </c>
      <c r="AA274" t="s">
        <v>743</v>
      </c>
      <c r="AC274" t="s">
        <v>743</v>
      </c>
      <c r="AE274">
        <v>0</v>
      </c>
      <c r="AI274" t="s">
        <v>743</v>
      </c>
      <c r="AK274" t="s">
        <v>743</v>
      </c>
      <c r="AL274" t="s">
        <v>743</v>
      </c>
      <c r="AM274" t="s">
        <v>743</v>
      </c>
      <c r="AO274" t="s">
        <v>743</v>
      </c>
      <c r="AP274" t="s">
        <v>21</v>
      </c>
      <c r="AW274" t="s">
        <v>756</v>
      </c>
      <c r="AX274">
        <v>3.67</v>
      </c>
      <c r="AY274">
        <v>49.62</v>
      </c>
      <c r="AZ274">
        <v>32.860820098555898</v>
      </c>
    </row>
    <row r="275" spans="1:52">
      <c r="A275">
        <v>2701647</v>
      </c>
      <c r="B275" t="s">
        <v>1119</v>
      </c>
      <c r="C275" t="s">
        <v>328</v>
      </c>
      <c r="D275" t="s">
        <v>28</v>
      </c>
      <c r="E275">
        <v>56</v>
      </c>
      <c r="F275">
        <v>20</v>
      </c>
      <c r="G275" t="s">
        <v>307</v>
      </c>
      <c r="K275" t="s">
        <v>743</v>
      </c>
      <c r="O275" s="40"/>
      <c r="P275" t="s">
        <v>743</v>
      </c>
      <c r="Q275" t="s">
        <v>743</v>
      </c>
      <c r="W275" t="s">
        <v>743</v>
      </c>
      <c r="X275" s="40"/>
      <c r="Y275" t="s">
        <v>743</v>
      </c>
      <c r="Z275" t="s">
        <v>743</v>
      </c>
      <c r="AA275" t="s">
        <v>743</v>
      </c>
      <c r="AC275" t="s">
        <v>743</v>
      </c>
      <c r="AE275">
        <v>0</v>
      </c>
      <c r="AI275" t="s">
        <v>743</v>
      </c>
      <c r="AK275" t="s">
        <v>743</v>
      </c>
      <c r="AL275" t="s">
        <v>743</v>
      </c>
      <c r="AM275" t="s">
        <v>743</v>
      </c>
      <c r="AO275" t="s">
        <v>743</v>
      </c>
      <c r="AP275" t="s">
        <v>21</v>
      </c>
      <c r="AW275" t="s">
        <v>756</v>
      </c>
      <c r="AX275">
        <v>4.34</v>
      </c>
      <c r="AY275">
        <v>55.18</v>
      </c>
      <c r="AZ275">
        <v>21.328597451176101</v>
      </c>
    </row>
    <row r="276" spans="1:52">
      <c r="A276">
        <v>2701670</v>
      </c>
      <c r="B276" t="s">
        <v>1120</v>
      </c>
      <c r="C276" t="s">
        <v>329</v>
      </c>
      <c r="D276" t="s">
        <v>19</v>
      </c>
      <c r="E276">
        <v>81</v>
      </c>
      <c r="F276">
        <v>32</v>
      </c>
      <c r="G276" t="s">
        <v>307</v>
      </c>
      <c r="K276" t="s">
        <v>743</v>
      </c>
      <c r="O276" s="40"/>
      <c r="P276" t="s">
        <v>743</v>
      </c>
      <c r="Q276" t="s">
        <v>743</v>
      </c>
      <c r="W276" t="s">
        <v>743</v>
      </c>
      <c r="X276" s="40"/>
      <c r="Y276" t="s">
        <v>743</v>
      </c>
      <c r="Z276" t="s">
        <v>743</v>
      </c>
      <c r="AA276" t="s">
        <v>743</v>
      </c>
      <c r="AC276" t="s">
        <v>743</v>
      </c>
      <c r="AE276">
        <v>0</v>
      </c>
      <c r="AI276" t="s">
        <v>743</v>
      </c>
      <c r="AK276" t="s">
        <v>743</v>
      </c>
      <c r="AL276" t="s">
        <v>743</v>
      </c>
      <c r="AM276" t="s">
        <v>743</v>
      </c>
      <c r="AO276" t="s">
        <v>743</v>
      </c>
      <c r="AP276" t="s">
        <v>21</v>
      </c>
      <c r="AW276" t="s">
        <v>744</v>
      </c>
      <c r="AX276">
        <v>3.09</v>
      </c>
      <c r="AY276">
        <v>33.76</v>
      </c>
      <c r="AZ276">
        <v>9.6137127636343802</v>
      </c>
    </row>
    <row r="277" spans="1:52">
      <c r="A277">
        <v>2701959</v>
      </c>
      <c r="B277" t="s">
        <v>1121</v>
      </c>
      <c r="C277" t="s">
        <v>330</v>
      </c>
      <c r="D277" t="s">
        <v>19</v>
      </c>
      <c r="E277">
        <v>54</v>
      </c>
      <c r="F277">
        <v>18</v>
      </c>
      <c r="G277" t="s">
        <v>307</v>
      </c>
      <c r="K277" t="s">
        <v>743</v>
      </c>
      <c r="O277" s="40"/>
      <c r="P277" t="s">
        <v>743</v>
      </c>
      <c r="Q277" t="s">
        <v>743</v>
      </c>
      <c r="W277" t="s">
        <v>743</v>
      </c>
      <c r="X277" s="40"/>
      <c r="Y277" t="s">
        <v>743</v>
      </c>
      <c r="Z277" t="s">
        <v>743</v>
      </c>
      <c r="AA277" t="s">
        <v>743</v>
      </c>
      <c r="AC277" t="s">
        <v>743</v>
      </c>
      <c r="AE277">
        <v>0</v>
      </c>
      <c r="AI277" t="s">
        <v>743</v>
      </c>
      <c r="AK277" t="s">
        <v>743</v>
      </c>
      <c r="AL277" t="s">
        <v>743</v>
      </c>
      <c r="AM277" t="s">
        <v>743</v>
      </c>
      <c r="AO277" t="s">
        <v>743</v>
      </c>
      <c r="AP277" t="s">
        <v>21</v>
      </c>
      <c r="AW277" t="s">
        <v>744</v>
      </c>
      <c r="AX277">
        <v>2.33</v>
      </c>
      <c r="AY277">
        <v>7.18</v>
      </c>
      <c r="AZ277">
        <v>4.47337491105226</v>
      </c>
    </row>
    <row r="278" spans="1:52">
      <c r="A278">
        <v>2702026</v>
      </c>
      <c r="B278" t="s">
        <v>1122</v>
      </c>
      <c r="C278" t="s">
        <v>331</v>
      </c>
      <c r="D278" t="s">
        <v>28</v>
      </c>
      <c r="E278">
        <v>53</v>
      </c>
      <c r="F278">
        <v>16</v>
      </c>
      <c r="G278" t="s">
        <v>307</v>
      </c>
      <c r="K278" t="s">
        <v>743</v>
      </c>
      <c r="O278" s="40"/>
      <c r="P278" t="s">
        <v>743</v>
      </c>
      <c r="Q278" t="s">
        <v>743</v>
      </c>
      <c r="W278" t="s">
        <v>743</v>
      </c>
      <c r="X278" s="40"/>
      <c r="Y278" t="s">
        <v>743</v>
      </c>
      <c r="Z278" t="s">
        <v>743</v>
      </c>
      <c r="AA278" t="s">
        <v>743</v>
      </c>
      <c r="AC278" t="s">
        <v>743</v>
      </c>
      <c r="AE278">
        <v>0</v>
      </c>
      <c r="AI278" t="s">
        <v>743</v>
      </c>
      <c r="AK278" t="s">
        <v>743</v>
      </c>
      <c r="AL278" t="s">
        <v>743</v>
      </c>
      <c r="AM278" t="s">
        <v>743</v>
      </c>
      <c r="AO278" t="s">
        <v>743</v>
      </c>
      <c r="AP278" t="s">
        <v>21</v>
      </c>
      <c r="AW278" t="s">
        <v>756</v>
      </c>
      <c r="AX278">
        <v>3.56</v>
      </c>
      <c r="AY278">
        <v>36.479999999999997</v>
      </c>
      <c r="AZ278">
        <v>14.2942104471869</v>
      </c>
    </row>
    <row r="279" spans="1:52">
      <c r="A279">
        <v>2702094</v>
      </c>
      <c r="B279" t="s">
        <v>1123</v>
      </c>
      <c r="C279" t="s">
        <v>332</v>
      </c>
      <c r="D279" t="s">
        <v>33</v>
      </c>
      <c r="E279">
        <v>60</v>
      </c>
      <c r="F279">
        <v>21</v>
      </c>
      <c r="G279" t="s">
        <v>307</v>
      </c>
      <c r="K279" t="s">
        <v>743</v>
      </c>
      <c r="O279" s="40"/>
      <c r="P279" t="s">
        <v>743</v>
      </c>
      <c r="Q279" t="s">
        <v>743</v>
      </c>
      <c r="W279" t="s">
        <v>743</v>
      </c>
      <c r="X279" s="40"/>
      <c r="Y279" t="s">
        <v>743</v>
      </c>
      <c r="Z279" t="s">
        <v>743</v>
      </c>
      <c r="AA279" t="s">
        <v>743</v>
      </c>
      <c r="AC279" t="s">
        <v>743</v>
      </c>
      <c r="AE279">
        <v>0</v>
      </c>
      <c r="AI279" t="s">
        <v>743</v>
      </c>
      <c r="AK279" t="s">
        <v>743</v>
      </c>
      <c r="AL279" t="s">
        <v>743</v>
      </c>
      <c r="AM279" t="s">
        <v>743</v>
      </c>
      <c r="AO279" t="s">
        <v>743</v>
      </c>
      <c r="AP279" t="s">
        <v>21</v>
      </c>
      <c r="AW279" t="s">
        <v>756</v>
      </c>
      <c r="AX279">
        <v>3.38</v>
      </c>
      <c r="AY279">
        <v>51.21</v>
      </c>
      <c r="AZ279">
        <v>24.5273478502614</v>
      </c>
    </row>
    <row r="280" spans="1:52">
      <c r="A280">
        <v>2702110</v>
      </c>
      <c r="B280" t="s">
        <v>1124</v>
      </c>
      <c r="C280" t="s">
        <v>333</v>
      </c>
      <c r="D280" t="s">
        <v>19</v>
      </c>
      <c r="E280">
        <v>60</v>
      </c>
      <c r="F280">
        <v>17</v>
      </c>
      <c r="G280" t="s">
        <v>307</v>
      </c>
      <c r="K280" t="s">
        <v>1125</v>
      </c>
      <c r="L280" s="40">
        <v>101052</v>
      </c>
      <c r="M280" t="s">
        <v>751</v>
      </c>
      <c r="N280" t="s">
        <v>24</v>
      </c>
      <c r="O280" s="40">
        <v>101052</v>
      </c>
      <c r="P280" t="s">
        <v>743</v>
      </c>
      <c r="Q280" t="s">
        <v>743</v>
      </c>
      <c r="W280" t="s">
        <v>743</v>
      </c>
      <c r="X280" s="40"/>
      <c r="Y280" t="s">
        <v>743</v>
      </c>
      <c r="Z280" t="s">
        <v>743</v>
      </c>
      <c r="AA280" t="s">
        <v>743</v>
      </c>
      <c r="AC280" t="s">
        <v>743</v>
      </c>
      <c r="AE280">
        <v>0</v>
      </c>
      <c r="AI280" t="s">
        <v>743</v>
      </c>
      <c r="AK280" t="s">
        <v>743</v>
      </c>
      <c r="AL280" t="s">
        <v>743</v>
      </c>
      <c r="AM280" t="s">
        <v>743</v>
      </c>
      <c r="AO280" t="s">
        <v>743</v>
      </c>
      <c r="AP280" t="s">
        <v>35</v>
      </c>
      <c r="AW280" t="s">
        <v>744</v>
      </c>
      <c r="AX280">
        <v>2.6328722017388801</v>
      </c>
      <c r="AY280">
        <v>11.62</v>
      </c>
      <c r="AZ280">
        <v>15.2732320052007</v>
      </c>
    </row>
    <row r="281" spans="1:52">
      <c r="A281">
        <v>2702180</v>
      </c>
      <c r="B281" t="s">
        <v>1126</v>
      </c>
      <c r="C281" t="s">
        <v>334</v>
      </c>
      <c r="D281" t="s">
        <v>28</v>
      </c>
      <c r="E281">
        <v>56</v>
      </c>
      <c r="F281">
        <v>1</v>
      </c>
      <c r="G281" t="s">
        <v>307</v>
      </c>
      <c r="K281" t="s">
        <v>743</v>
      </c>
      <c r="O281" s="40"/>
      <c r="P281" t="s">
        <v>743</v>
      </c>
      <c r="Q281" t="s">
        <v>743</v>
      </c>
      <c r="W281" t="s">
        <v>743</v>
      </c>
      <c r="X281" s="40"/>
      <c r="Y281" t="s">
        <v>743</v>
      </c>
      <c r="Z281" t="s">
        <v>743</v>
      </c>
      <c r="AA281" t="s">
        <v>743</v>
      </c>
      <c r="AC281" t="s">
        <v>743</v>
      </c>
      <c r="AE281">
        <v>0</v>
      </c>
      <c r="AI281" t="s">
        <v>743</v>
      </c>
      <c r="AK281" t="s">
        <v>743</v>
      </c>
      <c r="AL281" t="s">
        <v>743</v>
      </c>
      <c r="AM281" t="s">
        <v>743</v>
      </c>
      <c r="AO281" t="s">
        <v>743</v>
      </c>
      <c r="AP281" t="s">
        <v>21</v>
      </c>
      <c r="AW281" t="s">
        <v>756</v>
      </c>
      <c r="AX281">
        <v>3.32</v>
      </c>
      <c r="AY281">
        <v>42.61</v>
      </c>
      <c r="AZ281">
        <v>23.809144720051801</v>
      </c>
    </row>
    <row r="282" spans="1:52">
      <c r="A282">
        <v>2702268</v>
      </c>
      <c r="B282" t="s">
        <v>1127</v>
      </c>
      <c r="C282" t="s">
        <v>335</v>
      </c>
      <c r="D282" t="s">
        <v>28</v>
      </c>
      <c r="E282">
        <v>44</v>
      </c>
      <c r="F282">
        <v>48</v>
      </c>
      <c r="G282" t="s">
        <v>307</v>
      </c>
      <c r="K282" t="s">
        <v>743</v>
      </c>
      <c r="O282" s="40"/>
      <c r="P282" t="s">
        <v>743</v>
      </c>
      <c r="Q282" t="s">
        <v>743</v>
      </c>
      <c r="W282" t="s">
        <v>743</v>
      </c>
      <c r="X282" s="40"/>
      <c r="Y282" t="s">
        <v>743</v>
      </c>
      <c r="Z282" t="s">
        <v>743</v>
      </c>
      <c r="AA282" t="s">
        <v>743</v>
      </c>
      <c r="AC282" t="s">
        <v>743</v>
      </c>
      <c r="AE282">
        <v>0</v>
      </c>
      <c r="AI282" t="s">
        <v>743</v>
      </c>
      <c r="AK282" t="s">
        <v>743</v>
      </c>
      <c r="AL282" t="s">
        <v>743</v>
      </c>
      <c r="AM282" t="s">
        <v>743</v>
      </c>
      <c r="AO282" t="s">
        <v>743</v>
      </c>
      <c r="AP282" t="s">
        <v>21</v>
      </c>
      <c r="AW282" t="s">
        <v>744</v>
      </c>
      <c r="AX282">
        <v>2.37</v>
      </c>
      <c r="AY282">
        <v>40.6</v>
      </c>
      <c r="AZ282">
        <v>4.0352603290013498</v>
      </c>
    </row>
    <row r="283" spans="1:52">
      <c r="A283">
        <v>2702317</v>
      </c>
      <c r="B283" t="s">
        <v>1128</v>
      </c>
      <c r="C283" t="s">
        <v>336</v>
      </c>
      <c r="D283" t="s">
        <v>33</v>
      </c>
      <c r="E283">
        <v>100</v>
      </c>
      <c r="F283">
        <v>1</v>
      </c>
      <c r="G283" t="s">
        <v>307</v>
      </c>
      <c r="K283" t="s">
        <v>1129</v>
      </c>
      <c r="L283" s="40">
        <v>69051.5</v>
      </c>
      <c r="M283" t="s">
        <v>1130</v>
      </c>
      <c r="N283" t="s">
        <v>34</v>
      </c>
      <c r="O283" s="40">
        <v>69051.5</v>
      </c>
      <c r="P283" t="s">
        <v>743</v>
      </c>
      <c r="Q283" t="s">
        <v>743</v>
      </c>
      <c r="W283" t="s">
        <v>743</v>
      </c>
      <c r="X283" s="40"/>
      <c r="Y283" t="s">
        <v>743</v>
      </c>
      <c r="Z283" t="s">
        <v>743</v>
      </c>
      <c r="AA283" t="s">
        <v>743</v>
      </c>
      <c r="AC283" t="s">
        <v>743</v>
      </c>
      <c r="AE283">
        <v>0</v>
      </c>
      <c r="AF283" t="s">
        <v>24</v>
      </c>
      <c r="AG283" s="40">
        <f>AJ283</f>
        <v>1281273</v>
      </c>
      <c r="AI283" t="s">
        <v>1131</v>
      </c>
      <c r="AJ283" s="40">
        <v>1281273</v>
      </c>
      <c r="AK283" t="s">
        <v>854</v>
      </c>
      <c r="AL283" t="s">
        <v>1062</v>
      </c>
      <c r="AM283" t="s">
        <v>743</v>
      </c>
      <c r="AO283" t="s">
        <v>743</v>
      </c>
      <c r="AP283" t="s">
        <v>21</v>
      </c>
      <c r="AW283" t="s">
        <v>756</v>
      </c>
      <c r="AX283">
        <v>2.81</v>
      </c>
      <c r="AY283">
        <v>24.78</v>
      </c>
      <c r="AZ283">
        <v>25.720833007672599</v>
      </c>
    </row>
    <row r="284" spans="1:52">
      <c r="A284">
        <v>2702322</v>
      </c>
      <c r="B284" t="s">
        <v>1132</v>
      </c>
      <c r="C284" t="s">
        <v>337</v>
      </c>
      <c r="D284" t="s">
        <v>28</v>
      </c>
      <c r="E284">
        <v>95</v>
      </c>
      <c r="F284">
        <v>1</v>
      </c>
      <c r="G284" t="s">
        <v>307</v>
      </c>
      <c r="K284" t="s">
        <v>743</v>
      </c>
      <c r="O284" s="40"/>
      <c r="P284" t="s">
        <v>743</v>
      </c>
      <c r="Q284" t="s">
        <v>743</v>
      </c>
      <c r="W284" t="s">
        <v>743</v>
      </c>
      <c r="X284" s="40"/>
      <c r="Y284" t="s">
        <v>743</v>
      </c>
      <c r="Z284" t="s">
        <v>743</v>
      </c>
      <c r="AA284" t="s">
        <v>743</v>
      </c>
      <c r="AC284" t="s">
        <v>743</v>
      </c>
      <c r="AE284">
        <v>0</v>
      </c>
      <c r="AI284" t="s">
        <v>743</v>
      </c>
      <c r="AK284" t="s">
        <v>743</v>
      </c>
      <c r="AL284" t="s">
        <v>743</v>
      </c>
      <c r="AM284" t="s">
        <v>743</v>
      </c>
      <c r="AO284" t="s">
        <v>743</v>
      </c>
      <c r="AP284" t="s">
        <v>21</v>
      </c>
      <c r="AW284" t="s">
        <v>744</v>
      </c>
      <c r="AX284">
        <v>2.37</v>
      </c>
      <c r="AY284">
        <v>40.6</v>
      </c>
      <c r="AZ284">
        <v>4.0352603290013498</v>
      </c>
    </row>
    <row r="285" spans="1:52">
      <c r="A285">
        <v>2702405</v>
      </c>
      <c r="B285" t="s">
        <v>1133</v>
      </c>
      <c r="C285" t="s">
        <v>338</v>
      </c>
      <c r="D285" t="s">
        <v>28</v>
      </c>
      <c r="E285">
        <v>129</v>
      </c>
      <c r="F285">
        <v>36</v>
      </c>
      <c r="G285" t="s">
        <v>307</v>
      </c>
      <c r="K285" t="s">
        <v>743</v>
      </c>
      <c r="O285" s="40"/>
      <c r="P285" t="s">
        <v>743</v>
      </c>
      <c r="Q285" t="s">
        <v>743</v>
      </c>
      <c r="W285" t="s">
        <v>743</v>
      </c>
      <c r="X285" s="40"/>
      <c r="Y285" t="s">
        <v>743</v>
      </c>
      <c r="Z285" t="s">
        <v>743</v>
      </c>
      <c r="AA285" t="s">
        <v>743</v>
      </c>
      <c r="AC285" t="s">
        <v>743</v>
      </c>
      <c r="AE285">
        <v>0</v>
      </c>
      <c r="AI285" t="s">
        <v>743</v>
      </c>
      <c r="AK285" t="s">
        <v>743</v>
      </c>
      <c r="AL285" t="s">
        <v>743</v>
      </c>
      <c r="AM285" t="s">
        <v>743</v>
      </c>
      <c r="AO285" t="s">
        <v>743</v>
      </c>
      <c r="AP285" t="s">
        <v>21</v>
      </c>
      <c r="AW285" t="s">
        <v>744</v>
      </c>
      <c r="AX285">
        <v>2.34</v>
      </c>
      <c r="AY285">
        <v>3.44</v>
      </c>
      <c r="AZ285">
        <v>4.47337491105226</v>
      </c>
    </row>
    <row r="286" spans="1:52">
      <c r="A286">
        <v>2702439</v>
      </c>
      <c r="B286" t="s">
        <v>1134</v>
      </c>
      <c r="C286" t="s">
        <v>339</v>
      </c>
      <c r="D286" t="s">
        <v>19</v>
      </c>
      <c r="E286">
        <v>57</v>
      </c>
      <c r="F286">
        <v>37</v>
      </c>
      <c r="G286" t="s">
        <v>307</v>
      </c>
      <c r="K286" t="s">
        <v>743</v>
      </c>
      <c r="O286" s="40"/>
      <c r="P286" t="s">
        <v>743</v>
      </c>
      <c r="Q286" t="s">
        <v>743</v>
      </c>
      <c r="W286" t="s">
        <v>743</v>
      </c>
      <c r="X286" s="40"/>
      <c r="Y286" t="s">
        <v>743</v>
      </c>
      <c r="Z286" t="s">
        <v>743</v>
      </c>
      <c r="AA286" t="s">
        <v>743</v>
      </c>
      <c r="AC286" t="s">
        <v>743</v>
      </c>
      <c r="AE286">
        <v>0</v>
      </c>
      <c r="AI286" t="s">
        <v>743</v>
      </c>
      <c r="AK286" t="s">
        <v>743</v>
      </c>
      <c r="AL286" t="s">
        <v>743</v>
      </c>
      <c r="AM286" t="s">
        <v>743</v>
      </c>
      <c r="AO286" t="s">
        <v>743</v>
      </c>
      <c r="AP286" t="s">
        <v>21</v>
      </c>
      <c r="AW286" t="s">
        <v>756</v>
      </c>
      <c r="AX286">
        <v>3.6</v>
      </c>
      <c r="AY286">
        <v>20.38</v>
      </c>
      <c r="AZ286">
        <v>23.438286510981101</v>
      </c>
    </row>
    <row r="287" spans="1:52">
      <c r="A287">
        <v>2702466</v>
      </c>
      <c r="B287" t="s">
        <v>1135</v>
      </c>
      <c r="C287" t="s">
        <v>340</v>
      </c>
      <c r="D287" t="s">
        <v>28</v>
      </c>
      <c r="E287">
        <v>69</v>
      </c>
      <c r="F287">
        <v>21</v>
      </c>
      <c r="G287" t="s">
        <v>307</v>
      </c>
      <c r="K287" t="s">
        <v>743</v>
      </c>
      <c r="O287" s="40"/>
      <c r="P287" t="s">
        <v>743</v>
      </c>
      <c r="Q287" t="s">
        <v>743</v>
      </c>
      <c r="W287" t="s">
        <v>743</v>
      </c>
      <c r="X287" s="40"/>
      <c r="Y287" t="s">
        <v>743</v>
      </c>
      <c r="Z287" t="s">
        <v>743</v>
      </c>
      <c r="AA287" t="s">
        <v>743</v>
      </c>
      <c r="AC287" t="s">
        <v>743</v>
      </c>
      <c r="AE287">
        <v>0</v>
      </c>
      <c r="AI287" t="s">
        <v>743</v>
      </c>
      <c r="AK287" t="s">
        <v>743</v>
      </c>
      <c r="AL287" t="s">
        <v>743</v>
      </c>
      <c r="AM287" t="s">
        <v>743</v>
      </c>
      <c r="AO287" t="s">
        <v>743</v>
      </c>
      <c r="AP287" t="s">
        <v>21</v>
      </c>
      <c r="AW287" t="s">
        <v>756</v>
      </c>
      <c r="AX287">
        <v>3.1431176235378402</v>
      </c>
      <c r="AY287">
        <v>30.84</v>
      </c>
      <c r="AZ287">
        <v>29.940232656799999</v>
      </c>
    </row>
    <row r="288" spans="1:52">
      <c r="A288">
        <v>2710019</v>
      </c>
      <c r="B288" t="s">
        <v>1136</v>
      </c>
      <c r="C288" t="s">
        <v>341</v>
      </c>
      <c r="D288" t="s">
        <v>19</v>
      </c>
      <c r="E288">
        <v>3160</v>
      </c>
      <c r="F288">
        <v>883</v>
      </c>
      <c r="G288" t="s">
        <v>307</v>
      </c>
      <c r="K288" t="s">
        <v>743</v>
      </c>
      <c r="O288" s="40"/>
      <c r="P288" t="s">
        <v>743</v>
      </c>
      <c r="Q288" t="s">
        <v>743</v>
      </c>
      <c r="W288" t="s">
        <v>743</v>
      </c>
      <c r="X288" s="40"/>
      <c r="Y288" t="s">
        <v>743</v>
      </c>
      <c r="Z288" t="s">
        <v>743</v>
      </c>
      <c r="AA288" t="s">
        <v>743</v>
      </c>
      <c r="AC288" t="s">
        <v>743</v>
      </c>
      <c r="AE288">
        <v>0</v>
      </c>
      <c r="AI288" t="s">
        <v>743</v>
      </c>
      <c r="AK288" t="s">
        <v>743</v>
      </c>
      <c r="AL288" t="s">
        <v>743</v>
      </c>
      <c r="AM288" t="s">
        <v>743</v>
      </c>
      <c r="AO288" t="s">
        <v>743</v>
      </c>
      <c r="AP288" t="s">
        <v>21</v>
      </c>
      <c r="AW288" t="s">
        <v>756</v>
      </c>
      <c r="AX288">
        <v>3.8630174992125301</v>
      </c>
      <c r="AY288">
        <v>34.97</v>
      </c>
      <c r="AZ288">
        <v>21.328597451176101</v>
      </c>
    </row>
    <row r="289" spans="1:52">
      <c r="A289">
        <v>2710850</v>
      </c>
      <c r="B289" t="s">
        <v>1137</v>
      </c>
      <c r="C289" t="s">
        <v>342</v>
      </c>
      <c r="D289" t="s">
        <v>33</v>
      </c>
      <c r="E289">
        <v>4269</v>
      </c>
      <c r="F289">
        <v>2769</v>
      </c>
      <c r="G289" t="s">
        <v>307</v>
      </c>
      <c r="K289" t="s">
        <v>743</v>
      </c>
      <c r="O289" s="40"/>
      <c r="P289" t="s">
        <v>743</v>
      </c>
      <c r="Q289" t="s">
        <v>743</v>
      </c>
      <c r="W289" t="s">
        <v>743</v>
      </c>
      <c r="X289" s="40"/>
      <c r="Y289" t="s">
        <v>743</v>
      </c>
      <c r="Z289" t="s">
        <v>743</v>
      </c>
      <c r="AA289" t="s">
        <v>743</v>
      </c>
      <c r="AC289" t="s">
        <v>743</v>
      </c>
      <c r="AE289">
        <v>0</v>
      </c>
      <c r="AI289" t="s">
        <v>743</v>
      </c>
      <c r="AK289" t="s">
        <v>743</v>
      </c>
      <c r="AL289" t="s">
        <v>743</v>
      </c>
      <c r="AM289" t="s">
        <v>743</v>
      </c>
      <c r="AO289" t="s">
        <v>743</v>
      </c>
      <c r="AP289" t="s">
        <v>21</v>
      </c>
      <c r="AW289" t="s">
        <v>756</v>
      </c>
      <c r="AX289">
        <v>3.67</v>
      </c>
      <c r="AY289">
        <v>49.62</v>
      </c>
      <c r="AZ289">
        <v>32.860820098555898</v>
      </c>
    </row>
    <row r="290" spans="1:52">
      <c r="A290">
        <v>2710851</v>
      </c>
      <c r="B290" t="s">
        <v>1138</v>
      </c>
      <c r="C290" t="s">
        <v>343</v>
      </c>
      <c r="D290" t="s">
        <v>33</v>
      </c>
      <c r="E290">
        <v>2930</v>
      </c>
      <c r="F290">
        <v>2209</v>
      </c>
      <c r="G290" t="s">
        <v>307</v>
      </c>
      <c r="K290" t="s">
        <v>743</v>
      </c>
      <c r="O290" s="40"/>
      <c r="P290" t="s">
        <v>743</v>
      </c>
      <c r="Q290" t="s">
        <v>743</v>
      </c>
      <c r="W290" t="s">
        <v>743</v>
      </c>
      <c r="X290" s="40"/>
      <c r="Y290" t="s">
        <v>743</v>
      </c>
      <c r="Z290" t="s">
        <v>743</v>
      </c>
      <c r="AA290" t="s">
        <v>743</v>
      </c>
      <c r="AC290" t="s">
        <v>743</v>
      </c>
      <c r="AE290">
        <v>0</v>
      </c>
      <c r="AI290" t="s">
        <v>743</v>
      </c>
      <c r="AK290" t="s">
        <v>743</v>
      </c>
      <c r="AL290" t="s">
        <v>743</v>
      </c>
      <c r="AM290" t="s">
        <v>743</v>
      </c>
      <c r="AO290" t="s">
        <v>743</v>
      </c>
      <c r="AP290" t="s">
        <v>21</v>
      </c>
      <c r="AW290" t="s">
        <v>756</v>
      </c>
      <c r="AX290">
        <v>3.67</v>
      </c>
      <c r="AY290">
        <v>49.62</v>
      </c>
      <c r="AZ290">
        <v>32.860820098555898</v>
      </c>
    </row>
    <row r="291" spans="1:52">
      <c r="A291">
        <v>2800039</v>
      </c>
      <c r="B291" t="s">
        <v>1139</v>
      </c>
      <c r="C291" t="s">
        <v>344</v>
      </c>
      <c r="D291" t="s">
        <v>19</v>
      </c>
      <c r="E291">
        <v>65</v>
      </c>
      <c r="F291">
        <v>4</v>
      </c>
      <c r="G291" t="s">
        <v>345</v>
      </c>
      <c r="K291" t="s">
        <v>743</v>
      </c>
      <c r="O291" s="40"/>
      <c r="P291" t="s">
        <v>743</v>
      </c>
      <c r="Q291" t="s">
        <v>743</v>
      </c>
      <c r="W291" t="s">
        <v>743</v>
      </c>
      <c r="X291" s="40"/>
      <c r="Y291" t="s">
        <v>743</v>
      </c>
      <c r="Z291" t="s">
        <v>743</v>
      </c>
      <c r="AA291" t="s">
        <v>743</v>
      </c>
      <c r="AC291" t="s">
        <v>743</v>
      </c>
      <c r="AE291">
        <v>0</v>
      </c>
      <c r="AI291" t="s">
        <v>743</v>
      </c>
      <c r="AK291" t="s">
        <v>743</v>
      </c>
      <c r="AL291" t="s">
        <v>743</v>
      </c>
      <c r="AM291" t="s">
        <v>743</v>
      </c>
      <c r="AO291" t="s">
        <v>743</v>
      </c>
      <c r="AP291" t="s">
        <v>21</v>
      </c>
      <c r="AW291" t="s">
        <v>744</v>
      </c>
      <c r="AX291">
        <v>2.71</v>
      </c>
      <c r="AY291">
        <v>16.09</v>
      </c>
      <c r="AZ291">
        <v>12.584515084769601</v>
      </c>
    </row>
    <row r="292" spans="1:52">
      <c r="A292">
        <v>2800526</v>
      </c>
      <c r="B292" t="s">
        <v>1140</v>
      </c>
      <c r="C292" t="s">
        <v>346</v>
      </c>
      <c r="D292" t="s">
        <v>28</v>
      </c>
      <c r="E292">
        <v>498</v>
      </c>
      <c r="F292">
        <v>185</v>
      </c>
      <c r="G292" t="s">
        <v>345</v>
      </c>
      <c r="K292" t="s">
        <v>743</v>
      </c>
      <c r="O292" s="40"/>
      <c r="P292" t="s">
        <v>743</v>
      </c>
      <c r="Q292" t="s">
        <v>743</v>
      </c>
      <c r="W292" t="s">
        <v>743</v>
      </c>
      <c r="X292" s="40"/>
      <c r="Y292" t="s">
        <v>743</v>
      </c>
      <c r="Z292" t="s">
        <v>743</v>
      </c>
      <c r="AA292" t="s">
        <v>743</v>
      </c>
      <c r="AC292" t="s">
        <v>743</v>
      </c>
      <c r="AE292">
        <v>0</v>
      </c>
      <c r="AF292" t="s">
        <v>24</v>
      </c>
      <c r="AG292" s="40">
        <f>AJ292</f>
        <v>1753858</v>
      </c>
      <c r="AI292" t="s">
        <v>1141</v>
      </c>
      <c r="AJ292" s="40">
        <v>1753858</v>
      </c>
      <c r="AK292" t="s">
        <v>854</v>
      </c>
      <c r="AL292" t="s">
        <v>873</v>
      </c>
      <c r="AM292" t="s">
        <v>743</v>
      </c>
      <c r="AO292" t="s">
        <v>743</v>
      </c>
      <c r="AP292" t="s">
        <v>21</v>
      </c>
      <c r="AW292" t="s">
        <v>744</v>
      </c>
      <c r="AX292">
        <v>2.8</v>
      </c>
      <c r="AY292">
        <v>22.14</v>
      </c>
      <c r="AZ292">
        <v>15.070852568759801</v>
      </c>
    </row>
    <row r="293" spans="1:52">
      <c r="A293">
        <v>2800531</v>
      </c>
      <c r="B293" t="s">
        <v>1142</v>
      </c>
      <c r="C293" t="s">
        <v>347</v>
      </c>
      <c r="D293" t="s">
        <v>19</v>
      </c>
      <c r="E293">
        <v>70</v>
      </c>
      <c r="F293">
        <v>14</v>
      </c>
      <c r="G293" t="s">
        <v>345</v>
      </c>
      <c r="K293" t="s">
        <v>743</v>
      </c>
      <c r="O293" s="40"/>
      <c r="P293" t="s">
        <v>743</v>
      </c>
      <c r="Q293" t="s">
        <v>743</v>
      </c>
      <c r="W293" t="s">
        <v>743</v>
      </c>
      <c r="X293" s="40"/>
      <c r="Y293" t="s">
        <v>743</v>
      </c>
      <c r="Z293" t="s">
        <v>743</v>
      </c>
      <c r="AA293" t="s">
        <v>743</v>
      </c>
      <c r="AC293" t="s">
        <v>743</v>
      </c>
      <c r="AE293">
        <v>0</v>
      </c>
      <c r="AI293" t="s">
        <v>743</v>
      </c>
      <c r="AK293" t="s">
        <v>743</v>
      </c>
      <c r="AL293" t="s">
        <v>743</v>
      </c>
      <c r="AM293" t="s">
        <v>743</v>
      </c>
      <c r="AO293" t="s">
        <v>743</v>
      </c>
      <c r="AP293" t="s">
        <v>21</v>
      </c>
      <c r="AW293" t="s">
        <v>756</v>
      </c>
      <c r="AX293">
        <v>3.01</v>
      </c>
      <c r="AY293">
        <v>11.11</v>
      </c>
      <c r="AZ293">
        <v>3.8031938711067799</v>
      </c>
    </row>
    <row r="294" spans="1:52">
      <c r="A294">
        <v>2800543</v>
      </c>
      <c r="B294" t="s">
        <v>1143</v>
      </c>
      <c r="C294" t="s">
        <v>348</v>
      </c>
      <c r="D294" t="s">
        <v>28</v>
      </c>
      <c r="E294">
        <v>208</v>
      </c>
      <c r="F294">
        <v>63</v>
      </c>
      <c r="G294" t="s">
        <v>345</v>
      </c>
      <c r="K294" t="s">
        <v>743</v>
      </c>
      <c r="O294" s="40"/>
      <c r="P294" t="s">
        <v>743</v>
      </c>
      <c r="Q294" t="s">
        <v>743</v>
      </c>
      <c r="W294" t="s">
        <v>743</v>
      </c>
      <c r="X294" s="40"/>
      <c r="Y294" t="s">
        <v>743</v>
      </c>
      <c r="Z294" t="s">
        <v>743</v>
      </c>
      <c r="AA294" t="s">
        <v>743</v>
      </c>
      <c r="AC294" t="s">
        <v>743</v>
      </c>
      <c r="AE294">
        <v>0</v>
      </c>
      <c r="AI294" t="s">
        <v>743</v>
      </c>
      <c r="AK294" t="s">
        <v>743</v>
      </c>
      <c r="AL294" t="s">
        <v>743</v>
      </c>
      <c r="AM294" t="s">
        <v>743</v>
      </c>
      <c r="AO294" t="s">
        <v>743</v>
      </c>
      <c r="AP294" t="s">
        <v>21</v>
      </c>
      <c r="AW294" t="s">
        <v>744</v>
      </c>
      <c r="AX294">
        <v>2.36</v>
      </c>
      <c r="AY294">
        <v>24.72</v>
      </c>
      <c r="AZ294">
        <v>15.070852568759801</v>
      </c>
    </row>
    <row r="295" spans="1:52">
      <c r="A295">
        <v>2810009</v>
      </c>
      <c r="B295" t="s">
        <v>1144</v>
      </c>
      <c r="C295" t="s">
        <v>349</v>
      </c>
      <c r="D295" t="s">
        <v>28</v>
      </c>
      <c r="E295">
        <v>261</v>
      </c>
      <c r="F295">
        <v>78</v>
      </c>
      <c r="G295" t="s">
        <v>345</v>
      </c>
      <c r="K295" t="s">
        <v>743</v>
      </c>
      <c r="O295" s="40"/>
      <c r="P295" t="s">
        <v>743</v>
      </c>
      <c r="Q295" t="s">
        <v>743</v>
      </c>
      <c r="W295" t="s">
        <v>743</v>
      </c>
      <c r="X295" s="40"/>
      <c r="Y295" t="s">
        <v>743</v>
      </c>
      <c r="Z295" t="s">
        <v>743</v>
      </c>
      <c r="AA295" t="s">
        <v>743</v>
      </c>
      <c r="AC295" t="s">
        <v>743</v>
      </c>
      <c r="AE295">
        <v>0</v>
      </c>
      <c r="AI295" t="s">
        <v>743</v>
      </c>
      <c r="AK295" t="s">
        <v>743</v>
      </c>
      <c r="AL295" t="s">
        <v>743</v>
      </c>
      <c r="AM295" t="s">
        <v>743</v>
      </c>
      <c r="AO295" t="s">
        <v>743</v>
      </c>
      <c r="AP295" t="s">
        <v>21</v>
      </c>
      <c r="AW295" t="s">
        <v>744</v>
      </c>
      <c r="AX295">
        <v>2.8</v>
      </c>
      <c r="AY295">
        <v>22.14</v>
      </c>
      <c r="AZ295">
        <v>15.070852568759801</v>
      </c>
    </row>
    <row r="296" spans="1:52">
      <c r="A296">
        <v>2810014</v>
      </c>
      <c r="B296" t="s">
        <v>1145</v>
      </c>
      <c r="C296" t="s">
        <v>350</v>
      </c>
      <c r="D296" t="s">
        <v>28</v>
      </c>
      <c r="E296">
        <v>230</v>
      </c>
      <c r="F296">
        <v>97</v>
      </c>
      <c r="G296" t="s">
        <v>345</v>
      </c>
      <c r="K296" t="s">
        <v>743</v>
      </c>
      <c r="O296" s="40"/>
      <c r="P296" t="s">
        <v>743</v>
      </c>
      <c r="Q296" t="s">
        <v>743</v>
      </c>
      <c r="W296" t="s">
        <v>743</v>
      </c>
      <c r="X296" s="40"/>
      <c r="Y296" t="s">
        <v>743</v>
      </c>
      <c r="Z296" t="s">
        <v>743</v>
      </c>
      <c r="AA296" t="s">
        <v>743</v>
      </c>
      <c r="AC296" t="s">
        <v>743</v>
      </c>
      <c r="AE296">
        <v>0</v>
      </c>
      <c r="AI296" t="s">
        <v>743</v>
      </c>
      <c r="AK296" t="s">
        <v>743</v>
      </c>
      <c r="AL296" t="s">
        <v>743</v>
      </c>
      <c r="AM296" t="s">
        <v>743</v>
      </c>
      <c r="AO296" t="s">
        <v>743</v>
      </c>
      <c r="AP296" t="s">
        <v>21</v>
      </c>
      <c r="AW296" t="s">
        <v>744</v>
      </c>
      <c r="AX296">
        <v>2.8</v>
      </c>
      <c r="AY296">
        <v>22.14</v>
      </c>
      <c r="AZ296">
        <v>15.070852568759801</v>
      </c>
    </row>
    <row r="297" spans="1:52">
      <c r="A297">
        <v>2900523</v>
      </c>
      <c r="B297" t="s">
        <v>1146</v>
      </c>
      <c r="C297" t="s">
        <v>351</v>
      </c>
      <c r="D297" t="s">
        <v>33</v>
      </c>
      <c r="E297">
        <v>330</v>
      </c>
      <c r="F297">
        <v>115</v>
      </c>
      <c r="G297" t="s">
        <v>352</v>
      </c>
      <c r="K297" t="s">
        <v>743</v>
      </c>
      <c r="O297" s="40"/>
      <c r="P297" t="s">
        <v>743</v>
      </c>
      <c r="Q297" t="s">
        <v>743</v>
      </c>
      <c r="W297" t="s">
        <v>743</v>
      </c>
      <c r="X297" s="40"/>
      <c r="Y297" t="s">
        <v>743</v>
      </c>
      <c r="Z297" t="s">
        <v>743</v>
      </c>
      <c r="AA297" t="s">
        <v>743</v>
      </c>
      <c r="AC297" t="s">
        <v>743</v>
      </c>
      <c r="AE297">
        <v>0</v>
      </c>
      <c r="AI297" t="s">
        <v>743</v>
      </c>
      <c r="AK297" t="s">
        <v>743</v>
      </c>
      <c r="AL297" t="s">
        <v>743</v>
      </c>
      <c r="AM297" t="s">
        <v>743</v>
      </c>
      <c r="AO297" t="s">
        <v>743</v>
      </c>
      <c r="AP297" t="s">
        <v>21</v>
      </c>
      <c r="AW297" t="s">
        <v>744</v>
      </c>
      <c r="AX297">
        <v>2.46</v>
      </c>
      <c r="AY297">
        <v>23.38</v>
      </c>
      <c r="AZ297">
        <v>14.1977541701949</v>
      </c>
    </row>
    <row r="298" spans="1:52">
      <c r="A298">
        <v>2900531</v>
      </c>
      <c r="B298" t="s">
        <v>1147</v>
      </c>
      <c r="C298" t="s">
        <v>353</v>
      </c>
      <c r="D298" t="s">
        <v>33</v>
      </c>
      <c r="E298">
        <v>300</v>
      </c>
      <c r="F298">
        <v>131</v>
      </c>
      <c r="G298" t="s">
        <v>352</v>
      </c>
      <c r="K298" t="s">
        <v>743</v>
      </c>
      <c r="O298" s="40"/>
      <c r="P298" t="s">
        <v>743</v>
      </c>
      <c r="Q298" t="s">
        <v>743</v>
      </c>
      <c r="W298" t="s">
        <v>743</v>
      </c>
      <c r="X298" s="40"/>
      <c r="Y298" t="s">
        <v>743</v>
      </c>
      <c r="Z298" t="s">
        <v>743</v>
      </c>
      <c r="AA298" t="s">
        <v>743</v>
      </c>
      <c r="AC298" t="s">
        <v>743</v>
      </c>
      <c r="AE298">
        <v>0</v>
      </c>
      <c r="AI298" t="s">
        <v>743</v>
      </c>
      <c r="AK298" t="s">
        <v>743</v>
      </c>
      <c r="AL298" t="s">
        <v>743</v>
      </c>
      <c r="AM298" t="s">
        <v>743</v>
      </c>
      <c r="AO298" t="s">
        <v>743</v>
      </c>
      <c r="AP298" t="s">
        <v>21</v>
      </c>
      <c r="AW298" t="s">
        <v>744</v>
      </c>
      <c r="AX298">
        <v>2.2000000000000002</v>
      </c>
      <c r="AY298">
        <v>54.3</v>
      </c>
      <c r="AZ298">
        <v>12.632234129764999</v>
      </c>
    </row>
    <row r="299" spans="1:52">
      <c r="A299">
        <v>2900536</v>
      </c>
      <c r="B299" t="s">
        <v>1148</v>
      </c>
      <c r="C299" t="s">
        <v>354</v>
      </c>
      <c r="D299" t="s">
        <v>19</v>
      </c>
      <c r="E299">
        <v>160</v>
      </c>
      <c r="F299">
        <v>8</v>
      </c>
      <c r="G299" t="s">
        <v>352</v>
      </c>
      <c r="K299" t="s">
        <v>743</v>
      </c>
      <c r="O299" s="40"/>
      <c r="P299" t="s">
        <v>743</v>
      </c>
      <c r="Q299" t="s">
        <v>743</v>
      </c>
      <c r="W299" t="s">
        <v>743</v>
      </c>
      <c r="X299" s="40"/>
      <c r="Y299" t="s">
        <v>743</v>
      </c>
      <c r="Z299" t="s">
        <v>743</v>
      </c>
      <c r="AA299" t="s">
        <v>743</v>
      </c>
      <c r="AC299" t="s">
        <v>743</v>
      </c>
      <c r="AE299">
        <v>0</v>
      </c>
      <c r="AI299" t="s">
        <v>743</v>
      </c>
      <c r="AK299" t="s">
        <v>743</v>
      </c>
      <c r="AL299" t="s">
        <v>743</v>
      </c>
      <c r="AM299" t="s">
        <v>743</v>
      </c>
      <c r="AO299" t="s">
        <v>743</v>
      </c>
      <c r="AP299" t="s">
        <v>21</v>
      </c>
      <c r="AW299" t="s">
        <v>744</v>
      </c>
      <c r="AX299">
        <v>2.3942495433544799</v>
      </c>
      <c r="AY299">
        <v>36.89</v>
      </c>
      <c r="AZ299">
        <v>6.0973739829932603</v>
      </c>
    </row>
    <row r="300" spans="1:52">
      <c r="A300">
        <v>2900541</v>
      </c>
      <c r="B300" t="s">
        <v>1149</v>
      </c>
      <c r="C300" t="s">
        <v>355</v>
      </c>
      <c r="D300" t="s">
        <v>19</v>
      </c>
      <c r="E300">
        <v>35</v>
      </c>
      <c r="F300">
        <v>16</v>
      </c>
      <c r="G300" t="s">
        <v>352</v>
      </c>
      <c r="K300" t="s">
        <v>743</v>
      </c>
      <c r="O300" s="40"/>
      <c r="P300" t="s">
        <v>743</v>
      </c>
      <c r="Q300" t="s">
        <v>743</v>
      </c>
      <c r="W300" t="s">
        <v>743</v>
      </c>
      <c r="X300" s="40"/>
      <c r="Y300" t="s">
        <v>743</v>
      </c>
      <c r="Z300" t="s">
        <v>743</v>
      </c>
      <c r="AA300" t="s">
        <v>743</v>
      </c>
      <c r="AC300" t="s">
        <v>743</v>
      </c>
      <c r="AE300">
        <v>0</v>
      </c>
      <c r="AI300" t="s">
        <v>743</v>
      </c>
      <c r="AK300" t="s">
        <v>743</v>
      </c>
      <c r="AL300" t="s">
        <v>743</v>
      </c>
      <c r="AM300" t="s">
        <v>743</v>
      </c>
      <c r="AO300" t="s">
        <v>743</v>
      </c>
      <c r="AP300" t="s">
        <v>21</v>
      </c>
      <c r="AW300" t="s">
        <v>744</v>
      </c>
      <c r="AX300">
        <v>2.57</v>
      </c>
      <c r="AY300">
        <v>32.61</v>
      </c>
      <c r="AZ300">
        <v>6.0973739829932603</v>
      </c>
    </row>
    <row r="301" spans="1:52">
      <c r="A301">
        <v>2910002</v>
      </c>
      <c r="B301" t="s">
        <v>1150</v>
      </c>
      <c r="C301" t="s">
        <v>356</v>
      </c>
      <c r="D301" t="s">
        <v>28</v>
      </c>
      <c r="E301">
        <v>3148</v>
      </c>
      <c r="F301">
        <v>1433</v>
      </c>
      <c r="G301" t="s">
        <v>352</v>
      </c>
      <c r="K301" t="s">
        <v>1151</v>
      </c>
      <c r="L301" s="40">
        <v>237560.66666666701</v>
      </c>
      <c r="M301" t="s">
        <v>754</v>
      </c>
      <c r="N301" t="s">
        <v>24</v>
      </c>
      <c r="O301" s="40">
        <v>237560.66666666701</v>
      </c>
      <c r="P301" t="s">
        <v>743</v>
      </c>
      <c r="Q301" t="s">
        <v>743</v>
      </c>
      <c r="W301" t="s">
        <v>743</v>
      </c>
      <c r="X301" s="40"/>
      <c r="Y301" t="s">
        <v>743</v>
      </c>
      <c r="Z301" t="s">
        <v>743</v>
      </c>
      <c r="AA301" t="s">
        <v>743</v>
      </c>
      <c r="AC301" t="s">
        <v>743</v>
      </c>
      <c r="AE301">
        <v>0</v>
      </c>
      <c r="AI301" t="s">
        <v>743</v>
      </c>
      <c r="AK301" t="s">
        <v>743</v>
      </c>
      <c r="AL301" t="s">
        <v>743</v>
      </c>
      <c r="AM301" t="s">
        <v>743</v>
      </c>
      <c r="AO301" t="s">
        <v>743</v>
      </c>
      <c r="AP301" t="s">
        <v>21</v>
      </c>
      <c r="AW301" t="s">
        <v>744</v>
      </c>
      <c r="AX301">
        <v>2.1815163099706201</v>
      </c>
      <c r="AY301">
        <v>21.71</v>
      </c>
      <c r="AZ301">
        <v>16.1761214729115</v>
      </c>
    </row>
    <row r="302" spans="1:52">
      <c r="A302">
        <v>2910016</v>
      </c>
      <c r="B302" t="s">
        <v>1152</v>
      </c>
      <c r="C302" t="s">
        <v>357</v>
      </c>
      <c r="D302" t="s">
        <v>28</v>
      </c>
      <c r="E302">
        <v>310</v>
      </c>
      <c r="F302">
        <v>362</v>
      </c>
      <c r="G302" t="s">
        <v>352</v>
      </c>
      <c r="K302" t="s">
        <v>743</v>
      </c>
      <c r="O302" s="40"/>
      <c r="P302" t="s">
        <v>743</v>
      </c>
      <c r="Q302" t="s">
        <v>743</v>
      </c>
      <c r="W302" t="s">
        <v>743</v>
      </c>
      <c r="X302" s="40"/>
      <c r="Y302" t="s">
        <v>743</v>
      </c>
      <c r="Z302" t="s">
        <v>743</v>
      </c>
      <c r="AA302" t="s">
        <v>743</v>
      </c>
      <c r="AC302" t="s">
        <v>743</v>
      </c>
      <c r="AE302">
        <v>0</v>
      </c>
      <c r="AI302" t="s">
        <v>743</v>
      </c>
      <c r="AK302" t="s">
        <v>743</v>
      </c>
      <c r="AL302" t="s">
        <v>743</v>
      </c>
      <c r="AM302" t="s">
        <v>743</v>
      </c>
      <c r="AO302" t="s">
        <v>743</v>
      </c>
      <c r="AP302" t="s">
        <v>21</v>
      </c>
      <c r="AW302" t="s">
        <v>744</v>
      </c>
      <c r="AX302">
        <v>2.4175752459372299</v>
      </c>
      <c r="AY302">
        <v>22.32</v>
      </c>
      <c r="AZ302">
        <v>13.413553121114299</v>
      </c>
    </row>
    <row r="303" spans="1:52">
      <c r="A303">
        <v>2910023</v>
      </c>
      <c r="B303" t="s">
        <v>1153</v>
      </c>
      <c r="C303" t="s">
        <v>358</v>
      </c>
      <c r="D303" t="s">
        <v>28</v>
      </c>
      <c r="E303">
        <v>9108</v>
      </c>
      <c r="F303">
        <v>3229</v>
      </c>
      <c r="G303" t="s">
        <v>352</v>
      </c>
      <c r="K303" t="s">
        <v>743</v>
      </c>
      <c r="O303" s="40"/>
      <c r="P303" t="s">
        <v>743</v>
      </c>
      <c r="Q303" t="s">
        <v>743</v>
      </c>
      <c r="W303" t="s">
        <v>743</v>
      </c>
      <c r="X303" s="40"/>
      <c r="Y303" t="s">
        <v>743</v>
      </c>
      <c r="Z303" t="s">
        <v>743</v>
      </c>
      <c r="AA303" t="s">
        <v>743</v>
      </c>
      <c r="AC303" t="s">
        <v>743</v>
      </c>
      <c r="AE303">
        <v>0</v>
      </c>
      <c r="AI303" t="s">
        <v>743</v>
      </c>
      <c r="AK303" t="s">
        <v>743</v>
      </c>
      <c r="AL303" t="s">
        <v>743</v>
      </c>
      <c r="AM303" t="s">
        <v>743</v>
      </c>
      <c r="AO303" t="s">
        <v>743</v>
      </c>
      <c r="AP303" t="s">
        <v>21</v>
      </c>
      <c r="AW303" t="s">
        <v>744</v>
      </c>
      <c r="AX303">
        <v>2.4960519045048901</v>
      </c>
      <c r="AY303">
        <v>25.1</v>
      </c>
      <c r="AZ303">
        <v>9.6488259108603796</v>
      </c>
    </row>
    <row r="304" spans="1:52">
      <c r="A304">
        <v>3000519</v>
      </c>
      <c r="B304" t="s">
        <v>1154</v>
      </c>
      <c r="C304" t="s">
        <v>359</v>
      </c>
      <c r="D304" t="s">
        <v>28</v>
      </c>
      <c r="E304">
        <v>139</v>
      </c>
      <c r="F304">
        <v>51</v>
      </c>
      <c r="G304" t="s">
        <v>360</v>
      </c>
      <c r="K304" t="s">
        <v>743</v>
      </c>
      <c r="O304" s="40"/>
      <c r="P304" t="s">
        <v>743</v>
      </c>
      <c r="Q304" t="s">
        <v>743</v>
      </c>
      <c r="W304" t="s">
        <v>743</v>
      </c>
      <c r="X304" s="40"/>
      <c r="Y304" t="s">
        <v>743</v>
      </c>
      <c r="Z304" t="s">
        <v>743</v>
      </c>
      <c r="AA304" t="s">
        <v>743</v>
      </c>
      <c r="AC304" t="s">
        <v>743</v>
      </c>
      <c r="AE304">
        <v>0</v>
      </c>
      <c r="AI304" t="s">
        <v>743</v>
      </c>
      <c r="AK304" t="s">
        <v>743</v>
      </c>
      <c r="AL304" t="s">
        <v>743</v>
      </c>
      <c r="AM304" t="s">
        <v>743</v>
      </c>
      <c r="AO304" t="s">
        <v>743</v>
      </c>
      <c r="AP304" t="s">
        <v>21</v>
      </c>
      <c r="AW304" t="s">
        <v>756</v>
      </c>
      <c r="AX304">
        <v>3.01</v>
      </c>
      <c r="AY304">
        <v>39.450000000000003</v>
      </c>
      <c r="AZ304">
        <v>40.2339062073967</v>
      </c>
    </row>
    <row r="305" spans="1:52">
      <c r="A305">
        <v>3000585</v>
      </c>
      <c r="B305" t="s">
        <v>1155</v>
      </c>
      <c r="C305" t="s">
        <v>361</v>
      </c>
      <c r="D305" t="s">
        <v>28</v>
      </c>
      <c r="E305">
        <v>119</v>
      </c>
      <c r="F305">
        <v>37</v>
      </c>
      <c r="G305" t="s">
        <v>360</v>
      </c>
      <c r="K305" t="s">
        <v>743</v>
      </c>
      <c r="O305" s="40"/>
      <c r="P305" t="s">
        <v>743</v>
      </c>
      <c r="Q305" t="s">
        <v>743</v>
      </c>
      <c r="W305" t="s">
        <v>743</v>
      </c>
      <c r="X305" s="40"/>
      <c r="Y305" t="s">
        <v>743</v>
      </c>
      <c r="Z305" t="s">
        <v>743</v>
      </c>
      <c r="AA305" t="s">
        <v>743</v>
      </c>
      <c r="AC305" t="s">
        <v>743</v>
      </c>
      <c r="AE305">
        <v>0</v>
      </c>
      <c r="AI305" t="s">
        <v>743</v>
      </c>
      <c r="AK305" t="s">
        <v>743</v>
      </c>
      <c r="AL305" t="s">
        <v>743</v>
      </c>
      <c r="AM305" t="s">
        <v>743</v>
      </c>
      <c r="AO305" t="s">
        <v>743</v>
      </c>
      <c r="AP305" t="s">
        <v>21</v>
      </c>
      <c r="AW305" t="s">
        <v>756</v>
      </c>
      <c r="AX305">
        <v>3.61</v>
      </c>
      <c r="AY305">
        <v>23.44</v>
      </c>
      <c r="AZ305">
        <v>38.461895721248098</v>
      </c>
    </row>
    <row r="306" spans="1:52">
      <c r="A306">
        <v>3100038</v>
      </c>
      <c r="B306" t="s">
        <v>1156</v>
      </c>
      <c r="C306" t="s">
        <v>362</v>
      </c>
      <c r="D306" t="s">
        <v>28</v>
      </c>
      <c r="E306">
        <v>250</v>
      </c>
      <c r="F306">
        <v>101</v>
      </c>
      <c r="G306" t="s">
        <v>363</v>
      </c>
      <c r="K306" t="s">
        <v>743</v>
      </c>
      <c r="O306" s="40"/>
      <c r="P306" t="s">
        <v>743</v>
      </c>
      <c r="Q306" t="s">
        <v>743</v>
      </c>
      <c r="T306" t="s">
        <v>24</v>
      </c>
      <c r="U306" s="40">
        <f>X306</f>
        <v>597000</v>
      </c>
      <c r="W306" t="s">
        <v>1157</v>
      </c>
      <c r="X306" s="40">
        <v>597000</v>
      </c>
      <c r="Y306" t="s">
        <v>903</v>
      </c>
      <c r="Z306" t="s">
        <v>815</v>
      </c>
      <c r="AA306" t="s">
        <v>743</v>
      </c>
      <c r="AC306" t="s">
        <v>743</v>
      </c>
      <c r="AE306">
        <v>0</v>
      </c>
      <c r="AI306" t="s">
        <v>743</v>
      </c>
      <c r="AK306" t="s">
        <v>743</v>
      </c>
      <c r="AL306" t="s">
        <v>743</v>
      </c>
      <c r="AM306" t="s">
        <v>743</v>
      </c>
      <c r="AO306" t="s">
        <v>743</v>
      </c>
      <c r="AP306" t="s">
        <v>21</v>
      </c>
      <c r="AW306" t="s">
        <v>744</v>
      </c>
      <c r="AX306">
        <v>2.72</v>
      </c>
      <c r="AY306">
        <v>23.19</v>
      </c>
      <c r="AZ306">
        <v>6.6018448527837501</v>
      </c>
    </row>
    <row r="307" spans="1:52">
      <c r="A307">
        <v>3200078</v>
      </c>
      <c r="B307" t="s">
        <v>1158</v>
      </c>
      <c r="C307" t="s">
        <v>364</v>
      </c>
      <c r="D307" t="s">
        <v>33</v>
      </c>
      <c r="E307">
        <v>32</v>
      </c>
      <c r="F307">
        <v>36</v>
      </c>
      <c r="G307" t="s">
        <v>365</v>
      </c>
      <c r="K307" t="s">
        <v>743</v>
      </c>
      <c r="O307" s="40"/>
      <c r="P307" t="s">
        <v>743</v>
      </c>
      <c r="Q307" t="s">
        <v>743</v>
      </c>
      <c r="W307" t="s">
        <v>743</v>
      </c>
      <c r="X307" s="40"/>
      <c r="Y307" t="s">
        <v>743</v>
      </c>
      <c r="Z307" t="s">
        <v>743</v>
      </c>
      <c r="AA307" t="s">
        <v>743</v>
      </c>
      <c r="AC307" t="s">
        <v>743</v>
      </c>
      <c r="AE307">
        <v>0</v>
      </c>
      <c r="AF307" t="s">
        <v>24</v>
      </c>
      <c r="AG307" s="40">
        <f>AJ307</f>
        <v>2160000</v>
      </c>
      <c r="AI307" t="s">
        <v>1159</v>
      </c>
      <c r="AJ307" s="40">
        <v>2160000</v>
      </c>
      <c r="AK307" t="s">
        <v>854</v>
      </c>
      <c r="AL307" t="s">
        <v>815</v>
      </c>
      <c r="AM307" t="s">
        <v>743</v>
      </c>
      <c r="AO307" t="s">
        <v>743</v>
      </c>
      <c r="AP307" t="s">
        <v>21</v>
      </c>
      <c r="AW307" t="s">
        <v>744</v>
      </c>
      <c r="AX307">
        <v>3.1</v>
      </c>
      <c r="AY307">
        <v>47.12</v>
      </c>
      <c r="AZ307">
        <v>22.861164024143299</v>
      </c>
    </row>
    <row r="308" spans="1:52">
      <c r="A308">
        <v>3200155</v>
      </c>
      <c r="B308" t="s">
        <v>1160</v>
      </c>
      <c r="C308" t="s">
        <v>366</v>
      </c>
      <c r="D308" t="s">
        <v>33</v>
      </c>
      <c r="E308">
        <v>25</v>
      </c>
      <c r="F308">
        <v>17</v>
      </c>
      <c r="G308" t="s">
        <v>365</v>
      </c>
      <c r="K308" t="s">
        <v>743</v>
      </c>
      <c r="O308" s="40"/>
      <c r="P308" t="s">
        <v>743</v>
      </c>
      <c r="Q308" t="s">
        <v>743</v>
      </c>
      <c r="W308" t="s">
        <v>743</v>
      </c>
      <c r="X308" s="40"/>
      <c r="Y308" t="s">
        <v>743</v>
      </c>
      <c r="Z308" t="s">
        <v>743</v>
      </c>
      <c r="AA308" t="s">
        <v>743</v>
      </c>
      <c r="AC308" t="s">
        <v>743</v>
      </c>
      <c r="AE308">
        <v>0</v>
      </c>
      <c r="AI308" t="s">
        <v>743</v>
      </c>
      <c r="AK308" t="s">
        <v>743</v>
      </c>
      <c r="AL308" t="s">
        <v>743</v>
      </c>
      <c r="AM308" t="s">
        <v>743</v>
      </c>
      <c r="AO308" t="s">
        <v>743</v>
      </c>
      <c r="AP308" t="s">
        <v>21</v>
      </c>
      <c r="AW308" t="s">
        <v>744</v>
      </c>
      <c r="AX308">
        <v>3.1</v>
      </c>
      <c r="AY308">
        <v>47.12</v>
      </c>
      <c r="AZ308">
        <v>22.861164024143299</v>
      </c>
    </row>
    <row r="309" spans="1:52">
      <c r="A309">
        <v>3210001</v>
      </c>
      <c r="B309" t="s">
        <v>1161</v>
      </c>
      <c r="C309" t="s">
        <v>367</v>
      </c>
      <c r="D309" t="s">
        <v>28</v>
      </c>
      <c r="E309">
        <v>630</v>
      </c>
      <c r="F309">
        <v>269</v>
      </c>
      <c r="G309" t="s">
        <v>365</v>
      </c>
      <c r="K309" t="s">
        <v>743</v>
      </c>
      <c r="O309" s="40"/>
      <c r="P309" t="s">
        <v>743</v>
      </c>
      <c r="Q309" t="s">
        <v>743</v>
      </c>
      <c r="W309" t="s">
        <v>743</v>
      </c>
      <c r="X309" s="40"/>
      <c r="Y309" t="s">
        <v>743</v>
      </c>
      <c r="Z309" t="s">
        <v>743</v>
      </c>
      <c r="AA309" t="s">
        <v>743</v>
      </c>
      <c r="AC309" t="s">
        <v>743</v>
      </c>
      <c r="AE309">
        <v>0</v>
      </c>
      <c r="AI309" t="s">
        <v>743</v>
      </c>
      <c r="AK309" t="s">
        <v>743</v>
      </c>
      <c r="AL309" t="s">
        <v>743</v>
      </c>
      <c r="AM309" t="s">
        <v>743</v>
      </c>
      <c r="AO309" t="s">
        <v>743</v>
      </c>
      <c r="AP309" t="s">
        <v>21</v>
      </c>
      <c r="AW309" t="s">
        <v>744</v>
      </c>
      <c r="AX309">
        <v>2.6353408634239801</v>
      </c>
      <c r="AY309">
        <v>30.3</v>
      </c>
      <c r="AZ309">
        <v>22.861164024143299</v>
      </c>
    </row>
    <row r="310" spans="1:52">
      <c r="A310">
        <v>3301018</v>
      </c>
      <c r="B310" t="s">
        <v>1162</v>
      </c>
      <c r="C310" t="s">
        <v>368</v>
      </c>
      <c r="D310" t="s">
        <v>33</v>
      </c>
      <c r="E310">
        <v>90</v>
      </c>
      <c r="F310">
        <v>47</v>
      </c>
      <c r="G310" t="s">
        <v>369</v>
      </c>
      <c r="K310" t="s">
        <v>743</v>
      </c>
      <c r="O310" s="40"/>
      <c r="P310" t="s">
        <v>743</v>
      </c>
      <c r="Q310" t="s">
        <v>743</v>
      </c>
      <c r="W310" t="s">
        <v>743</v>
      </c>
      <c r="X310" s="40"/>
      <c r="Y310" t="s">
        <v>743</v>
      </c>
      <c r="Z310" t="s">
        <v>743</v>
      </c>
      <c r="AA310" t="s">
        <v>743</v>
      </c>
      <c r="AC310" t="s">
        <v>743</v>
      </c>
      <c r="AE310">
        <v>0</v>
      </c>
      <c r="AI310" t="s">
        <v>743</v>
      </c>
      <c r="AK310" t="s">
        <v>743</v>
      </c>
      <c r="AL310" t="s">
        <v>743</v>
      </c>
      <c r="AM310" t="s">
        <v>743</v>
      </c>
      <c r="AO310" t="s">
        <v>743</v>
      </c>
      <c r="AP310" t="s">
        <v>21</v>
      </c>
      <c r="AW310" t="s">
        <v>744</v>
      </c>
      <c r="AX310">
        <v>2.5523586982206301</v>
      </c>
      <c r="AY310">
        <v>44.81</v>
      </c>
      <c r="AZ310">
        <v>28.817975703580601</v>
      </c>
    </row>
    <row r="311" spans="1:52">
      <c r="A311">
        <v>3301028</v>
      </c>
      <c r="B311" t="s">
        <v>1163</v>
      </c>
      <c r="C311" t="s">
        <v>370</v>
      </c>
      <c r="D311" t="s">
        <v>33</v>
      </c>
      <c r="E311">
        <v>80</v>
      </c>
      <c r="F311">
        <v>80</v>
      </c>
      <c r="G311" t="s">
        <v>369</v>
      </c>
      <c r="K311" t="s">
        <v>743</v>
      </c>
      <c r="O311" s="40"/>
      <c r="P311" t="s">
        <v>743</v>
      </c>
      <c r="Q311" t="s">
        <v>743</v>
      </c>
      <c r="W311" t="s">
        <v>743</v>
      </c>
      <c r="X311" s="40"/>
      <c r="Y311" t="s">
        <v>743</v>
      </c>
      <c r="Z311" t="s">
        <v>743</v>
      </c>
      <c r="AA311" t="s">
        <v>743</v>
      </c>
      <c r="AC311" t="s">
        <v>743</v>
      </c>
      <c r="AE311">
        <v>0</v>
      </c>
      <c r="AI311" t="s">
        <v>743</v>
      </c>
      <c r="AK311" t="s">
        <v>743</v>
      </c>
      <c r="AL311" t="s">
        <v>743</v>
      </c>
      <c r="AM311" t="s">
        <v>743</v>
      </c>
      <c r="AO311" t="s">
        <v>743</v>
      </c>
      <c r="AP311" t="s">
        <v>21</v>
      </c>
      <c r="AW311" t="s">
        <v>744</v>
      </c>
      <c r="AX311">
        <v>1.96</v>
      </c>
      <c r="AY311">
        <v>28.82</v>
      </c>
      <c r="AZ311">
        <v>19.554540726480599</v>
      </c>
    </row>
    <row r="312" spans="1:52">
      <c r="A312">
        <v>3301107</v>
      </c>
      <c r="B312" t="s">
        <v>1164</v>
      </c>
      <c r="C312" t="s">
        <v>371</v>
      </c>
      <c r="D312" t="s">
        <v>28</v>
      </c>
      <c r="E312">
        <v>600</v>
      </c>
      <c r="F312">
        <v>188</v>
      </c>
      <c r="G312" t="s">
        <v>369</v>
      </c>
      <c r="K312" t="s">
        <v>1165</v>
      </c>
      <c r="L312" s="40">
        <f>265784.5+789317</f>
        <v>1055101.5</v>
      </c>
      <c r="M312" t="s">
        <v>1166</v>
      </c>
      <c r="N312" t="s">
        <v>34</v>
      </c>
      <c r="O312" s="40">
        <v>1055101.5</v>
      </c>
      <c r="P312" t="s">
        <v>743</v>
      </c>
      <c r="Q312" t="s">
        <v>743</v>
      </c>
      <c r="W312" t="s">
        <v>743</v>
      </c>
      <c r="X312" s="40"/>
      <c r="Y312" t="s">
        <v>743</v>
      </c>
      <c r="Z312" t="s">
        <v>743</v>
      </c>
      <c r="AA312" t="s">
        <v>743</v>
      </c>
      <c r="AC312" t="s">
        <v>743</v>
      </c>
      <c r="AE312">
        <v>0</v>
      </c>
      <c r="AI312" t="s">
        <v>743</v>
      </c>
      <c r="AK312" t="s">
        <v>743</v>
      </c>
      <c r="AL312" t="s">
        <v>743</v>
      </c>
      <c r="AM312" t="s">
        <v>743</v>
      </c>
      <c r="AO312" t="s">
        <v>743</v>
      </c>
      <c r="AP312" t="s">
        <v>35</v>
      </c>
      <c r="AW312" t="s">
        <v>756</v>
      </c>
      <c r="AX312">
        <v>2.83021747721192</v>
      </c>
      <c r="AY312">
        <v>64.010000000000005</v>
      </c>
      <c r="AZ312">
        <v>42.099469183074802</v>
      </c>
    </row>
    <row r="313" spans="1:52">
      <c r="A313">
        <v>3301171</v>
      </c>
      <c r="B313" t="s">
        <v>1167</v>
      </c>
      <c r="C313" t="s">
        <v>372</v>
      </c>
      <c r="D313" t="s">
        <v>33</v>
      </c>
      <c r="E313">
        <v>84</v>
      </c>
      <c r="F313">
        <v>59</v>
      </c>
      <c r="G313" t="s">
        <v>369</v>
      </c>
      <c r="K313" t="s">
        <v>743</v>
      </c>
      <c r="O313" s="40"/>
      <c r="P313" t="s">
        <v>743</v>
      </c>
      <c r="Q313" t="s">
        <v>743</v>
      </c>
      <c r="W313" t="s">
        <v>743</v>
      </c>
      <c r="X313" s="40"/>
      <c r="Y313" t="s">
        <v>743</v>
      </c>
      <c r="Z313" t="s">
        <v>743</v>
      </c>
      <c r="AA313" t="s">
        <v>743</v>
      </c>
      <c r="AC313" t="s">
        <v>743</v>
      </c>
      <c r="AE313">
        <v>0</v>
      </c>
      <c r="AI313" t="s">
        <v>743</v>
      </c>
      <c r="AK313" t="s">
        <v>743</v>
      </c>
      <c r="AL313" t="s">
        <v>743</v>
      </c>
      <c r="AM313" t="s">
        <v>743</v>
      </c>
      <c r="AO313" t="s">
        <v>743</v>
      </c>
      <c r="AP313" t="s">
        <v>21</v>
      </c>
      <c r="AW313" t="s">
        <v>744</v>
      </c>
      <c r="AX313">
        <v>2.35</v>
      </c>
      <c r="AY313">
        <v>40.74</v>
      </c>
      <c r="AZ313">
        <v>28.817975703580601</v>
      </c>
    </row>
    <row r="314" spans="1:52">
      <c r="A314">
        <v>3301330</v>
      </c>
      <c r="B314" t="s">
        <v>1168</v>
      </c>
      <c r="C314" t="s">
        <v>373</v>
      </c>
      <c r="D314" t="s">
        <v>19</v>
      </c>
      <c r="E314">
        <v>90</v>
      </c>
      <c r="F314">
        <v>63</v>
      </c>
      <c r="G314" t="s">
        <v>369</v>
      </c>
      <c r="K314" t="s">
        <v>743</v>
      </c>
      <c r="O314" s="40"/>
      <c r="P314" t="s">
        <v>743</v>
      </c>
      <c r="Q314" t="s">
        <v>743</v>
      </c>
      <c r="W314" t="s">
        <v>743</v>
      </c>
      <c r="X314" s="40"/>
      <c r="Y314" t="s">
        <v>743</v>
      </c>
      <c r="Z314" t="s">
        <v>743</v>
      </c>
      <c r="AA314" t="s">
        <v>743</v>
      </c>
      <c r="AC314" t="s">
        <v>743</v>
      </c>
      <c r="AE314">
        <v>0</v>
      </c>
      <c r="AI314" t="s">
        <v>743</v>
      </c>
      <c r="AK314" t="s">
        <v>743</v>
      </c>
      <c r="AL314" t="s">
        <v>743</v>
      </c>
      <c r="AM314" t="s">
        <v>743</v>
      </c>
      <c r="AO314" t="s">
        <v>743</v>
      </c>
      <c r="AP314" t="s">
        <v>21</v>
      </c>
      <c r="AW314" t="s">
        <v>744</v>
      </c>
      <c r="AX314">
        <v>3.41</v>
      </c>
      <c r="AY314">
        <v>5.61</v>
      </c>
      <c r="AZ314">
        <v>26.567067357884099</v>
      </c>
    </row>
    <row r="315" spans="1:52">
      <c r="A315">
        <v>3301381</v>
      </c>
      <c r="B315" t="s">
        <v>1169</v>
      </c>
      <c r="C315" t="s">
        <v>374</v>
      </c>
      <c r="D315" t="s">
        <v>28</v>
      </c>
      <c r="E315">
        <v>350</v>
      </c>
      <c r="F315">
        <v>77</v>
      </c>
      <c r="G315" t="s">
        <v>369</v>
      </c>
      <c r="K315" t="s">
        <v>743</v>
      </c>
      <c r="O315" s="40"/>
      <c r="P315" t="s">
        <v>743</v>
      </c>
      <c r="Q315" t="s">
        <v>743</v>
      </c>
      <c r="W315" t="s">
        <v>743</v>
      </c>
      <c r="X315" s="40"/>
      <c r="Y315" t="s">
        <v>743</v>
      </c>
      <c r="Z315" t="s">
        <v>743</v>
      </c>
      <c r="AA315" t="s">
        <v>743</v>
      </c>
      <c r="AC315" t="s">
        <v>743</v>
      </c>
      <c r="AE315">
        <v>0</v>
      </c>
      <c r="AI315" t="s">
        <v>743</v>
      </c>
      <c r="AK315" t="s">
        <v>743</v>
      </c>
      <c r="AL315" t="s">
        <v>743</v>
      </c>
      <c r="AM315" t="s">
        <v>743</v>
      </c>
      <c r="AO315" t="s">
        <v>743</v>
      </c>
      <c r="AP315" t="s">
        <v>21</v>
      </c>
      <c r="AW315" t="s">
        <v>756</v>
      </c>
      <c r="AX315">
        <v>3.35</v>
      </c>
      <c r="AY315">
        <v>55.33</v>
      </c>
      <c r="AZ315">
        <v>29.176694544355101</v>
      </c>
    </row>
    <row r="316" spans="1:52">
      <c r="A316">
        <v>3301482</v>
      </c>
      <c r="B316" t="s">
        <v>1170</v>
      </c>
      <c r="C316" t="s">
        <v>375</v>
      </c>
      <c r="D316" t="s">
        <v>19</v>
      </c>
      <c r="E316">
        <v>180</v>
      </c>
      <c r="F316">
        <v>77</v>
      </c>
      <c r="G316" t="s">
        <v>369</v>
      </c>
      <c r="K316" t="s">
        <v>743</v>
      </c>
      <c r="O316" s="40"/>
      <c r="P316" t="s">
        <v>743</v>
      </c>
      <c r="Q316" t="s">
        <v>743</v>
      </c>
      <c r="W316" t="s">
        <v>743</v>
      </c>
      <c r="X316" s="40"/>
      <c r="Y316" t="s">
        <v>743</v>
      </c>
      <c r="Z316" t="s">
        <v>743</v>
      </c>
      <c r="AA316" t="s">
        <v>743</v>
      </c>
      <c r="AC316" t="s">
        <v>743</v>
      </c>
      <c r="AE316">
        <v>0</v>
      </c>
      <c r="AI316" t="s">
        <v>743</v>
      </c>
      <c r="AK316" t="s">
        <v>743</v>
      </c>
      <c r="AL316" t="s">
        <v>743</v>
      </c>
      <c r="AM316" t="s">
        <v>743</v>
      </c>
      <c r="AO316" t="s">
        <v>743</v>
      </c>
      <c r="AP316" t="s">
        <v>21</v>
      </c>
      <c r="AW316" t="s">
        <v>744</v>
      </c>
      <c r="AX316">
        <v>2.68004473173916</v>
      </c>
      <c r="AY316">
        <v>19.3</v>
      </c>
      <c r="AZ316">
        <v>27.605226616750102</v>
      </c>
    </row>
    <row r="317" spans="1:52">
      <c r="A317">
        <v>3301588</v>
      </c>
      <c r="B317" t="s">
        <v>1171</v>
      </c>
      <c r="C317" t="s">
        <v>376</v>
      </c>
      <c r="D317" t="s">
        <v>33</v>
      </c>
      <c r="E317">
        <v>25</v>
      </c>
      <c r="F317">
        <v>20</v>
      </c>
      <c r="G317" t="s">
        <v>369</v>
      </c>
      <c r="K317" t="s">
        <v>743</v>
      </c>
      <c r="O317" s="40"/>
      <c r="P317" t="s">
        <v>743</v>
      </c>
      <c r="Q317" t="s">
        <v>743</v>
      </c>
      <c r="W317" t="s">
        <v>743</v>
      </c>
      <c r="X317" s="40"/>
      <c r="Y317" t="s">
        <v>743</v>
      </c>
      <c r="Z317" t="s">
        <v>743</v>
      </c>
      <c r="AA317" t="s">
        <v>743</v>
      </c>
      <c r="AC317" t="s">
        <v>743</v>
      </c>
      <c r="AE317">
        <v>0</v>
      </c>
      <c r="AI317" t="s">
        <v>743</v>
      </c>
      <c r="AK317" t="s">
        <v>743</v>
      </c>
      <c r="AL317" t="s">
        <v>743</v>
      </c>
      <c r="AM317" t="s">
        <v>743</v>
      </c>
      <c r="AO317" t="s">
        <v>743</v>
      </c>
      <c r="AP317" t="s">
        <v>21</v>
      </c>
      <c r="AW317" t="s">
        <v>744</v>
      </c>
      <c r="AX317">
        <v>2.19</v>
      </c>
      <c r="AY317">
        <v>12.99</v>
      </c>
      <c r="AZ317">
        <v>4.5510759731523596</v>
      </c>
    </row>
    <row r="318" spans="1:52">
      <c r="A318">
        <v>3301717</v>
      </c>
      <c r="B318" t="s">
        <v>1172</v>
      </c>
      <c r="C318" t="s">
        <v>377</v>
      </c>
      <c r="D318" t="s">
        <v>33</v>
      </c>
      <c r="E318">
        <v>135</v>
      </c>
      <c r="F318">
        <v>37</v>
      </c>
      <c r="G318" t="s">
        <v>369</v>
      </c>
      <c r="K318" t="s">
        <v>743</v>
      </c>
      <c r="O318" s="40"/>
      <c r="P318" t="s">
        <v>743</v>
      </c>
      <c r="Q318" t="s">
        <v>743</v>
      </c>
      <c r="W318" t="s">
        <v>743</v>
      </c>
      <c r="X318" s="40"/>
      <c r="Y318" t="s">
        <v>743</v>
      </c>
      <c r="Z318" t="s">
        <v>743</v>
      </c>
      <c r="AA318" t="s">
        <v>743</v>
      </c>
      <c r="AC318" t="s">
        <v>743</v>
      </c>
      <c r="AE318">
        <v>0</v>
      </c>
      <c r="AF318" t="s">
        <v>24</v>
      </c>
      <c r="AG318" s="40">
        <f>AJ318</f>
        <v>1188484.4444444401</v>
      </c>
      <c r="AI318" t="s">
        <v>1173</v>
      </c>
      <c r="AJ318" s="40">
        <v>1188484.4444444401</v>
      </c>
      <c r="AK318" t="s">
        <v>903</v>
      </c>
      <c r="AL318" t="s">
        <v>1174</v>
      </c>
      <c r="AM318" t="s">
        <v>743</v>
      </c>
      <c r="AO318" t="s">
        <v>743</v>
      </c>
      <c r="AP318" t="s">
        <v>35</v>
      </c>
      <c r="AW318" t="s">
        <v>756</v>
      </c>
      <c r="AX318">
        <v>3.36</v>
      </c>
      <c r="AY318">
        <v>67.959999999999994</v>
      </c>
      <c r="AZ318">
        <v>37.723167520801397</v>
      </c>
    </row>
    <row r="319" spans="1:52">
      <c r="A319">
        <v>3301800</v>
      </c>
      <c r="B319" t="s">
        <v>1175</v>
      </c>
      <c r="C319" t="s">
        <v>378</v>
      </c>
      <c r="D319" t="s">
        <v>28</v>
      </c>
      <c r="E319">
        <v>40</v>
      </c>
      <c r="F319">
        <v>26</v>
      </c>
      <c r="G319" t="s">
        <v>369</v>
      </c>
      <c r="K319" t="s">
        <v>743</v>
      </c>
      <c r="O319" s="40"/>
      <c r="P319" t="s">
        <v>743</v>
      </c>
      <c r="Q319" t="s">
        <v>743</v>
      </c>
      <c r="W319" t="s">
        <v>743</v>
      </c>
      <c r="X319" s="40"/>
      <c r="Y319" t="s">
        <v>743</v>
      </c>
      <c r="Z319" t="s">
        <v>743</v>
      </c>
      <c r="AA319" t="s">
        <v>743</v>
      </c>
      <c r="AC319" t="s">
        <v>743</v>
      </c>
      <c r="AE319">
        <v>0</v>
      </c>
      <c r="AI319" t="s">
        <v>743</v>
      </c>
      <c r="AK319" t="s">
        <v>743</v>
      </c>
      <c r="AL319" t="s">
        <v>743</v>
      </c>
      <c r="AM319" t="s">
        <v>743</v>
      </c>
      <c r="AO319" t="s">
        <v>743</v>
      </c>
      <c r="AP319" t="s">
        <v>21</v>
      </c>
      <c r="AW319" t="s">
        <v>744</v>
      </c>
      <c r="AX319">
        <v>1.56</v>
      </c>
      <c r="AY319">
        <v>5.19</v>
      </c>
      <c r="AZ319">
        <v>16.440887802737301</v>
      </c>
    </row>
    <row r="320" spans="1:52">
      <c r="A320">
        <v>3303003</v>
      </c>
      <c r="B320" t="s">
        <v>1176</v>
      </c>
      <c r="C320" t="s">
        <v>379</v>
      </c>
      <c r="D320" t="s">
        <v>28</v>
      </c>
      <c r="E320">
        <v>50</v>
      </c>
      <c r="F320">
        <v>38</v>
      </c>
      <c r="G320" t="s">
        <v>369</v>
      </c>
      <c r="K320" t="s">
        <v>743</v>
      </c>
      <c r="O320" s="40"/>
      <c r="P320" t="s">
        <v>743</v>
      </c>
      <c r="Q320" t="s">
        <v>743</v>
      </c>
      <c r="W320" t="s">
        <v>743</v>
      </c>
      <c r="X320" s="40"/>
      <c r="Y320" t="s">
        <v>743</v>
      </c>
      <c r="Z320" t="s">
        <v>743</v>
      </c>
      <c r="AA320" t="s">
        <v>743</v>
      </c>
      <c r="AC320" t="s">
        <v>743</v>
      </c>
      <c r="AE320">
        <v>0</v>
      </c>
      <c r="AI320" t="s">
        <v>743</v>
      </c>
      <c r="AK320" t="s">
        <v>743</v>
      </c>
      <c r="AL320" t="s">
        <v>743</v>
      </c>
      <c r="AM320" t="s">
        <v>743</v>
      </c>
      <c r="AO320" t="s">
        <v>743</v>
      </c>
      <c r="AP320" t="s">
        <v>21</v>
      </c>
      <c r="AW320" t="s">
        <v>756</v>
      </c>
      <c r="AX320">
        <v>4.01</v>
      </c>
      <c r="AY320">
        <v>26.25</v>
      </c>
      <c r="AZ320">
        <v>14.712574296197401</v>
      </c>
    </row>
    <row r="321" spans="1:52">
      <c r="A321">
        <v>3310004</v>
      </c>
      <c r="B321" t="s">
        <v>1177</v>
      </c>
      <c r="C321" t="s">
        <v>380</v>
      </c>
      <c r="D321" t="s">
        <v>33</v>
      </c>
      <c r="E321">
        <v>3542</v>
      </c>
      <c r="F321">
        <v>640</v>
      </c>
      <c r="G321" t="s">
        <v>369</v>
      </c>
      <c r="K321" t="s">
        <v>743</v>
      </c>
      <c r="O321" s="40"/>
      <c r="P321" t="s">
        <v>743</v>
      </c>
      <c r="Q321" t="s">
        <v>743</v>
      </c>
      <c r="W321" t="s">
        <v>743</v>
      </c>
      <c r="X321" s="40"/>
      <c r="Y321" t="s">
        <v>743</v>
      </c>
      <c r="Z321" t="s">
        <v>743</v>
      </c>
      <c r="AA321" t="s">
        <v>743</v>
      </c>
      <c r="AC321" t="s">
        <v>743</v>
      </c>
      <c r="AE321">
        <v>0</v>
      </c>
      <c r="AI321" t="s">
        <v>743</v>
      </c>
      <c r="AK321" t="s">
        <v>743</v>
      </c>
      <c r="AL321" t="s">
        <v>743</v>
      </c>
      <c r="AM321" t="s">
        <v>743</v>
      </c>
      <c r="AO321" t="s">
        <v>743</v>
      </c>
      <c r="AP321" t="s">
        <v>21</v>
      </c>
      <c r="AW321" t="s">
        <v>756</v>
      </c>
      <c r="AX321">
        <v>4.0357118248644399</v>
      </c>
      <c r="AY321">
        <v>51.33</v>
      </c>
      <c r="AZ321">
        <v>69.859670950206194</v>
      </c>
    </row>
    <row r="322" spans="1:52">
      <c r="A322">
        <v>3310044</v>
      </c>
      <c r="B322" t="s">
        <v>1178</v>
      </c>
      <c r="C322" t="s">
        <v>381</v>
      </c>
      <c r="D322" t="s">
        <v>19</v>
      </c>
      <c r="E322">
        <v>36827</v>
      </c>
      <c r="F322">
        <v>6820</v>
      </c>
      <c r="G322" t="s">
        <v>369</v>
      </c>
      <c r="K322" t="s">
        <v>743</v>
      </c>
      <c r="O322" s="40"/>
      <c r="P322" t="s">
        <v>743</v>
      </c>
      <c r="Q322" t="s">
        <v>743</v>
      </c>
      <c r="W322" t="s">
        <v>743</v>
      </c>
      <c r="X322" s="40"/>
      <c r="Y322" t="s">
        <v>743</v>
      </c>
      <c r="Z322" t="s">
        <v>743</v>
      </c>
      <c r="AA322" t="s">
        <v>743</v>
      </c>
      <c r="AC322" t="s">
        <v>743</v>
      </c>
      <c r="AE322">
        <v>0</v>
      </c>
      <c r="AI322" t="s">
        <v>743</v>
      </c>
      <c r="AK322" t="s">
        <v>743</v>
      </c>
      <c r="AL322" t="s">
        <v>743</v>
      </c>
      <c r="AM322" t="s">
        <v>743</v>
      </c>
      <c r="AO322" t="s">
        <v>743</v>
      </c>
      <c r="AP322" t="s">
        <v>21</v>
      </c>
      <c r="AW322" t="s">
        <v>756</v>
      </c>
      <c r="AX322">
        <v>3.9187650495425399</v>
      </c>
      <c r="AY322">
        <v>33.54</v>
      </c>
      <c r="AZ322">
        <v>49.468213715542099</v>
      </c>
    </row>
    <row r="323" spans="1:52">
      <c r="A323">
        <v>3310078</v>
      </c>
      <c r="B323" t="s">
        <v>1179</v>
      </c>
      <c r="C323" t="s">
        <v>382</v>
      </c>
      <c r="D323" t="s">
        <v>28</v>
      </c>
      <c r="E323">
        <v>496</v>
      </c>
      <c r="F323">
        <v>265</v>
      </c>
      <c r="G323" t="s">
        <v>369</v>
      </c>
      <c r="K323" t="s">
        <v>743</v>
      </c>
      <c r="O323" s="40"/>
      <c r="P323" t="s">
        <v>743</v>
      </c>
      <c r="Q323" t="s">
        <v>743</v>
      </c>
      <c r="W323" t="s">
        <v>743</v>
      </c>
      <c r="X323" s="40"/>
      <c r="Y323" t="s">
        <v>743</v>
      </c>
      <c r="Z323" t="s">
        <v>743</v>
      </c>
      <c r="AA323" t="s">
        <v>743</v>
      </c>
      <c r="AC323" t="s">
        <v>743</v>
      </c>
      <c r="AE323">
        <v>0</v>
      </c>
      <c r="AI323" t="s">
        <v>743</v>
      </c>
      <c r="AK323" t="s">
        <v>743</v>
      </c>
      <c r="AL323" t="s">
        <v>743</v>
      </c>
      <c r="AM323" t="s">
        <v>743</v>
      </c>
      <c r="AO323" t="s">
        <v>743</v>
      </c>
      <c r="AP323" t="s">
        <v>21</v>
      </c>
      <c r="AW323" t="s">
        <v>756</v>
      </c>
      <c r="AX323">
        <v>2.97</v>
      </c>
      <c r="AY323">
        <v>36.14</v>
      </c>
      <c r="AZ323">
        <v>20.606711286050299</v>
      </c>
    </row>
    <row r="324" spans="1:52">
      <c r="A324">
        <v>3310800</v>
      </c>
      <c r="B324" t="s">
        <v>1180</v>
      </c>
      <c r="C324" t="s">
        <v>383</v>
      </c>
      <c r="D324" t="s">
        <v>19</v>
      </c>
      <c r="E324">
        <v>4300</v>
      </c>
      <c r="F324">
        <v>1357</v>
      </c>
      <c r="G324" t="s">
        <v>369</v>
      </c>
      <c r="K324" t="s">
        <v>743</v>
      </c>
      <c r="O324" s="40"/>
      <c r="P324" t="s">
        <v>743</v>
      </c>
      <c r="Q324" t="s">
        <v>743</v>
      </c>
      <c r="W324" t="s">
        <v>743</v>
      </c>
      <c r="X324" s="40"/>
      <c r="Y324" t="s">
        <v>743</v>
      </c>
      <c r="Z324" t="s">
        <v>743</v>
      </c>
      <c r="AA324" t="s">
        <v>743</v>
      </c>
      <c r="AC324" t="s">
        <v>743</v>
      </c>
      <c r="AE324">
        <v>0</v>
      </c>
      <c r="AI324" t="s">
        <v>743</v>
      </c>
      <c r="AK324" t="s">
        <v>743</v>
      </c>
      <c r="AL324" t="s">
        <v>743</v>
      </c>
      <c r="AM324" t="s">
        <v>743</v>
      </c>
      <c r="AO324" t="s">
        <v>743</v>
      </c>
      <c r="AP324" t="s">
        <v>21</v>
      </c>
      <c r="AW324" t="s">
        <v>756</v>
      </c>
      <c r="AX324">
        <v>2.5254668593185898</v>
      </c>
      <c r="AY324">
        <v>18.59</v>
      </c>
      <c r="AZ324">
        <v>27.8552276915295</v>
      </c>
    </row>
    <row r="325" spans="1:52">
      <c r="A325">
        <v>3310802</v>
      </c>
      <c r="B325" t="s">
        <v>1181</v>
      </c>
      <c r="C325" t="s">
        <v>384</v>
      </c>
      <c r="D325" t="s">
        <v>33</v>
      </c>
      <c r="E325">
        <v>5994</v>
      </c>
      <c r="F325">
        <v>1865</v>
      </c>
      <c r="G325" t="s">
        <v>369</v>
      </c>
      <c r="K325" t="s">
        <v>743</v>
      </c>
      <c r="O325" s="40"/>
      <c r="P325" t="s">
        <v>743</v>
      </c>
      <c r="Q325" t="s">
        <v>743</v>
      </c>
      <c r="W325" t="s">
        <v>743</v>
      </c>
      <c r="X325" s="40"/>
      <c r="Y325" t="s">
        <v>743</v>
      </c>
      <c r="Z325" t="s">
        <v>743</v>
      </c>
      <c r="AA325" t="s">
        <v>743</v>
      </c>
      <c r="AC325" t="s">
        <v>743</v>
      </c>
      <c r="AE325">
        <v>0</v>
      </c>
      <c r="AI325" t="s">
        <v>743</v>
      </c>
      <c r="AK325" t="s">
        <v>743</v>
      </c>
      <c r="AL325" t="s">
        <v>743</v>
      </c>
      <c r="AM325" t="s">
        <v>743</v>
      </c>
      <c r="AO325" t="s">
        <v>743</v>
      </c>
      <c r="AP325" t="s">
        <v>21</v>
      </c>
      <c r="AW325" t="s">
        <v>756</v>
      </c>
      <c r="AX325">
        <v>3.35</v>
      </c>
      <c r="AY325">
        <v>55.33</v>
      </c>
      <c r="AZ325">
        <v>29.176694544355101</v>
      </c>
    </row>
    <row r="326" spans="1:52">
      <c r="A326">
        <v>3400103</v>
      </c>
      <c r="B326" t="s">
        <v>1182</v>
      </c>
      <c r="C326" t="s">
        <v>385</v>
      </c>
      <c r="D326" t="s">
        <v>33</v>
      </c>
      <c r="E326">
        <v>100</v>
      </c>
      <c r="F326">
        <v>37</v>
      </c>
      <c r="G326" t="s">
        <v>386</v>
      </c>
      <c r="K326" t="s">
        <v>743</v>
      </c>
      <c r="O326" s="40"/>
      <c r="P326" t="s">
        <v>743</v>
      </c>
      <c r="Q326" t="s">
        <v>743</v>
      </c>
      <c r="W326" t="s">
        <v>743</v>
      </c>
      <c r="X326" s="40"/>
      <c r="Y326" t="s">
        <v>743</v>
      </c>
      <c r="Z326" t="s">
        <v>743</v>
      </c>
      <c r="AA326" t="s">
        <v>743</v>
      </c>
      <c r="AC326" t="s">
        <v>743</v>
      </c>
      <c r="AE326">
        <v>0</v>
      </c>
      <c r="AI326" t="s">
        <v>743</v>
      </c>
      <c r="AK326" t="s">
        <v>743</v>
      </c>
      <c r="AL326" t="s">
        <v>743</v>
      </c>
      <c r="AM326" t="s">
        <v>743</v>
      </c>
      <c r="AO326" t="s">
        <v>743</v>
      </c>
      <c r="AP326" t="s">
        <v>21</v>
      </c>
      <c r="AW326" t="s">
        <v>744</v>
      </c>
      <c r="AX326">
        <v>2.27</v>
      </c>
      <c r="AY326">
        <v>24.74</v>
      </c>
      <c r="AZ326">
        <v>29.110949528237899</v>
      </c>
    </row>
    <row r="327" spans="1:52">
      <c r="A327">
        <v>3400107</v>
      </c>
      <c r="B327" t="s">
        <v>1183</v>
      </c>
      <c r="C327" t="s">
        <v>387</v>
      </c>
      <c r="D327" t="s">
        <v>33</v>
      </c>
      <c r="E327">
        <v>210</v>
      </c>
      <c r="F327">
        <v>83</v>
      </c>
      <c r="G327" t="s">
        <v>386</v>
      </c>
      <c r="K327" t="s">
        <v>743</v>
      </c>
      <c r="O327" s="40"/>
      <c r="P327" t="s">
        <v>743</v>
      </c>
      <c r="Q327" t="s">
        <v>743</v>
      </c>
      <c r="W327" t="s">
        <v>743</v>
      </c>
      <c r="X327" s="40"/>
      <c r="Y327" t="s">
        <v>743</v>
      </c>
      <c r="Z327" t="s">
        <v>743</v>
      </c>
      <c r="AA327" t="s">
        <v>743</v>
      </c>
      <c r="AC327" t="s">
        <v>743</v>
      </c>
      <c r="AE327">
        <v>0</v>
      </c>
      <c r="AI327" t="s">
        <v>743</v>
      </c>
      <c r="AK327" t="s">
        <v>743</v>
      </c>
      <c r="AL327" t="s">
        <v>743</v>
      </c>
      <c r="AM327" t="s">
        <v>743</v>
      </c>
      <c r="AO327" t="s">
        <v>743</v>
      </c>
      <c r="AP327" t="s">
        <v>21</v>
      </c>
      <c r="AW327" t="s">
        <v>744</v>
      </c>
      <c r="AX327">
        <v>1.69</v>
      </c>
      <c r="AY327">
        <v>42.39</v>
      </c>
      <c r="AZ327">
        <v>29.110949528237899</v>
      </c>
    </row>
    <row r="328" spans="1:52">
      <c r="A328">
        <v>3400135</v>
      </c>
      <c r="B328" t="s">
        <v>1184</v>
      </c>
      <c r="C328" t="s">
        <v>388</v>
      </c>
      <c r="D328" t="s">
        <v>33</v>
      </c>
      <c r="E328">
        <v>55</v>
      </c>
      <c r="F328">
        <v>64</v>
      </c>
      <c r="G328" t="s">
        <v>386</v>
      </c>
      <c r="K328" t="s">
        <v>743</v>
      </c>
      <c r="O328" s="40"/>
      <c r="P328" t="s">
        <v>743</v>
      </c>
      <c r="Q328" t="s">
        <v>743</v>
      </c>
      <c r="W328" t="s">
        <v>743</v>
      </c>
      <c r="X328" s="40"/>
      <c r="Y328" t="s">
        <v>743</v>
      </c>
      <c r="Z328" t="s">
        <v>743</v>
      </c>
      <c r="AA328" t="s">
        <v>743</v>
      </c>
      <c r="AC328" t="s">
        <v>743</v>
      </c>
      <c r="AE328">
        <v>0</v>
      </c>
      <c r="AI328" t="s">
        <v>743</v>
      </c>
      <c r="AK328" t="s">
        <v>743</v>
      </c>
      <c r="AL328" t="s">
        <v>743</v>
      </c>
      <c r="AM328" t="s">
        <v>743</v>
      </c>
      <c r="AO328" t="s">
        <v>743</v>
      </c>
      <c r="AP328" t="s">
        <v>21</v>
      </c>
      <c r="AW328" t="s">
        <v>744</v>
      </c>
      <c r="AX328">
        <v>1.69</v>
      </c>
      <c r="AY328">
        <v>42.39</v>
      </c>
      <c r="AZ328">
        <v>29.110949528237899</v>
      </c>
    </row>
    <row r="329" spans="1:52">
      <c r="A329">
        <v>3400149</v>
      </c>
      <c r="B329" t="s">
        <v>1185</v>
      </c>
      <c r="C329" t="s">
        <v>389</v>
      </c>
      <c r="D329" t="s">
        <v>33</v>
      </c>
      <c r="E329">
        <v>250</v>
      </c>
      <c r="F329">
        <v>77</v>
      </c>
      <c r="G329" t="s">
        <v>386</v>
      </c>
      <c r="K329" t="s">
        <v>743</v>
      </c>
      <c r="O329" s="40"/>
      <c r="P329" t="s">
        <v>743</v>
      </c>
      <c r="Q329" t="s">
        <v>743</v>
      </c>
      <c r="W329" t="s">
        <v>743</v>
      </c>
      <c r="X329" s="40"/>
      <c r="Y329" t="s">
        <v>743</v>
      </c>
      <c r="Z329" t="s">
        <v>743</v>
      </c>
      <c r="AA329" t="s">
        <v>743</v>
      </c>
      <c r="AC329" t="s">
        <v>743</v>
      </c>
      <c r="AE329">
        <v>0</v>
      </c>
      <c r="AI329" t="s">
        <v>743</v>
      </c>
      <c r="AK329" t="s">
        <v>743</v>
      </c>
      <c r="AL329" t="s">
        <v>743</v>
      </c>
      <c r="AM329" t="s">
        <v>743</v>
      </c>
      <c r="AO329" t="s">
        <v>743</v>
      </c>
      <c r="AP329" t="s">
        <v>21</v>
      </c>
      <c r="AW329" t="s">
        <v>744</v>
      </c>
      <c r="AX329">
        <v>1.69</v>
      </c>
      <c r="AY329">
        <v>42.39</v>
      </c>
      <c r="AZ329">
        <v>29.110949528237899</v>
      </c>
    </row>
    <row r="330" spans="1:52">
      <c r="A330">
        <v>3400155</v>
      </c>
      <c r="B330" t="s">
        <v>1186</v>
      </c>
      <c r="C330" t="s">
        <v>390</v>
      </c>
      <c r="D330" t="s">
        <v>33</v>
      </c>
      <c r="E330">
        <v>54</v>
      </c>
      <c r="F330">
        <v>18</v>
      </c>
      <c r="G330" t="s">
        <v>386</v>
      </c>
      <c r="K330" t="s">
        <v>743</v>
      </c>
      <c r="O330" s="40"/>
      <c r="P330" t="s">
        <v>743</v>
      </c>
      <c r="Q330" t="s">
        <v>743</v>
      </c>
      <c r="W330" t="s">
        <v>743</v>
      </c>
      <c r="X330" s="40"/>
      <c r="Y330" t="s">
        <v>743</v>
      </c>
      <c r="Z330" t="s">
        <v>743</v>
      </c>
      <c r="AA330" t="s">
        <v>743</v>
      </c>
      <c r="AC330" t="s">
        <v>743</v>
      </c>
      <c r="AE330">
        <v>0</v>
      </c>
      <c r="AI330" t="s">
        <v>743</v>
      </c>
      <c r="AK330" t="s">
        <v>743</v>
      </c>
      <c r="AL330" t="s">
        <v>743</v>
      </c>
      <c r="AM330" t="s">
        <v>743</v>
      </c>
      <c r="AO330" t="s">
        <v>743</v>
      </c>
      <c r="AP330" t="s">
        <v>21</v>
      </c>
      <c r="AW330" t="s">
        <v>756</v>
      </c>
      <c r="AX330">
        <v>2.5</v>
      </c>
      <c r="AY330">
        <v>26.67</v>
      </c>
      <c r="AZ330">
        <v>32.793569370211699</v>
      </c>
    </row>
    <row r="331" spans="1:52">
      <c r="A331">
        <v>3400169</v>
      </c>
      <c r="B331" t="s">
        <v>1187</v>
      </c>
      <c r="C331" t="s">
        <v>391</v>
      </c>
      <c r="D331" t="s">
        <v>33</v>
      </c>
      <c r="E331">
        <v>100</v>
      </c>
      <c r="F331">
        <v>50</v>
      </c>
      <c r="G331" t="s">
        <v>386</v>
      </c>
      <c r="K331" t="s">
        <v>743</v>
      </c>
      <c r="O331" s="40"/>
      <c r="P331" t="s">
        <v>743</v>
      </c>
      <c r="Q331" t="s">
        <v>743</v>
      </c>
      <c r="W331" t="s">
        <v>743</v>
      </c>
      <c r="X331" s="40"/>
      <c r="Y331" t="s">
        <v>743</v>
      </c>
      <c r="Z331" t="s">
        <v>743</v>
      </c>
      <c r="AA331" t="s">
        <v>743</v>
      </c>
      <c r="AC331" t="s">
        <v>743</v>
      </c>
      <c r="AE331">
        <v>0</v>
      </c>
      <c r="AI331" t="s">
        <v>743</v>
      </c>
      <c r="AK331" t="s">
        <v>743</v>
      </c>
      <c r="AL331" t="s">
        <v>743</v>
      </c>
      <c r="AM331" t="s">
        <v>743</v>
      </c>
      <c r="AO331" t="s">
        <v>743</v>
      </c>
      <c r="AP331" t="s">
        <v>21</v>
      </c>
      <c r="AW331" t="s">
        <v>744</v>
      </c>
      <c r="AX331">
        <v>1.69</v>
      </c>
      <c r="AY331">
        <v>42.39</v>
      </c>
      <c r="AZ331">
        <v>29.110949528237899</v>
      </c>
    </row>
    <row r="332" spans="1:52">
      <c r="A332">
        <v>3400172</v>
      </c>
      <c r="B332" t="s">
        <v>1188</v>
      </c>
      <c r="C332" t="s">
        <v>392</v>
      </c>
      <c r="D332" t="s">
        <v>28</v>
      </c>
      <c r="E332">
        <v>653</v>
      </c>
      <c r="F332">
        <v>198</v>
      </c>
      <c r="G332" t="s">
        <v>386</v>
      </c>
      <c r="K332" t="s">
        <v>743</v>
      </c>
      <c r="O332" s="40"/>
      <c r="P332" t="s">
        <v>743</v>
      </c>
      <c r="Q332" t="s">
        <v>743</v>
      </c>
      <c r="W332" t="s">
        <v>743</v>
      </c>
      <c r="X332" s="40"/>
      <c r="Y332" t="s">
        <v>743</v>
      </c>
      <c r="Z332" t="s">
        <v>743</v>
      </c>
      <c r="AA332" t="s">
        <v>743</v>
      </c>
      <c r="AC332" t="s">
        <v>743</v>
      </c>
      <c r="AE332">
        <v>0</v>
      </c>
      <c r="AI332" t="s">
        <v>743</v>
      </c>
      <c r="AK332" t="s">
        <v>743</v>
      </c>
      <c r="AL332" t="s">
        <v>743</v>
      </c>
      <c r="AM332" t="s">
        <v>743</v>
      </c>
      <c r="AO332" t="s">
        <v>743</v>
      </c>
      <c r="AP332" t="s">
        <v>21</v>
      </c>
      <c r="AW332" t="s">
        <v>1011</v>
      </c>
      <c r="AX332">
        <v>3.3</v>
      </c>
      <c r="AY332">
        <v>46.89</v>
      </c>
      <c r="AZ332">
        <v>43.602510180345099</v>
      </c>
    </row>
    <row r="333" spans="1:52">
      <c r="A333">
        <v>3400229</v>
      </c>
      <c r="B333" t="s">
        <v>1189</v>
      </c>
      <c r="C333" t="s">
        <v>393</v>
      </c>
      <c r="D333" t="s">
        <v>28</v>
      </c>
      <c r="E333">
        <v>2800</v>
      </c>
      <c r="F333">
        <v>13</v>
      </c>
      <c r="G333" t="s">
        <v>386</v>
      </c>
      <c r="K333" t="s">
        <v>743</v>
      </c>
      <c r="O333" s="40"/>
      <c r="P333" t="s">
        <v>743</v>
      </c>
      <c r="Q333" t="s">
        <v>743</v>
      </c>
      <c r="W333" t="s">
        <v>743</v>
      </c>
      <c r="X333" s="40"/>
      <c r="Y333" t="s">
        <v>743</v>
      </c>
      <c r="Z333" t="s">
        <v>743</v>
      </c>
      <c r="AA333" t="s">
        <v>743</v>
      </c>
      <c r="AC333" t="s">
        <v>743</v>
      </c>
      <c r="AE333">
        <v>0</v>
      </c>
      <c r="AI333" t="s">
        <v>743</v>
      </c>
      <c r="AK333" t="s">
        <v>743</v>
      </c>
      <c r="AL333" t="s">
        <v>743</v>
      </c>
      <c r="AM333" t="s">
        <v>743</v>
      </c>
      <c r="AO333" t="s">
        <v>743</v>
      </c>
      <c r="AP333" t="s">
        <v>21</v>
      </c>
      <c r="AW333" t="s">
        <v>744</v>
      </c>
      <c r="AX333">
        <v>3.65</v>
      </c>
      <c r="AY333">
        <v>51.25</v>
      </c>
      <c r="AZ333">
        <v>23.559066411882899</v>
      </c>
    </row>
    <row r="334" spans="1:52">
      <c r="A334">
        <v>3400248</v>
      </c>
      <c r="B334" t="s">
        <v>1190</v>
      </c>
      <c r="C334" t="s">
        <v>394</v>
      </c>
      <c r="D334" t="s">
        <v>19</v>
      </c>
      <c r="E334">
        <v>650</v>
      </c>
      <c r="F334">
        <v>13</v>
      </c>
      <c r="G334" t="s">
        <v>386</v>
      </c>
      <c r="K334" t="s">
        <v>743</v>
      </c>
      <c r="O334" s="40"/>
      <c r="P334" t="s">
        <v>743</v>
      </c>
      <c r="Q334" t="s">
        <v>743</v>
      </c>
      <c r="W334" t="s">
        <v>743</v>
      </c>
      <c r="X334" s="40"/>
      <c r="Y334" t="s">
        <v>743</v>
      </c>
      <c r="Z334" t="s">
        <v>743</v>
      </c>
      <c r="AA334" t="s">
        <v>743</v>
      </c>
      <c r="AC334" t="s">
        <v>743</v>
      </c>
      <c r="AE334">
        <v>0</v>
      </c>
      <c r="AI334" t="s">
        <v>743</v>
      </c>
      <c r="AK334" t="s">
        <v>743</v>
      </c>
      <c r="AL334" t="s">
        <v>743</v>
      </c>
      <c r="AM334" t="s">
        <v>743</v>
      </c>
      <c r="AO334" t="s">
        <v>743</v>
      </c>
      <c r="AP334" t="s">
        <v>21</v>
      </c>
      <c r="AW334" t="s">
        <v>756</v>
      </c>
      <c r="AX334">
        <v>2.8184209893059502</v>
      </c>
      <c r="AY334">
        <v>6.48</v>
      </c>
      <c r="AZ334">
        <v>21.482148238002701</v>
      </c>
    </row>
    <row r="335" spans="1:52">
      <c r="A335">
        <v>3400253</v>
      </c>
      <c r="B335" t="s">
        <v>1191</v>
      </c>
      <c r="C335" t="s">
        <v>395</v>
      </c>
      <c r="D335" t="s">
        <v>19</v>
      </c>
      <c r="E335">
        <v>560</v>
      </c>
      <c r="F335">
        <v>8</v>
      </c>
      <c r="G335" t="s">
        <v>386</v>
      </c>
      <c r="K335" t="s">
        <v>743</v>
      </c>
      <c r="O335" s="40"/>
      <c r="P335" t="s">
        <v>743</v>
      </c>
      <c r="Q335" t="s">
        <v>743</v>
      </c>
      <c r="W335" t="s">
        <v>743</v>
      </c>
      <c r="X335" s="40"/>
      <c r="Y335" t="s">
        <v>743</v>
      </c>
      <c r="Z335" t="s">
        <v>743</v>
      </c>
      <c r="AA335" t="s">
        <v>743</v>
      </c>
      <c r="AC335" t="s">
        <v>743</v>
      </c>
      <c r="AE335">
        <v>0</v>
      </c>
      <c r="AI335" t="s">
        <v>743</v>
      </c>
      <c r="AK335" t="s">
        <v>743</v>
      </c>
      <c r="AL335" t="s">
        <v>743</v>
      </c>
      <c r="AM335" t="s">
        <v>743</v>
      </c>
      <c r="AO335" t="s">
        <v>743</v>
      </c>
      <c r="AP335" t="s">
        <v>21</v>
      </c>
      <c r="AW335" t="s">
        <v>744</v>
      </c>
      <c r="AX335">
        <v>2.32837015113844</v>
      </c>
      <c r="AY335">
        <v>11.65</v>
      </c>
      <c r="AZ335">
        <v>20.646444619568001</v>
      </c>
    </row>
    <row r="336" spans="1:52">
      <c r="A336">
        <v>3400273</v>
      </c>
      <c r="B336" t="s">
        <v>1192</v>
      </c>
      <c r="C336" t="s">
        <v>396</v>
      </c>
      <c r="D336" t="s">
        <v>19</v>
      </c>
      <c r="E336">
        <v>210</v>
      </c>
      <c r="F336">
        <v>5</v>
      </c>
      <c r="G336" t="s">
        <v>386</v>
      </c>
      <c r="K336" t="s">
        <v>743</v>
      </c>
      <c r="O336" s="40"/>
      <c r="P336" t="s">
        <v>743</v>
      </c>
      <c r="Q336" t="s">
        <v>743</v>
      </c>
      <c r="W336" t="s">
        <v>743</v>
      </c>
      <c r="X336" s="40"/>
      <c r="Y336" t="s">
        <v>743</v>
      </c>
      <c r="Z336" t="s">
        <v>743</v>
      </c>
      <c r="AA336" t="s">
        <v>743</v>
      </c>
      <c r="AC336" t="s">
        <v>743</v>
      </c>
      <c r="AE336">
        <v>0</v>
      </c>
      <c r="AI336" t="s">
        <v>743</v>
      </c>
      <c r="AK336" t="s">
        <v>743</v>
      </c>
      <c r="AL336" t="s">
        <v>743</v>
      </c>
      <c r="AM336" t="s">
        <v>743</v>
      </c>
      <c r="AO336" t="s">
        <v>743</v>
      </c>
      <c r="AP336" t="s">
        <v>21</v>
      </c>
      <c r="AW336" t="s">
        <v>744</v>
      </c>
      <c r="AX336">
        <v>3.26419488466298</v>
      </c>
      <c r="AY336">
        <v>25.77</v>
      </c>
      <c r="AZ336">
        <v>9.1333745891874099</v>
      </c>
    </row>
    <row r="337" spans="1:52">
      <c r="A337">
        <v>3400433</v>
      </c>
      <c r="B337" t="s">
        <v>1193</v>
      </c>
      <c r="C337" t="s">
        <v>397</v>
      </c>
      <c r="D337" t="s">
        <v>33</v>
      </c>
      <c r="E337">
        <v>40</v>
      </c>
      <c r="F337">
        <v>22</v>
      </c>
      <c r="G337" t="s">
        <v>386</v>
      </c>
      <c r="K337" t="s">
        <v>743</v>
      </c>
      <c r="O337" s="40"/>
      <c r="P337" t="s">
        <v>743</v>
      </c>
      <c r="Q337" t="s">
        <v>743</v>
      </c>
      <c r="W337" t="s">
        <v>743</v>
      </c>
      <c r="X337" s="40"/>
      <c r="Y337" t="s">
        <v>743</v>
      </c>
      <c r="Z337" t="s">
        <v>743</v>
      </c>
      <c r="AA337" t="s">
        <v>743</v>
      </c>
      <c r="AC337" t="s">
        <v>743</v>
      </c>
      <c r="AE337">
        <v>0</v>
      </c>
      <c r="AI337" t="s">
        <v>743</v>
      </c>
      <c r="AK337" t="s">
        <v>743</v>
      </c>
      <c r="AL337" t="s">
        <v>743</v>
      </c>
      <c r="AM337" t="s">
        <v>743</v>
      </c>
      <c r="AO337" t="s">
        <v>743</v>
      </c>
      <c r="AP337" t="s">
        <v>21</v>
      </c>
      <c r="AW337" t="s">
        <v>744</v>
      </c>
      <c r="AX337">
        <v>1.69</v>
      </c>
      <c r="AY337">
        <v>42.39</v>
      </c>
      <c r="AZ337">
        <v>29.110949528237899</v>
      </c>
    </row>
    <row r="338" spans="1:52">
      <c r="A338">
        <v>3410033</v>
      </c>
      <c r="B338" t="s">
        <v>1194</v>
      </c>
      <c r="C338" t="s">
        <v>398</v>
      </c>
      <c r="D338" t="s">
        <v>28</v>
      </c>
      <c r="E338">
        <v>7831</v>
      </c>
      <c r="F338">
        <v>2404</v>
      </c>
      <c r="G338" t="s">
        <v>386</v>
      </c>
      <c r="K338" t="s">
        <v>743</v>
      </c>
      <c r="O338" s="40"/>
      <c r="P338" t="s">
        <v>743</v>
      </c>
      <c r="Q338" t="s">
        <v>743</v>
      </c>
      <c r="W338" t="s">
        <v>743</v>
      </c>
      <c r="X338" s="40"/>
      <c r="Y338" t="s">
        <v>743</v>
      </c>
      <c r="Z338" t="s">
        <v>743</v>
      </c>
      <c r="AA338" t="s">
        <v>743</v>
      </c>
      <c r="AC338" t="s">
        <v>743</v>
      </c>
      <c r="AE338">
        <v>0</v>
      </c>
      <c r="AI338" t="s">
        <v>743</v>
      </c>
      <c r="AK338" t="s">
        <v>743</v>
      </c>
      <c r="AL338" t="s">
        <v>743</v>
      </c>
      <c r="AM338" t="s">
        <v>743</v>
      </c>
      <c r="AO338" t="s">
        <v>743</v>
      </c>
      <c r="AP338" t="s">
        <v>21</v>
      </c>
      <c r="AW338" t="s">
        <v>756</v>
      </c>
      <c r="AX338">
        <v>3.21972131095472</v>
      </c>
      <c r="AY338">
        <v>43.79</v>
      </c>
      <c r="AZ338">
        <v>38.786124668153299</v>
      </c>
    </row>
    <row r="339" spans="1:52">
      <c r="A339">
        <v>3410047</v>
      </c>
      <c r="B339" t="s">
        <v>1195</v>
      </c>
      <c r="C339" t="s">
        <v>399</v>
      </c>
      <c r="D339" t="s">
        <v>33</v>
      </c>
      <c r="E339">
        <v>650</v>
      </c>
      <c r="F339">
        <v>197</v>
      </c>
      <c r="G339" t="s">
        <v>386</v>
      </c>
      <c r="K339" t="s">
        <v>743</v>
      </c>
      <c r="O339" s="40"/>
      <c r="P339" t="s">
        <v>743</v>
      </c>
      <c r="Q339" t="s">
        <v>743</v>
      </c>
      <c r="W339" t="s">
        <v>743</v>
      </c>
      <c r="X339" s="40"/>
      <c r="Y339" t="s">
        <v>743</v>
      </c>
      <c r="Z339" t="s">
        <v>743</v>
      </c>
      <c r="AA339" t="s">
        <v>743</v>
      </c>
      <c r="AC339" t="s">
        <v>743</v>
      </c>
      <c r="AE339">
        <v>0</v>
      </c>
      <c r="AI339" t="s">
        <v>743</v>
      </c>
      <c r="AK339" t="s">
        <v>743</v>
      </c>
      <c r="AL339" t="s">
        <v>743</v>
      </c>
      <c r="AM339" t="s">
        <v>743</v>
      </c>
      <c r="AO339" t="s">
        <v>743</v>
      </c>
      <c r="AP339" t="s">
        <v>21</v>
      </c>
      <c r="AW339" t="s">
        <v>744</v>
      </c>
      <c r="AX339">
        <v>2.57</v>
      </c>
      <c r="AY339">
        <v>51.29</v>
      </c>
      <c r="AZ339">
        <v>32.793569370211699</v>
      </c>
    </row>
    <row r="340" spans="1:52">
      <c r="A340">
        <v>3500505</v>
      </c>
      <c r="B340" t="s">
        <v>1196</v>
      </c>
      <c r="C340" t="s">
        <v>400</v>
      </c>
      <c r="D340" t="s">
        <v>19</v>
      </c>
      <c r="E340">
        <v>1017</v>
      </c>
      <c r="F340">
        <v>365</v>
      </c>
      <c r="G340" t="s">
        <v>401</v>
      </c>
      <c r="K340" t="s">
        <v>743</v>
      </c>
      <c r="O340" s="40"/>
      <c r="P340" t="s">
        <v>743</v>
      </c>
      <c r="Q340" t="s">
        <v>743</v>
      </c>
      <c r="W340" t="s">
        <v>743</v>
      </c>
      <c r="X340" s="40"/>
      <c r="Y340" t="s">
        <v>743</v>
      </c>
      <c r="Z340" t="s">
        <v>743</v>
      </c>
      <c r="AA340" t="s">
        <v>743</v>
      </c>
      <c r="AC340" t="s">
        <v>743</v>
      </c>
      <c r="AE340">
        <v>0</v>
      </c>
      <c r="AI340" t="s">
        <v>743</v>
      </c>
      <c r="AK340" t="s">
        <v>743</v>
      </c>
      <c r="AL340" t="s">
        <v>743</v>
      </c>
      <c r="AM340" t="s">
        <v>743</v>
      </c>
      <c r="AO340" t="s">
        <v>743</v>
      </c>
      <c r="AP340" t="s">
        <v>21</v>
      </c>
      <c r="AW340" t="s">
        <v>744</v>
      </c>
      <c r="AX340">
        <v>2.87</v>
      </c>
      <c r="AY340">
        <v>20.09</v>
      </c>
      <c r="AZ340">
        <v>23.4883239420734</v>
      </c>
    </row>
    <row r="341" spans="1:52">
      <c r="A341">
        <v>3500509</v>
      </c>
      <c r="B341" t="s">
        <v>1197</v>
      </c>
      <c r="C341" t="s">
        <v>402</v>
      </c>
      <c r="D341" t="s">
        <v>19</v>
      </c>
      <c r="E341">
        <v>350</v>
      </c>
      <c r="F341">
        <v>121</v>
      </c>
      <c r="G341" t="s">
        <v>401</v>
      </c>
      <c r="K341" t="s">
        <v>743</v>
      </c>
      <c r="O341" s="40"/>
      <c r="P341" t="s">
        <v>743</v>
      </c>
      <c r="Q341" t="s">
        <v>743</v>
      </c>
      <c r="W341" t="s">
        <v>743</v>
      </c>
      <c r="X341" s="40"/>
      <c r="Y341" t="s">
        <v>743</v>
      </c>
      <c r="Z341" t="s">
        <v>743</v>
      </c>
      <c r="AA341" t="s">
        <v>743</v>
      </c>
      <c r="AC341" t="s">
        <v>743</v>
      </c>
      <c r="AE341">
        <v>0</v>
      </c>
      <c r="AI341" t="s">
        <v>743</v>
      </c>
      <c r="AK341" t="s">
        <v>743</v>
      </c>
      <c r="AL341" t="s">
        <v>743</v>
      </c>
      <c r="AM341" t="s">
        <v>743</v>
      </c>
      <c r="AO341" t="s">
        <v>743</v>
      </c>
      <c r="AP341" t="s">
        <v>35</v>
      </c>
      <c r="AW341" t="s">
        <v>744</v>
      </c>
      <c r="AX341">
        <v>3.0247451659756899</v>
      </c>
      <c r="AY341">
        <v>16.3</v>
      </c>
      <c r="AZ341">
        <v>23.486335711188399</v>
      </c>
    </row>
    <row r="342" spans="1:52">
      <c r="A342">
        <v>3500550</v>
      </c>
      <c r="B342" t="s">
        <v>1198</v>
      </c>
      <c r="C342" t="s">
        <v>403</v>
      </c>
      <c r="D342" t="s">
        <v>28</v>
      </c>
      <c r="E342">
        <v>160</v>
      </c>
      <c r="F342">
        <v>61</v>
      </c>
      <c r="G342" t="s">
        <v>401</v>
      </c>
      <c r="K342" t="s">
        <v>743</v>
      </c>
      <c r="O342" s="40"/>
      <c r="P342" t="s">
        <v>743</v>
      </c>
      <c r="Q342" t="s">
        <v>743</v>
      </c>
      <c r="W342" t="s">
        <v>743</v>
      </c>
      <c r="X342" s="40"/>
      <c r="Y342" t="s">
        <v>743</v>
      </c>
      <c r="Z342" t="s">
        <v>743</v>
      </c>
      <c r="AA342" t="s">
        <v>743</v>
      </c>
      <c r="AC342" t="s">
        <v>743</v>
      </c>
      <c r="AE342">
        <v>0</v>
      </c>
      <c r="AI342" t="s">
        <v>743</v>
      </c>
      <c r="AK342" t="s">
        <v>743</v>
      </c>
      <c r="AL342" t="s">
        <v>743</v>
      </c>
      <c r="AM342" t="s">
        <v>743</v>
      </c>
      <c r="AO342" t="s">
        <v>743</v>
      </c>
      <c r="AP342" t="s">
        <v>21</v>
      </c>
      <c r="AW342" t="s">
        <v>756</v>
      </c>
      <c r="AX342">
        <v>2.0921419947696802</v>
      </c>
      <c r="AY342">
        <v>36.1</v>
      </c>
      <c r="AZ342">
        <v>26.498102931009299</v>
      </c>
    </row>
    <row r="343" spans="1:52">
      <c r="A343">
        <v>3500552</v>
      </c>
      <c r="B343" t="s">
        <v>1199</v>
      </c>
      <c r="C343" t="s">
        <v>404</v>
      </c>
      <c r="D343" t="s">
        <v>19</v>
      </c>
      <c r="E343">
        <v>50</v>
      </c>
      <c r="F343">
        <v>18</v>
      </c>
      <c r="G343" t="s">
        <v>401</v>
      </c>
      <c r="K343" t="s">
        <v>743</v>
      </c>
      <c r="O343" s="40"/>
      <c r="P343" t="s">
        <v>743</v>
      </c>
      <c r="Q343" t="s">
        <v>743</v>
      </c>
      <c r="W343" t="s">
        <v>743</v>
      </c>
      <c r="X343" s="40"/>
      <c r="Y343" t="s">
        <v>743</v>
      </c>
      <c r="Z343" t="s">
        <v>743</v>
      </c>
      <c r="AA343" t="s">
        <v>743</v>
      </c>
      <c r="AC343" t="s">
        <v>743</v>
      </c>
      <c r="AE343">
        <v>0</v>
      </c>
      <c r="AI343" t="s">
        <v>743</v>
      </c>
      <c r="AK343" t="s">
        <v>743</v>
      </c>
      <c r="AL343" t="s">
        <v>743</v>
      </c>
      <c r="AM343" t="s">
        <v>743</v>
      </c>
      <c r="AO343" t="s">
        <v>743</v>
      </c>
      <c r="AP343" t="s">
        <v>35</v>
      </c>
      <c r="AW343" t="s">
        <v>744</v>
      </c>
      <c r="AX343">
        <v>3.63</v>
      </c>
      <c r="AY343">
        <v>1.51</v>
      </c>
      <c r="AZ343">
        <v>23.4883239420734</v>
      </c>
    </row>
    <row r="344" spans="1:52">
      <c r="A344">
        <v>3500579</v>
      </c>
      <c r="B344" t="s">
        <v>1200</v>
      </c>
      <c r="C344" t="s">
        <v>405</v>
      </c>
      <c r="D344" t="s">
        <v>19</v>
      </c>
      <c r="E344">
        <v>90</v>
      </c>
      <c r="F344">
        <v>26</v>
      </c>
      <c r="G344" t="s">
        <v>401</v>
      </c>
      <c r="K344" t="s">
        <v>743</v>
      </c>
      <c r="O344" s="40"/>
      <c r="P344" t="s">
        <v>743</v>
      </c>
      <c r="Q344" t="s">
        <v>743</v>
      </c>
      <c r="W344" t="s">
        <v>743</v>
      </c>
      <c r="X344" s="40"/>
      <c r="Y344" t="s">
        <v>743</v>
      </c>
      <c r="Z344" t="s">
        <v>743</v>
      </c>
      <c r="AA344" t="s">
        <v>743</v>
      </c>
      <c r="AC344" t="s">
        <v>743</v>
      </c>
      <c r="AE344">
        <v>0</v>
      </c>
      <c r="AI344" t="s">
        <v>743</v>
      </c>
      <c r="AK344" t="s">
        <v>743</v>
      </c>
      <c r="AL344" t="s">
        <v>743</v>
      </c>
      <c r="AM344" t="s">
        <v>743</v>
      </c>
      <c r="AO344" t="s">
        <v>743</v>
      </c>
      <c r="AP344" t="s">
        <v>21</v>
      </c>
      <c r="AW344" t="s">
        <v>744</v>
      </c>
      <c r="AX344">
        <v>2.2999999999999998</v>
      </c>
      <c r="AY344">
        <v>9.51</v>
      </c>
      <c r="AZ344">
        <v>9.1087663435371997</v>
      </c>
    </row>
    <row r="345" spans="1:52">
      <c r="A345">
        <v>3500801</v>
      </c>
      <c r="B345" t="s">
        <v>1201</v>
      </c>
      <c r="C345" t="s">
        <v>406</v>
      </c>
      <c r="D345" t="s">
        <v>19</v>
      </c>
      <c r="E345">
        <v>25</v>
      </c>
      <c r="F345">
        <v>4</v>
      </c>
      <c r="G345" t="s">
        <v>401</v>
      </c>
      <c r="K345" t="s">
        <v>743</v>
      </c>
      <c r="O345" s="40"/>
      <c r="P345" t="s">
        <v>743</v>
      </c>
      <c r="Q345" t="s">
        <v>743</v>
      </c>
      <c r="W345" t="s">
        <v>743</v>
      </c>
      <c r="X345" s="40"/>
      <c r="Y345" t="s">
        <v>743</v>
      </c>
      <c r="Z345" t="s">
        <v>743</v>
      </c>
      <c r="AA345" t="s">
        <v>743</v>
      </c>
      <c r="AC345" t="s">
        <v>743</v>
      </c>
      <c r="AE345">
        <v>0</v>
      </c>
      <c r="AI345" t="s">
        <v>743</v>
      </c>
      <c r="AK345" t="s">
        <v>743</v>
      </c>
      <c r="AL345" t="s">
        <v>743</v>
      </c>
      <c r="AM345" t="s">
        <v>743</v>
      </c>
      <c r="AO345" t="s">
        <v>743</v>
      </c>
      <c r="AP345" t="s">
        <v>21</v>
      </c>
      <c r="AW345" t="s">
        <v>744</v>
      </c>
      <c r="AX345">
        <v>3.63</v>
      </c>
      <c r="AY345">
        <v>1.51</v>
      </c>
      <c r="AZ345">
        <v>23.4883239420734</v>
      </c>
    </row>
    <row r="346" spans="1:52">
      <c r="A346">
        <v>3500810</v>
      </c>
      <c r="B346" t="s">
        <v>1202</v>
      </c>
      <c r="C346" t="s">
        <v>407</v>
      </c>
      <c r="D346" t="s">
        <v>33</v>
      </c>
      <c r="E346">
        <v>38</v>
      </c>
      <c r="F346">
        <v>2</v>
      </c>
      <c r="G346" t="s">
        <v>401</v>
      </c>
      <c r="K346" t="s">
        <v>743</v>
      </c>
      <c r="O346" s="40"/>
      <c r="P346" t="s">
        <v>743</v>
      </c>
      <c r="Q346" t="s">
        <v>743</v>
      </c>
      <c r="W346" t="s">
        <v>743</v>
      </c>
      <c r="X346" s="40"/>
      <c r="Y346" t="s">
        <v>743</v>
      </c>
      <c r="Z346" t="s">
        <v>743</v>
      </c>
      <c r="AA346" t="s">
        <v>743</v>
      </c>
      <c r="AC346" t="s">
        <v>743</v>
      </c>
      <c r="AE346">
        <v>0</v>
      </c>
      <c r="AI346" t="s">
        <v>743</v>
      </c>
      <c r="AK346" t="s">
        <v>743</v>
      </c>
      <c r="AL346" t="s">
        <v>743</v>
      </c>
      <c r="AM346" t="s">
        <v>743</v>
      </c>
      <c r="AO346" t="s">
        <v>743</v>
      </c>
      <c r="AP346" t="s">
        <v>21</v>
      </c>
      <c r="AW346" t="s">
        <v>756</v>
      </c>
      <c r="AX346">
        <v>2.94</v>
      </c>
      <c r="AY346">
        <v>55.33</v>
      </c>
      <c r="AZ346">
        <v>33.1553981935647</v>
      </c>
    </row>
    <row r="347" spans="1:52">
      <c r="A347">
        <v>3500830</v>
      </c>
      <c r="B347" t="s">
        <v>1203</v>
      </c>
      <c r="C347" t="s">
        <v>408</v>
      </c>
      <c r="D347" t="s">
        <v>19</v>
      </c>
      <c r="E347">
        <v>84</v>
      </c>
      <c r="F347">
        <v>7</v>
      </c>
      <c r="G347" t="s">
        <v>401</v>
      </c>
      <c r="K347" t="s">
        <v>743</v>
      </c>
      <c r="O347" s="40"/>
      <c r="P347" t="s">
        <v>743</v>
      </c>
      <c r="Q347" t="s">
        <v>743</v>
      </c>
      <c r="W347" t="s">
        <v>743</v>
      </c>
      <c r="X347" s="40"/>
      <c r="Y347" t="s">
        <v>743</v>
      </c>
      <c r="Z347" t="s">
        <v>743</v>
      </c>
      <c r="AA347" t="s">
        <v>743</v>
      </c>
      <c r="AC347" t="s">
        <v>743</v>
      </c>
      <c r="AE347">
        <v>0</v>
      </c>
      <c r="AI347" t="s">
        <v>743</v>
      </c>
      <c r="AK347" t="s">
        <v>743</v>
      </c>
      <c r="AL347" t="s">
        <v>743</v>
      </c>
      <c r="AM347" t="s">
        <v>743</v>
      </c>
      <c r="AO347" t="s">
        <v>743</v>
      </c>
      <c r="AP347" t="s">
        <v>21</v>
      </c>
      <c r="AW347" t="s">
        <v>756</v>
      </c>
      <c r="AX347">
        <v>3.52</v>
      </c>
      <c r="AY347">
        <v>30.73</v>
      </c>
      <c r="AZ347">
        <v>33.1553981935647</v>
      </c>
    </row>
    <row r="348" spans="1:52">
      <c r="A348">
        <v>3500900</v>
      </c>
      <c r="B348" t="s">
        <v>1204</v>
      </c>
      <c r="C348" t="s">
        <v>409</v>
      </c>
      <c r="D348" t="s">
        <v>28</v>
      </c>
      <c r="E348">
        <v>132</v>
      </c>
      <c r="F348">
        <v>56</v>
      </c>
      <c r="G348" t="s">
        <v>401</v>
      </c>
      <c r="K348" t="s">
        <v>743</v>
      </c>
      <c r="O348" s="40"/>
      <c r="P348" t="s">
        <v>743</v>
      </c>
      <c r="Q348" t="s">
        <v>743</v>
      </c>
      <c r="W348" t="s">
        <v>743</v>
      </c>
      <c r="X348" s="40"/>
      <c r="Y348" t="s">
        <v>743</v>
      </c>
      <c r="Z348" t="s">
        <v>743</v>
      </c>
      <c r="AA348" t="s">
        <v>743</v>
      </c>
      <c r="AC348" t="s">
        <v>743</v>
      </c>
      <c r="AE348">
        <v>0</v>
      </c>
      <c r="AI348" t="s">
        <v>743</v>
      </c>
      <c r="AK348" t="s">
        <v>743</v>
      </c>
      <c r="AL348" t="s">
        <v>743</v>
      </c>
      <c r="AM348" t="s">
        <v>743</v>
      </c>
      <c r="AO348" t="s">
        <v>743</v>
      </c>
      <c r="AP348" t="s">
        <v>21</v>
      </c>
      <c r="AW348" t="s">
        <v>756</v>
      </c>
      <c r="AX348">
        <v>2.08</v>
      </c>
      <c r="AY348">
        <v>36.479999999999997</v>
      </c>
      <c r="AZ348">
        <v>26.498102931009299</v>
      </c>
    </row>
    <row r="349" spans="1:52">
      <c r="A349">
        <v>3510001</v>
      </c>
      <c r="B349" t="s">
        <v>1205</v>
      </c>
      <c r="C349" t="s">
        <v>410</v>
      </c>
      <c r="D349" t="s">
        <v>19</v>
      </c>
      <c r="E349">
        <v>25941</v>
      </c>
      <c r="F349">
        <v>7861</v>
      </c>
      <c r="G349" t="s">
        <v>401</v>
      </c>
      <c r="K349" t="s">
        <v>743</v>
      </c>
      <c r="O349" s="40"/>
      <c r="P349" t="s">
        <v>743</v>
      </c>
      <c r="Q349" t="s">
        <v>743</v>
      </c>
      <c r="W349" t="s">
        <v>743</v>
      </c>
      <c r="X349" s="40"/>
      <c r="Y349" t="s">
        <v>743</v>
      </c>
      <c r="Z349" t="s">
        <v>743</v>
      </c>
      <c r="AA349" t="s">
        <v>743</v>
      </c>
      <c r="AC349" t="s">
        <v>743</v>
      </c>
      <c r="AE349">
        <v>0</v>
      </c>
      <c r="AI349" t="s">
        <v>743</v>
      </c>
      <c r="AK349" t="s">
        <v>743</v>
      </c>
      <c r="AL349" t="s">
        <v>743</v>
      </c>
      <c r="AM349" t="s">
        <v>743</v>
      </c>
      <c r="AO349" t="s">
        <v>743</v>
      </c>
      <c r="AP349" t="s">
        <v>21</v>
      </c>
      <c r="AW349" t="s">
        <v>756</v>
      </c>
      <c r="AX349">
        <v>3.4359863322841502</v>
      </c>
      <c r="AY349">
        <v>22.67</v>
      </c>
      <c r="AZ349">
        <v>31.179974109640199</v>
      </c>
    </row>
    <row r="350" spans="1:52">
      <c r="A350">
        <v>3600107</v>
      </c>
      <c r="B350" t="s">
        <v>1206</v>
      </c>
      <c r="C350" t="s">
        <v>411</v>
      </c>
      <c r="D350" t="s">
        <v>28</v>
      </c>
      <c r="E350">
        <v>406</v>
      </c>
      <c r="F350">
        <v>95</v>
      </c>
      <c r="G350" t="s">
        <v>412</v>
      </c>
      <c r="K350" t="s">
        <v>743</v>
      </c>
      <c r="O350" s="40"/>
      <c r="P350" t="s">
        <v>743</v>
      </c>
      <c r="Q350" t="s">
        <v>743</v>
      </c>
      <c r="W350" t="s">
        <v>743</v>
      </c>
      <c r="X350" s="40"/>
      <c r="Y350" t="s">
        <v>743</v>
      </c>
      <c r="Z350" t="s">
        <v>743</v>
      </c>
      <c r="AA350" t="s">
        <v>743</v>
      </c>
      <c r="AC350" t="s">
        <v>743</v>
      </c>
      <c r="AE350">
        <v>0</v>
      </c>
      <c r="AI350" t="s">
        <v>743</v>
      </c>
      <c r="AK350" t="s">
        <v>743</v>
      </c>
      <c r="AL350" t="s">
        <v>743</v>
      </c>
      <c r="AM350" t="s">
        <v>743</v>
      </c>
      <c r="AO350" t="s">
        <v>743</v>
      </c>
      <c r="AP350" t="s">
        <v>21</v>
      </c>
      <c r="AW350" t="s">
        <v>744</v>
      </c>
      <c r="AX350">
        <v>2.4300000000000002</v>
      </c>
      <c r="AY350">
        <v>32.729999999999997</v>
      </c>
      <c r="AZ350">
        <v>14.526050132467001</v>
      </c>
    </row>
    <row r="351" spans="1:52">
      <c r="A351">
        <v>3600157</v>
      </c>
      <c r="B351" t="s">
        <v>1207</v>
      </c>
      <c r="C351" t="s">
        <v>413</v>
      </c>
      <c r="D351" t="s">
        <v>33</v>
      </c>
      <c r="E351">
        <v>224</v>
      </c>
      <c r="F351">
        <v>61</v>
      </c>
      <c r="G351" t="s">
        <v>412</v>
      </c>
      <c r="K351" t="s">
        <v>743</v>
      </c>
      <c r="O351" s="40"/>
      <c r="P351" t="s">
        <v>743</v>
      </c>
      <c r="Q351" t="s">
        <v>743</v>
      </c>
      <c r="W351" t="s">
        <v>743</v>
      </c>
      <c r="X351" s="40"/>
      <c r="Y351" t="s">
        <v>743</v>
      </c>
      <c r="Z351" t="s">
        <v>743</v>
      </c>
      <c r="AA351" t="s">
        <v>743</v>
      </c>
      <c r="AC351" t="s">
        <v>743</v>
      </c>
      <c r="AE351">
        <v>0</v>
      </c>
      <c r="AI351" t="s">
        <v>743</v>
      </c>
      <c r="AK351" t="s">
        <v>743</v>
      </c>
      <c r="AL351" t="s">
        <v>743</v>
      </c>
      <c r="AM351" t="s">
        <v>743</v>
      </c>
      <c r="AO351" t="s">
        <v>743</v>
      </c>
      <c r="AP351" t="s">
        <v>21</v>
      </c>
      <c r="AW351" t="s">
        <v>744</v>
      </c>
      <c r="AX351">
        <v>2.93</v>
      </c>
      <c r="AY351">
        <v>63.96</v>
      </c>
      <c r="AZ351">
        <v>28.965747665607701</v>
      </c>
    </row>
    <row r="352" spans="1:52">
      <c r="A352">
        <v>3600184</v>
      </c>
      <c r="B352" t="s">
        <v>1208</v>
      </c>
      <c r="C352" t="s">
        <v>414</v>
      </c>
      <c r="D352" t="s">
        <v>28</v>
      </c>
      <c r="E352">
        <v>7</v>
      </c>
      <c r="F352">
        <v>33</v>
      </c>
      <c r="G352" t="s">
        <v>412</v>
      </c>
      <c r="K352" t="s">
        <v>743</v>
      </c>
      <c r="O352" s="40"/>
      <c r="P352" t="s">
        <v>743</v>
      </c>
      <c r="Q352" t="s">
        <v>743</v>
      </c>
      <c r="W352" t="s">
        <v>743</v>
      </c>
      <c r="X352" s="40"/>
      <c r="Y352" t="s">
        <v>743</v>
      </c>
      <c r="Z352" t="s">
        <v>743</v>
      </c>
      <c r="AA352" t="s">
        <v>743</v>
      </c>
      <c r="AC352" t="s">
        <v>743</v>
      </c>
      <c r="AE352">
        <v>0</v>
      </c>
      <c r="AI352" t="s">
        <v>743</v>
      </c>
      <c r="AK352" t="s">
        <v>743</v>
      </c>
      <c r="AL352" t="s">
        <v>743</v>
      </c>
      <c r="AM352" t="s">
        <v>743</v>
      </c>
      <c r="AO352" t="s">
        <v>743</v>
      </c>
      <c r="AP352" t="s">
        <v>21</v>
      </c>
      <c r="AW352" t="s">
        <v>744</v>
      </c>
      <c r="AX352">
        <v>1.92</v>
      </c>
      <c r="AY352">
        <v>36.46</v>
      </c>
      <c r="AZ352">
        <v>25.992783264597399</v>
      </c>
    </row>
    <row r="353" spans="1:52">
      <c r="A353">
        <v>3600187</v>
      </c>
      <c r="B353" t="s">
        <v>1209</v>
      </c>
      <c r="C353" t="s">
        <v>415</v>
      </c>
      <c r="D353" t="s">
        <v>33</v>
      </c>
      <c r="E353">
        <v>350</v>
      </c>
      <c r="F353">
        <v>100</v>
      </c>
      <c r="G353" t="s">
        <v>412</v>
      </c>
      <c r="K353" t="s">
        <v>743</v>
      </c>
      <c r="O353" s="40"/>
      <c r="P353" t="s">
        <v>743</v>
      </c>
      <c r="Q353" t="s">
        <v>743</v>
      </c>
      <c r="W353" t="s">
        <v>743</v>
      </c>
      <c r="X353" s="40"/>
      <c r="Y353" t="s">
        <v>743</v>
      </c>
      <c r="Z353" t="s">
        <v>743</v>
      </c>
      <c r="AA353" t="s">
        <v>743</v>
      </c>
      <c r="AC353" t="s">
        <v>743</v>
      </c>
      <c r="AE353">
        <v>0</v>
      </c>
      <c r="AI353" t="s">
        <v>743</v>
      </c>
      <c r="AK353" t="s">
        <v>743</v>
      </c>
      <c r="AL353" t="s">
        <v>743</v>
      </c>
      <c r="AM353" t="s">
        <v>743</v>
      </c>
      <c r="AO353" t="s">
        <v>743</v>
      </c>
      <c r="AP353" t="s">
        <v>21</v>
      </c>
      <c r="AW353" t="s">
        <v>744</v>
      </c>
      <c r="AX353">
        <v>2.7861480331045501</v>
      </c>
      <c r="AY353">
        <v>25.18</v>
      </c>
      <c r="AZ353">
        <v>24.351143254210299</v>
      </c>
    </row>
    <row r="354" spans="1:52">
      <c r="A354">
        <v>3600196</v>
      </c>
      <c r="B354" t="s">
        <v>1210</v>
      </c>
      <c r="C354" t="s">
        <v>416</v>
      </c>
      <c r="D354" t="s">
        <v>33</v>
      </c>
      <c r="E354">
        <v>455</v>
      </c>
      <c r="F354">
        <v>123</v>
      </c>
      <c r="G354" t="s">
        <v>412</v>
      </c>
      <c r="K354" t="s">
        <v>743</v>
      </c>
      <c r="O354" s="40"/>
      <c r="P354" t="s">
        <v>743</v>
      </c>
      <c r="Q354" t="s">
        <v>743</v>
      </c>
      <c r="W354" t="s">
        <v>743</v>
      </c>
      <c r="X354" s="40"/>
      <c r="Y354" t="s">
        <v>743</v>
      </c>
      <c r="Z354" t="s">
        <v>743</v>
      </c>
      <c r="AA354" t="s">
        <v>743</v>
      </c>
      <c r="AC354" t="s">
        <v>743</v>
      </c>
      <c r="AE354">
        <v>0</v>
      </c>
      <c r="AI354" t="s">
        <v>743</v>
      </c>
      <c r="AK354" t="s">
        <v>743</v>
      </c>
      <c r="AL354" t="s">
        <v>743</v>
      </c>
      <c r="AM354" t="s">
        <v>743</v>
      </c>
      <c r="AO354" t="s">
        <v>743</v>
      </c>
      <c r="AP354" t="s">
        <v>21</v>
      </c>
      <c r="AW354" t="s">
        <v>744</v>
      </c>
      <c r="AX354">
        <v>1.8</v>
      </c>
      <c r="AY354">
        <v>19.43</v>
      </c>
      <c r="AZ354">
        <v>29.237059058035499</v>
      </c>
    </row>
    <row r="355" spans="1:52">
      <c r="A355">
        <v>3600209</v>
      </c>
      <c r="B355" t="s">
        <v>1211</v>
      </c>
      <c r="C355" t="s">
        <v>417</v>
      </c>
      <c r="D355" t="s">
        <v>28</v>
      </c>
      <c r="E355">
        <v>160</v>
      </c>
      <c r="F355">
        <v>33</v>
      </c>
      <c r="G355" t="s">
        <v>412</v>
      </c>
      <c r="K355" t="s">
        <v>743</v>
      </c>
      <c r="O355" s="40"/>
      <c r="P355" t="s">
        <v>743</v>
      </c>
      <c r="Q355" t="s">
        <v>743</v>
      </c>
      <c r="W355" t="s">
        <v>743</v>
      </c>
      <c r="X355" s="40"/>
      <c r="Y355" t="s">
        <v>743</v>
      </c>
      <c r="Z355" t="s">
        <v>743</v>
      </c>
      <c r="AA355" t="s">
        <v>743</v>
      </c>
      <c r="AC355" t="s">
        <v>743</v>
      </c>
      <c r="AE355">
        <v>0</v>
      </c>
      <c r="AI355" t="s">
        <v>743</v>
      </c>
      <c r="AK355" t="s">
        <v>743</v>
      </c>
      <c r="AL355" t="s">
        <v>743</v>
      </c>
      <c r="AM355" t="s">
        <v>743</v>
      </c>
      <c r="AO355" t="s">
        <v>743</v>
      </c>
      <c r="AP355" t="s">
        <v>21</v>
      </c>
      <c r="AW355" t="s">
        <v>744</v>
      </c>
      <c r="AX355">
        <v>3.07</v>
      </c>
      <c r="AY355">
        <v>36.43</v>
      </c>
      <c r="AZ355">
        <v>24.354849549626799</v>
      </c>
    </row>
    <row r="356" spans="1:52">
      <c r="A356">
        <v>3600283</v>
      </c>
      <c r="B356" t="s">
        <v>1212</v>
      </c>
      <c r="C356" t="s">
        <v>418</v>
      </c>
      <c r="D356" t="s">
        <v>28</v>
      </c>
      <c r="E356">
        <v>234</v>
      </c>
      <c r="F356">
        <v>132</v>
      </c>
      <c r="G356" t="s">
        <v>412</v>
      </c>
      <c r="K356" t="s">
        <v>743</v>
      </c>
      <c r="O356" s="40"/>
      <c r="P356" t="s">
        <v>743</v>
      </c>
      <c r="Q356" t="s">
        <v>743</v>
      </c>
      <c r="W356" t="s">
        <v>743</v>
      </c>
      <c r="X356" s="40"/>
      <c r="Y356" t="s">
        <v>743</v>
      </c>
      <c r="Z356" t="s">
        <v>743</v>
      </c>
      <c r="AA356" t="s">
        <v>743</v>
      </c>
      <c r="AC356" t="s">
        <v>743</v>
      </c>
      <c r="AE356">
        <v>0</v>
      </c>
      <c r="AI356" t="s">
        <v>743</v>
      </c>
      <c r="AK356" t="s">
        <v>743</v>
      </c>
      <c r="AL356" t="s">
        <v>743</v>
      </c>
      <c r="AM356" t="s">
        <v>743</v>
      </c>
      <c r="AO356" t="s">
        <v>743</v>
      </c>
      <c r="AP356" t="s">
        <v>21</v>
      </c>
      <c r="AW356" t="s">
        <v>744</v>
      </c>
      <c r="AX356">
        <v>2.21</v>
      </c>
      <c r="AY356">
        <v>43.2</v>
      </c>
      <c r="AZ356">
        <v>12.3252914355184</v>
      </c>
    </row>
    <row r="357" spans="1:52">
      <c r="A357">
        <v>3600306</v>
      </c>
      <c r="B357" t="s">
        <v>1213</v>
      </c>
      <c r="C357" t="s">
        <v>419</v>
      </c>
      <c r="D357" t="s">
        <v>28</v>
      </c>
      <c r="E357">
        <v>1036</v>
      </c>
      <c r="F357">
        <v>314</v>
      </c>
      <c r="G357" t="s">
        <v>412</v>
      </c>
      <c r="K357" t="s">
        <v>743</v>
      </c>
      <c r="O357" s="40"/>
      <c r="P357" t="s">
        <v>743</v>
      </c>
      <c r="Q357" t="s">
        <v>743</v>
      </c>
      <c r="T357" t="s">
        <v>24</v>
      </c>
      <c r="U357" s="40">
        <f>X357</f>
        <v>660000</v>
      </c>
      <c r="W357" t="s">
        <v>1214</v>
      </c>
      <c r="X357" s="40">
        <v>660000</v>
      </c>
      <c r="Y357" t="s">
        <v>854</v>
      </c>
      <c r="Z357" t="s">
        <v>927</v>
      </c>
      <c r="AA357" t="s">
        <v>743</v>
      </c>
      <c r="AC357" t="s">
        <v>743</v>
      </c>
      <c r="AE357">
        <v>0</v>
      </c>
      <c r="AI357" t="s">
        <v>743</v>
      </c>
      <c r="AK357" t="s">
        <v>743</v>
      </c>
      <c r="AL357" t="s">
        <v>743</v>
      </c>
      <c r="AM357" t="s">
        <v>743</v>
      </c>
      <c r="AO357" t="s">
        <v>743</v>
      </c>
      <c r="AP357" t="s">
        <v>35</v>
      </c>
      <c r="AW357" t="s">
        <v>744</v>
      </c>
      <c r="AX357">
        <v>2.72</v>
      </c>
      <c r="AY357">
        <v>28.31</v>
      </c>
      <c r="AZ357">
        <v>28.7507148992668</v>
      </c>
    </row>
    <row r="358" spans="1:52">
      <c r="A358">
        <v>3601085</v>
      </c>
      <c r="B358" t="s">
        <v>1215</v>
      </c>
      <c r="C358" t="s">
        <v>420</v>
      </c>
      <c r="D358" t="s">
        <v>33</v>
      </c>
      <c r="E358">
        <v>66</v>
      </c>
      <c r="F358">
        <v>3</v>
      </c>
      <c r="G358" t="s">
        <v>412</v>
      </c>
      <c r="K358" t="s">
        <v>743</v>
      </c>
      <c r="O358" s="40"/>
      <c r="P358" t="s">
        <v>743</v>
      </c>
      <c r="Q358" t="s">
        <v>743</v>
      </c>
      <c r="W358" t="s">
        <v>743</v>
      </c>
      <c r="X358" s="40"/>
      <c r="Y358" t="s">
        <v>743</v>
      </c>
      <c r="Z358" t="s">
        <v>743</v>
      </c>
      <c r="AA358" t="s">
        <v>743</v>
      </c>
      <c r="AC358" t="s">
        <v>743</v>
      </c>
      <c r="AE358">
        <v>0</v>
      </c>
      <c r="AI358" t="s">
        <v>743</v>
      </c>
      <c r="AK358" t="s">
        <v>743</v>
      </c>
      <c r="AL358" t="s">
        <v>743</v>
      </c>
      <c r="AM358" t="s">
        <v>743</v>
      </c>
      <c r="AO358" t="s">
        <v>743</v>
      </c>
      <c r="AP358" t="s">
        <v>21</v>
      </c>
      <c r="AW358" t="s">
        <v>744</v>
      </c>
      <c r="AX358">
        <v>3.57</v>
      </c>
      <c r="AY358">
        <v>69.66</v>
      </c>
      <c r="AZ358">
        <v>28.7507148992668</v>
      </c>
    </row>
    <row r="359" spans="1:52">
      <c r="A359">
        <v>3610005</v>
      </c>
      <c r="B359" t="s">
        <v>1216</v>
      </c>
      <c r="C359" t="s">
        <v>421</v>
      </c>
      <c r="D359" t="s">
        <v>19</v>
      </c>
      <c r="E359">
        <v>7038</v>
      </c>
      <c r="F359">
        <v>7927</v>
      </c>
      <c r="G359" t="s">
        <v>412</v>
      </c>
      <c r="K359" t="s">
        <v>743</v>
      </c>
      <c r="O359" s="40"/>
      <c r="P359" t="s">
        <v>743</v>
      </c>
      <c r="Q359" t="s">
        <v>743</v>
      </c>
      <c r="W359" t="s">
        <v>743</v>
      </c>
      <c r="X359" s="40"/>
      <c r="Y359" t="s">
        <v>743</v>
      </c>
      <c r="Z359" t="s">
        <v>743</v>
      </c>
      <c r="AA359" t="s">
        <v>743</v>
      </c>
      <c r="AC359" t="s">
        <v>743</v>
      </c>
      <c r="AE359">
        <v>0</v>
      </c>
      <c r="AF359" t="s">
        <v>25</v>
      </c>
      <c r="AG359" s="40">
        <f>AN359</f>
        <v>5000000</v>
      </c>
      <c r="AH359" t="str">
        <f>AO359</f>
        <v>3</v>
      </c>
      <c r="AI359" t="s">
        <v>743</v>
      </c>
      <c r="AK359" t="s">
        <v>743</v>
      </c>
      <c r="AL359" t="s">
        <v>743</v>
      </c>
      <c r="AM359" t="s">
        <v>1217</v>
      </c>
      <c r="AN359" s="40">
        <v>5000000</v>
      </c>
      <c r="AO359" t="s">
        <v>26</v>
      </c>
      <c r="AP359" t="s">
        <v>21</v>
      </c>
      <c r="AW359" t="s">
        <v>744</v>
      </c>
      <c r="AX359">
        <v>2.3727620798806202</v>
      </c>
      <c r="AY359">
        <v>21</v>
      </c>
      <c r="AZ359">
        <v>21.095227982308401</v>
      </c>
    </row>
    <row r="360" spans="1:52">
      <c r="A360">
        <v>3610012</v>
      </c>
      <c r="B360" t="s">
        <v>1218</v>
      </c>
      <c r="C360" t="s">
        <v>422</v>
      </c>
      <c r="D360" t="s">
        <v>19</v>
      </c>
      <c r="E360">
        <v>86435</v>
      </c>
      <c r="F360">
        <v>23052</v>
      </c>
      <c r="G360" t="s">
        <v>412</v>
      </c>
      <c r="K360" t="s">
        <v>743</v>
      </c>
      <c r="O360" s="40"/>
      <c r="P360" t="s">
        <v>743</v>
      </c>
      <c r="Q360" t="s">
        <v>743</v>
      </c>
      <c r="W360" t="s">
        <v>743</v>
      </c>
      <c r="X360" s="40"/>
      <c r="Y360" t="s">
        <v>743</v>
      </c>
      <c r="Z360" t="s">
        <v>743</v>
      </c>
      <c r="AA360" t="s">
        <v>743</v>
      </c>
      <c r="AC360" t="s">
        <v>743</v>
      </c>
      <c r="AE360">
        <v>0</v>
      </c>
      <c r="AF360" t="s">
        <v>24</v>
      </c>
      <c r="AG360" s="40">
        <f>AJ360</f>
        <v>15119130</v>
      </c>
      <c r="AI360" t="s">
        <v>1219</v>
      </c>
      <c r="AJ360" s="40">
        <v>15119130</v>
      </c>
      <c r="AK360" t="s">
        <v>815</v>
      </c>
      <c r="AL360" t="s">
        <v>815</v>
      </c>
      <c r="AM360" t="s">
        <v>1220</v>
      </c>
      <c r="AN360" s="40">
        <v>60000000</v>
      </c>
      <c r="AO360" t="s">
        <v>186</v>
      </c>
      <c r="AP360" t="s">
        <v>21</v>
      </c>
      <c r="AW360" t="s">
        <v>756</v>
      </c>
      <c r="AX360">
        <v>3.15154798992734</v>
      </c>
      <c r="AY360">
        <v>29.49</v>
      </c>
      <c r="AZ360">
        <v>33.499193390874098</v>
      </c>
    </row>
    <row r="361" spans="1:52">
      <c r="A361">
        <v>3610014</v>
      </c>
      <c r="B361" t="s">
        <v>1221</v>
      </c>
      <c r="C361" t="s">
        <v>423</v>
      </c>
      <c r="D361" t="s">
        <v>28</v>
      </c>
      <c r="E361">
        <v>46525</v>
      </c>
      <c r="F361">
        <v>10417</v>
      </c>
      <c r="G361" t="s">
        <v>412</v>
      </c>
      <c r="K361" t="s">
        <v>743</v>
      </c>
      <c r="O361" s="40"/>
      <c r="P361" t="s">
        <v>743</v>
      </c>
      <c r="Q361" t="s">
        <v>743</v>
      </c>
      <c r="W361" t="s">
        <v>743</v>
      </c>
      <c r="X361" s="40"/>
      <c r="Y361" t="s">
        <v>743</v>
      </c>
      <c r="Z361" t="s">
        <v>743</v>
      </c>
      <c r="AA361" t="s">
        <v>743</v>
      </c>
      <c r="AC361" t="s">
        <v>743</v>
      </c>
      <c r="AE361">
        <v>0</v>
      </c>
      <c r="AI361" t="s">
        <v>743</v>
      </c>
      <c r="AK361" t="s">
        <v>743</v>
      </c>
      <c r="AL361" t="s">
        <v>743</v>
      </c>
      <c r="AM361" t="s">
        <v>743</v>
      </c>
      <c r="AO361" t="s">
        <v>743</v>
      </c>
      <c r="AP361" t="s">
        <v>21</v>
      </c>
      <c r="AW361" t="s">
        <v>756</v>
      </c>
      <c r="AX361">
        <v>3.0831227623909201</v>
      </c>
      <c r="AY361">
        <v>38.03</v>
      </c>
      <c r="AZ361">
        <v>47.9029970770383</v>
      </c>
    </row>
    <row r="362" spans="1:52">
      <c r="A362">
        <v>3610021</v>
      </c>
      <c r="B362" t="s">
        <v>1222</v>
      </c>
      <c r="C362" t="s">
        <v>424</v>
      </c>
      <c r="D362" t="s">
        <v>28</v>
      </c>
      <c r="E362">
        <v>995</v>
      </c>
      <c r="F362">
        <v>492</v>
      </c>
      <c r="G362" t="s">
        <v>412</v>
      </c>
      <c r="K362" t="s">
        <v>743</v>
      </c>
      <c r="O362" s="40"/>
      <c r="P362" t="s">
        <v>743</v>
      </c>
      <c r="Q362" t="s">
        <v>743</v>
      </c>
      <c r="W362" t="s">
        <v>743</v>
      </c>
      <c r="X362" s="40"/>
      <c r="Y362" t="s">
        <v>743</v>
      </c>
      <c r="Z362" t="s">
        <v>743</v>
      </c>
      <c r="AA362" t="s">
        <v>743</v>
      </c>
      <c r="AC362" t="s">
        <v>743</v>
      </c>
      <c r="AE362">
        <v>0</v>
      </c>
      <c r="AI362" t="s">
        <v>743</v>
      </c>
      <c r="AK362" t="s">
        <v>743</v>
      </c>
      <c r="AL362" t="s">
        <v>743</v>
      </c>
      <c r="AM362" t="s">
        <v>743</v>
      </c>
      <c r="AO362" t="s">
        <v>743</v>
      </c>
      <c r="AP362" t="s">
        <v>21</v>
      </c>
      <c r="AW362" t="s">
        <v>744</v>
      </c>
      <c r="AX362">
        <v>2.4300000000000002</v>
      </c>
      <c r="AY362">
        <v>32.729999999999997</v>
      </c>
      <c r="AZ362">
        <v>14.526050132467001</v>
      </c>
    </row>
    <row r="363" spans="1:52">
      <c r="A363">
        <v>3610038</v>
      </c>
      <c r="B363" t="s">
        <v>1223</v>
      </c>
      <c r="C363" t="s">
        <v>425</v>
      </c>
      <c r="D363" t="s">
        <v>28</v>
      </c>
      <c r="E363">
        <v>54453</v>
      </c>
      <c r="F363">
        <v>11996</v>
      </c>
      <c r="G363" t="s">
        <v>412</v>
      </c>
      <c r="K363" t="s">
        <v>743</v>
      </c>
      <c r="O363" s="40"/>
      <c r="P363" t="s">
        <v>743</v>
      </c>
      <c r="Q363" t="s">
        <v>743</v>
      </c>
      <c r="W363" t="s">
        <v>743</v>
      </c>
      <c r="X363" s="40"/>
      <c r="Y363" t="s">
        <v>743</v>
      </c>
      <c r="Z363" t="s">
        <v>743</v>
      </c>
      <c r="AA363" t="s">
        <v>743</v>
      </c>
      <c r="AC363" t="s">
        <v>743</v>
      </c>
      <c r="AE363">
        <v>0</v>
      </c>
      <c r="AI363" t="s">
        <v>743</v>
      </c>
      <c r="AK363" t="s">
        <v>743</v>
      </c>
      <c r="AL363" t="s">
        <v>743</v>
      </c>
      <c r="AM363" t="s">
        <v>743</v>
      </c>
      <c r="AO363" t="s">
        <v>743</v>
      </c>
      <c r="AP363" t="s">
        <v>21</v>
      </c>
      <c r="AW363" t="s">
        <v>756</v>
      </c>
      <c r="AX363">
        <v>3.8985536290796201</v>
      </c>
      <c r="AY363">
        <v>38.130000000000003</v>
      </c>
      <c r="AZ363">
        <v>48.6415236666341</v>
      </c>
    </row>
    <row r="364" spans="1:52">
      <c r="A364">
        <v>3610053</v>
      </c>
      <c r="B364" t="s">
        <v>1224</v>
      </c>
      <c r="C364" t="s">
        <v>426</v>
      </c>
      <c r="D364" t="s">
        <v>19</v>
      </c>
      <c r="E364">
        <v>7521</v>
      </c>
      <c r="F364">
        <v>2307</v>
      </c>
      <c r="G364" t="s">
        <v>412</v>
      </c>
      <c r="K364" t="s">
        <v>743</v>
      </c>
      <c r="O364" s="40"/>
      <c r="P364" t="s">
        <v>743</v>
      </c>
      <c r="Q364" t="s">
        <v>743</v>
      </c>
      <c r="W364" t="s">
        <v>743</v>
      </c>
      <c r="X364" s="40"/>
      <c r="Y364" t="s">
        <v>743</v>
      </c>
      <c r="Z364" t="s">
        <v>743</v>
      </c>
      <c r="AA364" t="s">
        <v>743</v>
      </c>
      <c r="AC364" t="s">
        <v>743</v>
      </c>
      <c r="AE364">
        <v>0</v>
      </c>
      <c r="AF364" t="s">
        <v>25</v>
      </c>
      <c r="AG364" s="40">
        <f>AN364</f>
        <v>11600000</v>
      </c>
      <c r="AH364" t="str">
        <f>AO364</f>
        <v>3</v>
      </c>
      <c r="AI364" t="s">
        <v>743</v>
      </c>
      <c r="AK364" t="s">
        <v>743</v>
      </c>
      <c r="AL364" t="s">
        <v>743</v>
      </c>
      <c r="AM364" t="s">
        <v>1225</v>
      </c>
      <c r="AN364" s="40">
        <v>11600000</v>
      </c>
      <c r="AO364" t="s">
        <v>26</v>
      </c>
      <c r="AP364" t="s">
        <v>21</v>
      </c>
      <c r="AW364" t="s">
        <v>744</v>
      </c>
      <c r="AX364">
        <v>3.0740306501406098</v>
      </c>
      <c r="AY364">
        <v>22.79</v>
      </c>
      <c r="AZ364">
        <v>24.080235537875598</v>
      </c>
    </row>
    <row r="365" spans="1:52">
      <c r="A365">
        <v>3610110</v>
      </c>
      <c r="B365" t="s">
        <v>1226</v>
      </c>
      <c r="C365" t="s">
        <v>427</v>
      </c>
      <c r="D365" t="s">
        <v>33</v>
      </c>
      <c r="E365">
        <v>1856</v>
      </c>
      <c r="F365">
        <v>957</v>
      </c>
      <c r="G365" t="s">
        <v>412</v>
      </c>
      <c r="K365" t="s">
        <v>743</v>
      </c>
      <c r="O365" s="40"/>
      <c r="P365" t="s">
        <v>743</v>
      </c>
      <c r="Q365" t="s">
        <v>743</v>
      </c>
      <c r="W365" t="s">
        <v>743</v>
      </c>
      <c r="X365" s="40"/>
      <c r="Y365" t="s">
        <v>743</v>
      </c>
      <c r="Z365" t="s">
        <v>743</v>
      </c>
      <c r="AA365" t="s">
        <v>743</v>
      </c>
      <c r="AC365" t="s">
        <v>743</v>
      </c>
      <c r="AE365">
        <v>0</v>
      </c>
      <c r="AI365" t="s">
        <v>743</v>
      </c>
      <c r="AK365" t="s">
        <v>743</v>
      </c>
      <c r="AL365" t="s">
        <v>743</v>
      </c>
      <c r="AM365" t="s">
        <v>743</v>
      </c>
      <c r="AO365" t="s">
        <v>743</v>
      </c>
      <c r="AP365" t="s">
        <v>21</v>
      </c>
      <c r="AW365" t="s">
        <v>744</v>
      </c>
      <c r="AX365">
        <v>1.9105319945683801</v>
      </c>
      <c r="AY365">
        <v>47.71</v>
      </c>
      <c r="AZ365">
        <v>18.593423871615901</v>
      </c>
    </row>
    <row r="366" spans="1:52">
      <c r="A366">
        <v>3610125</v>
      </c>
      <c r="B366" t="s">
        <v>1227</v>
      </c>
      <c r="C366" t="s">
        <v>428</v>
      </c>
      <c r="D366" t="s">
        <v>28</v>
      </c>
      <c r="E366">
        <v>12784</v>
      </c>
      <c r="F366">
        <v>3455</v>
      </c>
      <c r="G366" t="s">
        <v>412</v>
      </c>
      <c r="K366" t="s">
        <v>743</v>
      </c>
      <c r="O366" s="40"/>
      <c r="P366" t="s">
        <v>743</v>
      </c>
      <c r="Q366" t="s">
        <v>743</v>
      </c>
      <c r="W366" t="s">
        <v>743</v>
      </c>
      <c r="X366" s="40"/>
      <c r="Y366" t="s">
        <v>743</v>
      </c>
      <c r="Z366" t="s">
        <v>743</v>
      </c>
      <c r="AA366" t="s">
        <v>743</v>
      </c>
      <c r="AC366" t="s">
        <v>743</v>
      </c>
      <c r="AE366">
        <v>0</v>
      </c>
      <c r="AI366" t="s">
        <v>743</v>
      </c>
      <c r="AK366" t="s">
        <v>743</v>
      </c>
      <c r="AL366" t="s">
        <v>743</v>
      </c>
      <c r="AM366" t="s">
        <v>743</v>
      </c>
      <c r="AO366" t="s">
        <v>743</v>
      </c>
      <c r="AP366" t="s">
        <v>21</v>
      </c>
      <c r="AW366" t="s">
        <v>756</v>
      </c>
      <c r="AX366">
        <v>3.5010074588893301</v>
      </c>
      <c r="AY366">
        <v>36.520000000000003</v>
      </c>
      <c r="AZ366">
        <v>19.027124005972698</v>
      </c>
    </row>
    <row r="367" spans="1:52">
      <c r="A367">
        <v>3700117</v>
      </c>
      <c r="B367" t="s">
        <v>1228</v>
      </c>
      <c r="C367" t="s">
        <v>429</v>
      </c>
      <c r="D367" t="s">
        <v>33</v>
      </c>
      <c r="E367">
        <v>1000</v>
      </c>
      <c r="F367">
        <v>12</v>
      </c>
      <c r="G367" t="s">
        <v>430</v>
      </c>
      <c r="K367" t="s">
        <v>743</v>
      </c>
      <c r="O367" s="40"/>
      <c r="P367" t="s">
        <v>743</v>
      </c>
      <c r="Q367" t="s">
        <v>743</v>
      </c>
      <c r="W367" t="s">
        <v>743</v>
      </c>
      <c r="X367" s="40"/>
      <c r="Y367" t="s">
        <v>743</v>
      </c>
      <c r="Z367" t="s">
        <v>743</v>
      </c>
      <c r="AA367" t="s">
        <v>743</v>
      </c>
      <c r="AC367" t="s">
        <v>743</v>
      </c>
      <c r="AE367">
        <v>0</v>
      </c>
      <c r="AI367" t="s">
        <v>743</v>
      </c>
      <c r="AK367" t="s">
        <v>743</v>
      </c>
      <c r="AL367" t="s">
        <v>743</v>
      </c>
      <c r="AM367" t="s">
        <v>743</v>
      </c>
      <c r="AO367" t="s">
        <v>743</v>
      </c>
      <c r="AP367" t="s">
        <v>21</v>
      </c>
      <c r="AW367" t="s">
        <v>744</v>
      </c>
      <c r="AX367">
        <v>3.21741644245694</v>
      </c>
      <c r="AY367">
        <v>31.61</v>
      </c>
      <c r="AZ367">
        <v>32.339804507839702</v>
      </c>
    </row>
    <row r="368" spans="1:52">
      <c r="A368">
        <v>3700923</v>
      </c>
      <c r="B368" t="s">
        <v>1229</v>
      </c>
      <c r="C368" t="s">
        <v>431</v>
      </c>
      <c r="D368" t="s">
        <v>33</v>
      </c>
      <c r="E368">
        <v>670</v>
      </c>
      <c r="F368">
        <v>201</v>
      </c>
      <c r="G368" t="s">
        <v>430</v>
      </c>
      <c r="K368" t="s">
        <v>1230</v>
      </c>
      <c r="L368" s="40">
        <v>0</v>
      </c>
      <c r="M368" t="s">
        <v>1231</v>
      </c>
      <c r="N368" t="s">
        <v>34</v>
      </c>
      <c r="O368" s="40">
        <v>0</v>
      </c>
      <c r="P368" t="s">
        <v>743</v>
      </c>
      <c r="Q368" t="s">
        <v>743</v>
      </c>
      <c r="W368" t="s">
        <v>743</v>
      </c>
      <c r="X368" s="40"/>
      <c r="Y368" t="s">
        <v>743</v>
      </c>
      <c r="Z368" t="s">
        <v>743</v>
      </c>
      <c r="AA368" t="s">
        <v>743</v>
      </c>
      <c r="AC368" t="s">
        <v>743</v>
      </c>
      <c r="AE368">
        <v>0</v>
      </c>
      <c r="AI368" t="s">
        <v>743</v>
      </c>
      <c r="AK368" t="s">
        <v>743</v>
      </c>
      <c r="AL368" t="s">
        <v>743</v>
      </c>
      <c r="AM368" t="s">
        <v>743</v>
      </c>
      <c r="AO368" t="s">
        <v>743</v>
      </c>
      <c r="AP368" t="s">
        <v>21</v>
      </c>
      <c r="AW368" t="s">
        <v>744</v>
      </c>
      <c r="AX368">
        <v>2.4500000000000002</v>
      </c>
      <c r="AY368">
        <v>23.92</v>
      </c>
      <c r="AZ368">
        <v>32.339804507839702</v>
      </c>
    </row>
    <row r="369" spans="1:52">
      <c r="A369">
        <v>3700933</v>
      </c>
      <c r="B369" t="s">
        <v>1232</v>
      </c>
      <c r="C369" t="s">
        <v>432</v>
      </c>
      <c r="D369" t="s">
        <v>33</v>
      </c>
      <c r="E369">
        <v>560</v>
      </c>
      <c r="F369">
        <v>197</v>
      </c>
      <c r="G369" t="s">
        <v>430</v>
      </c>
      <c r="K369" t="s">
        <v>743</v>
      </c>
      <c r="O369" s="40"/>
      <c r="P369" t="s">
        <v>743</v>
      </c>
      <c r="Q369" t="s">
        <v>743</v>
      </c>
      <c r="W369" t="s">
        <v>743</v>
      </c>
      <c r="X369" s="40"/>
      <c r="Y369" t="s">
        <v>743</v>
      </c>
      <c r="Z369" t="s">
        <v>743</v>
      </c>
      <c r="AA369" t="s">
        <v>743</v>
      </c>
      <c r="AC369" t="s">
        <v>743</v>
      </c>
      <c r="AE369">
        <v>0</v>
      </c>
      <c r="AI369" t="s">
        <v>743</v>
      </c>
      <c r="AK369" t="s">
        <v>743</v>
      </c>
      <c r="AL369" t="s">
        <v>743</v>
      </c>
      <c r="AM369" t="s">
        <v>743</v>
      </c>
      <c r="AO369" t="s">
        <v>743</v>
      </c>
      <c r="AP369" t="s">
        <v>21</v>
      </c>
      <c r="AW369" t="s">
        <v>744</v>
      </c>
      <c r="AX369">
        <v>2.98</v>
      </c>
      <c r="AY369">
        <v>36.479999999999997</v>
      </c>
      <c r="AZ369">
        <v>15.7137792569062</v>
      </c>
    </row>
    <row r="370" spans="1:52">
      <c r="A370">
        <v>3700963</v>
      </c>
      <c r="B370" t="s">
        <v>1233</v>
      </c>
      <c r="C370" t="s">
        <v>433</v>
      </c>
      <c r="D370" t="s">
        <v>33</v>
      </c>
      <c r="E370">
        <v>300</v>
      </c>
      <c r="F370">
        <v>19</v>
      </c>
      <c r="G370" t="s">
        <v>430</v>
      </c>
      <c r="K370" t="s">
        <v>1234</v>
      </c>
      <c r="L370" s="40">
        <v>220079.5</v>
      </c>
      <c r="M370" t="s">
        <v>778</v>
      </c>
      <c r="N370" t="s">
        <v>24</v>
      </c>
      <c r="O370" s="40">
        <v>220079.5</v>
      </c>
      <c r="P370" t="s">
        <v>743</v>
      </c>
      <c r="Q370" t="s">
        <v>743</v>
      </c>
      <c r="W370" t="s">
        <v>743</v>
      </c>
      <c r="X370" s="40"/>
      <c r="Y370" t="s">
        <v>743</v>
      </c>
      <c r="Z370" t="s">
        <v>743</v>
      </c>
      <c r="AA370" t="s">
        <v>743</v>
      </c>
      <c r="AC370" t="s">
        <v>743</v>
      </c>
      <c r="AE370">
        <v>0</v>
      </c>
      <c r="AI370" t="s">
        <v>743</v>
      </c>
      <c r="AK370" t="s">
        <v>743</v>
      </c>
      <c r="AL370" t="s">
        <v>743</v>
      </c>
      <c r="AM370" t="s">
        <v>743</v>
      </c>
      <c r="AO370" t="s">
        <v>743</v>
      </c>
      <c r="AP370" t="s">
        <v>21</v>
      </c>
      <c r="AW370" t="s">
        <v>756</v>
      </c>
      <c r="AX370">
        <v>4.5</v>
      </c>
      <c r="AY370">
        <v>44.47</v>
      </c>
      <c r="AZ370">
        <v>32.339804507839702</v>
      </c>
    </row>
    <row r="371" spans="1:52">
      <c r="A371">
        <v>3701982</v>
      </c>
      <c r="B371" t="s">
        <v>1235</v>
      </c>
      <c r="C371" t="s">
        <v>434</v>
      </c>
      <c r="D371" t="s">
        <v>33</v>
      </c>
      <c r="E371">
        <v>13050</v>
      </c>
      <c r="F371">
        <v>22</v>
      </c>
      <c r="G371" t="s">
        <v>430</v>
      </c>
      <c r="K371" t="s">
        <v>743</v>
      </c>
      <c r="O371" s="40"/>
      <c r="P371" t="s">
        <v>743</v>
      </c>
      <c r="Q371" t="s">
        <v>743</v>
      </c>
      <c r="W371" t="s">
        <v>743</v>
      </c>
      <c r="X371" s="40"/>
      <c r="Y371" t="s">
        <v>743</v>
      </c>
      <c r="Z371" t="s">
        <v>743</v>
      </c>
      <c r="AA371" t="s">
        <v>743</v>
      </c>
      <c r="AC371" t="s">
        <v>743</v>
      </c>
      <c r="AE371">
        <v>0</v>
      </c>
      <c r="AI371" t="s">
        <v>743</v>
      </c>
      <c r="AK371" t="s">
        <v>743</v>
      </c>
      <c r="AL371" t="s">
        <v>743</v>
      </c>
      <c r="AM371" t="s">
        <v>743</v>
      </c>
      <c r="AO371" t="s">
        <v>743</v>
      </c>
      <c r="AP371" t="s">
        <v>21</v>
      </c>
      <c r="AW371" t="s">
        <v>744</v>
      </c>
      <c r="AX371">
        <v>2.98</v>
      </c>
      <c r="AY371">
        <v>36.479999999999997</v>
      </c>
      <c r="AZ371">
        <v>15.7137792569062</v>
      </c>
    </row>
    <row r="372" spans="1:52">
      <c r="A372">
        <v>3701988</v>
      </c>
      <c r="B372" t="s">
        <v>1236</v>
      </c>
      <c r="C372" t="s">
        <v>435</v>
      </c>
      <c r="D372" t="s">
        <v>19</v>
      </c>
      <c r="E372">
        <v>125</v>
      </c>
      <c r="F372">
        <v>68</v>
      </c>
      <c r="G372" t="s">
        <v>430</v>
      </c>
      <c r="K372" t="s">
        <v>743</v>
      </c>
      <c r="O372" s="40"/>
      <c r="P372" t="s">
        <v>743</v>
      </c>
      <c r="Q372" t="s">
        <v>743</v>
      </c>
      <c r="W372" t="s">
        <v>743</v>
      </c>
      <c r="X372" s="40"/>
      <c r="Y372" t="s">
        <v>743</v>
      </c>
      <c r="Z372" t="s">
        <v>743</v>
      </c>
      <c r="AA372" t="s">
        <v>743</v>
      </c>
      <c r="AC372" t="s">
        <v>743</v>
      </c>
      <c r="AE372">
        <v>0</v>
      </c>
      <c r="AI372" t="s">
        <v>743</v>
      </c>
      <c r="AK372" t="s">
        <v>743</v>
      </c>
      <c r="AL372" t="s">
        <v>743</v>
      </c>
      <c r="AM372" t="s">
        <v>743</v>
      </c>
      <c r="AO372" t="s">
        <v>743</v>
      </c>
      <c r="AP372" t="s">
        <v>21</v>
      </c>
      <c r="AW372" t="s">
        <v>744</v>
      </c>
      <c r="AX372">
        <v>3.05</v>
      </c>
      <c r="AY372">
        <v>16.41</v>
      </c>
      <c r="AZ372">
        <v>6.0552589128035903</v>
      </c>
    </row>
    <row r="373" spans="1:52">
      <c r="A373">
        <v>3702236</v>
      </c>
      <c r="B373" t="s">
        <v>1237</v>
      </c>
      <c r="C373" t="s">
        <v>436</v>
      </c>
      <c r="D373" t="s">
        <v>33</v>
      </c>
      <c r="E373">
        <v>9158</v>
      </c>
      <c r="F373">
        <v>25</v>
      </c>
      <c r="G373" t="s">
        <v>430</v>
      </c>
      <c r="K373" t="s">
        <v>743</v>
      </c>
      <c r="O373" s="40"/>
      <c r="P373" t="s">
        <v>743</v>
      </c>
      <c r="Q373" t="s">
        <v>743</v>
      </c>
      <c r="W373" t="s">
        <v>743</v>
      </c>
      <c r="X373" s="40"/>
      <c r="Y373" t="s">
        <v>743</v>
      </c>
      <c r="Z373" t="s">
        <v>743</v>
      </c>
      <c r="AA373" t="s">
        <v>743</v>
      </c>
      <c r="AC373" t="s">
        <v>743</v>
      </c>
      <c r="AE373">
        <v>0</v>
      </c>
      <c r="AI373" t="s">
        <v>743</v>
      </c>
      <c r="AK373" t="s">
        <v>743</v>
      </c>
      <c r="AL373" t="s">
        <v>743</v>
      </c>
      <c r="AM373" t="s">
        <v>743</v>
      </c>
      <c r="AO373" t="s">
        <v>743</v>
      </c>
      <c r="AP373" t="s">
        <v>21</v>
      </c>
      <c r="AW373" t="s">
        <v>744</v>
      </c>
      <c r="AX373">
        <v>2.98</v>
      </c>
      <c r="AY373">
        <v>36.479999999999997</v>
      </c>
      <c r="AZ373">
        <v>15.7137792569062</v>
      </c>
    </row>
    <row r="374" spans="1:52">
      <c r="A374">
        <v>3702354</v>
      </c>
      <c r="B374" t="s">
        <v>1238</v>
      </c>
      <c r="C374" t="s">
        <v>437</v>
      </c>
      <c r="D374" t="s">
        <v>33</v>
      </c>
      <c r="E374">
        <v>443</v>
      </c>
      <c r="F374">
        <v>307</v>
      </c>
      <c r="G374" t="s">
        <v>430</v>
      </c>
      <c r="K374" t="s">
        <v>743</v>
      </c>
      <c r="O374" s="40"/>
      <c r="P374" t="s">
        <v>743</v>
      </c>
      <c r="Q374" t="s">
        <v>743</v>
      </c>
      <c r="W374" t="s">
        <v>743</v>
      </c>
      <c r="X374" s="40"/>
      <c r="Y374" t="s">
        <v>743</v>
      </c>
      <c r="Z374" t="s">
        <v>743</v>
      </c>
      <c r="AA374" t="s">
        <v>743</v>
      </c>
      <c r="AC374" t="s">
        <v>743</v>
      </c>
      <c r="AE374">
        <v>0</v>
      </c>
      <c r="AI374" t="s">
        <v>743</v>
      </c>
      <c r="AK374" t="s">
        <v>743</v>
      </c>
      <c r="AL374" t="s">
        <v>743</v>
      </c>
      <c r="AM374" t="s">
        <v>743</v>
      </c>
      <c r="AO374" t="s">
        <v>743</v>
      </c>
      <c r="AP374" t="s">
        <v>21</v>
      </c>
      <c r="AW374" t="s">
        <v>744</v>
      </c>
      <c r="AX374">
        <v>2.1822926797281501</v>
      </c>
      <c r="AY374">
        <v>25.92</v>
      </c>
      <c r="AZ374">
        <v>15.7137792569062</v>
      </c>
    </row>
    <row r="375" spans="1:52">
      <c r="A375">
        <v>3710802</v>
      </c>
      <c r="B375" t="s">
        <v>1239</v>
      </c>
      <c r="C375" t="s">
        <v>438</v>
      </c>
      <c r="D375" t="s">
        <v>33</v>
      </c>
      <c r="E375">
        <v>65</v>
      </c>
      <c r="F375">
        <v>9</v>
      </c>
      <c r="G375" t="s">
        <v>430</v>
      </c>
      <c r="K375" t="s">
        <v>743</v>
      </c>
      <c r="O375" s="40"/>
      <c r="P375" t="s">
        <v>743</v>
      </c>
      <c r="Q375" t="s">
        <v>743</v>
      </c>
      <c r="W375" t="s">
        <v>743</v>
      </c>
      <c r="X375" s="40"/>
      <c r="Y375" t="s">
        <v>743</v>
      </c>
      <c r="Z375" t="s">
        <v>743</v>
      </c>
      <c r="AA375" t="s">
        <v>743</v>
      </c>
      <c r="AC375" t="s">
        <v>743</v>
      </c>
      <c r="AE375">
        <v>0</v>
      </c>
      <c r="AI375" t="s">
        <v>743</v>
      </c>
      <c r="AK375" t="s">
        <v>743</v>
      </c>
      <c r="AL375" t="s">
        <v>743</v>
      </c>
      <c r="AM375" t="s">
        <v>743</v>
      </c>
      <c r="AO375" t="s">
        <v>743</v>
      </c>
      <c r="AP375" t="s">
        <v>21</v>
      </c>
      <c r="AW375" t="s">
        <v>744</v>
      </c>
      <c r="AX375">
        <v>2.85</v>
      </c>
      <c r="AY375">
        <v>44.26</v>
      </c>
      <c r="AZ375">
        <v>10.170709214791801</v>
      </c>
    </row>
    <row r="376" spans="1:52">
      <c r="A376">
        <v>3810702</v>
      </c>
      <c r="B376" t="s">
        <v>1240</v>
      </c>
      <c r="C376" t="s">
        <v>439</v>
      </c>
      <c r="D376" t="s">
        <v>19</v>
      </c>
      <c r="E376">
        <v>3864</v>
      </c>
      <c r="F376">
        <v>186</v>
      </c>
      <c r="G376" t="s">
        <v>440</v>
      </c>
      <c r="K376" t="s">
        <v>743</v>
      </c>
      <c r="O376" s="40"/>
      <c r="P376" t="s">
        <v>743</v>
      </c>
      <c r="Q376" t="s">
        <v>743</v>
      </c>
      <c r="W376" t="s">
        <v>743</v>
      </c>
      <c r="X376" s="40"/>
      <c r="Y376" t="s">
        <v>743</v>
      </c>
      <c r="Z376" t="s">
        <v>743</v>
      </c>
      <c r="AA376" t="s">
        <v>743</v>
      </c>
      <c r="AC376" t="s">
        <v>743</v>
      </c>
      <c r="AE376">
        <v>0</v>
      </c>
      <c r="AI376" t="s">
        <v>743</v>
      </c>
      <c r="AK376" t="s">
        <v>743</v>
      </c>
      <c r="AL376" t="s">
        <v>743</v>
      </c>
      <c r="AM376" t="s">
        <v>743</v>
      </c>
      <c r="AO376" t="s">
        <v>743</v>
      </c>
      <c r="AP376" t="s">
        <v>21</v>
      </c>
      <c r="AW376" t="s">
        <v>756</v>
      </c>
      <c r="AX376">
        <v>3.18</v>
      </c>
      <c r="AY376">
        <v>53.45</v>
      </c>
      <c r="AZ376">
        <v>50.629900773174299</v>
      </c>
    </row>
    <row r="377" spans="1:52">
      <c r="A377">
        <v>3900505</v>
      </c>
      <c r="B377" t="s">
        <v>1241</v>
      </c>
      <c r="C377" t="s">
        <v>441</v>
      </c>
      <c r="D377" t="s">
        <v>33</v>
      </c>
      <c r="E377">
        <v>270</v>
      </c>
      <c r="F377">
        <v>78</v>
      </c>
      <c r="G377" t="s">
        <v>442</v>
      </c>
      <c r="K377" t="s">
        <v>743</v>
      </c>
      <c r="O377" s="40"/>
      <c r="P377" t="s">
        <v>743</v>
      </c>
      <c r="Q377" t="s">
        <v>743</v>
      </c>
      <c r="W377" t="s">
        <v>743</v>
      </c>
      <c r="X377" s="40"/>
      <c r="Y377" t="s">
        <v>743</v>
      </c>
      <c r="Z377" t="s">
        <v>743</v>
      </c>
      <c r="AA377" t="s">
        <v>743</v>
      </c>
      <c r="AC377" t="s">
        <v>743</v>
      </c>
      <c r="AE377">
        <v>0</v>
      </c>
      <c r="AI377" t="s">
        <v>743</v>
      </c>
      <c r="AK377" t="s">
        <v>743</v>
      </c>
      <c r="AL377" t="s">
        <v>743</v>
      </c>
      <c r="AM377" t="s">
        <v>743</v>
      </c>
      <c r="AO377" t="s">
        <v>743</v>
      </c>
      <c r="AP377" t="s">
        <v>21</v>
      </c>
      <c r="AW377" t="s">
        <v>744</v>
      </c>
      <c r="AX377">
        <v>3.2396011219671501</v>
      </c>
      <c r="AY377">
        <v>10.32</v>
      </c>
      <c r="AZ377">
        <v>22.969925553053301</v>
      </c>
    </row>
    <row r="378" spans="1:52">
      <c r="A378">
        <v>3900512</v>
      </c>
      <c r="B378" t="s">
        <v>1242</v>
      </c>
      <c r="C378" t="s">
        <v>443</v>
      </c>
      <c r="D378" t="s">
        <v>28</v>
      </c>
      <c r="E378">
        <v>105</v>
      </c>
      <c r="F378">
        <v>32</v>
      </c>
      <c r="G378" t="s">
        <v>442</v>
      </c>
      <c r="K378" t="s">
        <v>743</v>
      </c>
      <c r="O378" s="40"/>
      <c r="P378" t="s">
        <v>743</v>
      </c>
      <c r="Q378" t="s">
        <v>743</v>
      </c>
      <c r="W378" t="s">
        <v>743</v>
      </c>
      <c r="X378" s="40"/>
      <c r="Y378" t="s">
        <v>743</v>
      </c>
      <c r="Z378" t="s">
        <v>743</v>
      </c>
      <c r="AA378" t="s">
        <v>743</v>
      </c>
      <c r="AC378" t="s">
        <v>743</v>
      </c>
      <c r="AE378">
        <v>0</v>
      </c>
      <c r="AI378" t="s">
        <v>743</v>
      </c>
      <c r="AK378" t="s">
        <v>743</v>
      </c>
      <c r="AL378" t="s">
        <v>743</v>
      </c>
      <c r="AM378" t="s">
        <v>743</v>
      </c>
      <c r="AO378" t="s">
        <v>743</v>
      </c>
      <c r="AP378" t="s">
        <v>21</v>
      </c>
      <c r="AW378" t="s">
        <v>744</v>
      </c>
      <c r="AX378">
        <v>2.88735233811799</v>
      </c>
      <c r="AY378">
        <v>46.41</v>
      </c>
      <c r="AZ378">
        <v>36.1243566778165</v>
      </c>
    </row>
    <row r="379" spans="1:52">
      <c r="A379">
        <v>3900517</v>
      </c>
      <c r="B379" t="s">
        <v>1243</v>
      </c>
      <c r="C379" t="s">
        <v>444</v>
      </c>
      <c r="D379" t="s">
        <v>28</v>
      </c>
      <c r="E379">
        <v>60</v>
      </c>
      <c r="F379">
        <v>20</v>
      </c>
      <c r="G379" t="s">
        <v>442</v>
      </c>
      <c r="K379" t="s">
        <v>743</v>
      </c>
      <c r="O379" s="40"/>
      <c r="P379" t="s">
        <v>743</v>
      </c>
      <c r="Q379" t="s">
        <v>743</v>
      </c>
      <c r="W379" t="s">
        <v>743</v>
      </c>
      <c r="X379" s="40"/>
      <c r="Y379" t="s">
        <v>743</v>
      </c>
      <c r="Z379" t="s">
        <v>743</v>
      </c>
      <c r="AA379" t="s">
        <v>743</v>
      </c>
      <c r="AC379" t="s">
        <v>743</v>
      </c>
      <c r="AE379">
        <v>0</v>
      </c>
      <c r="AI379" t="s">
        <v>743</v>
      </c>
      <c r="AK379" t="s">
        <v>743</v>
      </c>
      <c r="AL379" t="s">
        <v>743</v>
      </c>
      <c r="AM379" t="s">
        <v>743</v>
      </c>
      <c r="AO379" t="s">
        <v>743</v>
      </c>
      <c r="AP379" t="s">
        <v>21</v>
      </c>
      <c r="AW379" t="s">
        <v>744</v>
      </c>
      <c r="AX379">
        <v>2.89</v>
      </c>
      <c r="AY379">
        <v>46.84</v>
      </c>
      <c r="AZ379">
        <v>36.1243566778165</v>
      </c>
    </row>
    <row r="380" spans="1:52">
      <c r="A380">
        <v>3900523</v>
      </c>
      <c r="B380" t="s">
        <v>1244</v>
      </c>
      <c r="C380" t="s">
        <v>445</v>
      </c>
      <c r="D380" t="s">
        <v>28</v>
      </c>
      <c r="E380">
        <v>112</v>
      </c>
      <c r="F380">
        <v>34</v>
      </c>
      <c r="G380" t="s">
        <v>442</v>
      </c>
      <c r="K380" t="s">
        <v>743</v>
      </c>
      <c r="O380" s="40"/>
      <c r="P380" t="s">
        <v>743</v>
      </c>
      <c r="Q380" t="s">
        <v>743</v>
      </c>
      <c r="W380" t="s">
        <v>743</v>
      </c>
      <c r="X380" s="40"/>
      <c r="Y380" t="s">
        <v>743</v>
      </c>
      <c r="Z380" t="s">
        <v>743</v>
      </c>
      <c r="AA380" t="s">
        <v>743</v>
      </c>
      <c r="AC380" t="s">
        <v>743</v>
      </c>
      <c r="AE380">
        <v>0</v>
      </c>
      <c r="AI380" t="s">
        <v>743</v>
      </c>
      <c r="AK380" t="s">
        <v>743</v>
      </c>
      <c r="AL380" t="s">
        <v>743</v>
      </c>
      <c r="AM380" t="s">
        <v>743</v>
      </c>
      <c r="AO380" t="s">
        <v>743</v>
      </c>
      <c r="AP380" t="s">
        <v>21</v>
      </c>
      <c r="AW380" t="s">
        <v>744</v>
      </c>
      <c r="AX380">
        <v>2.89</v>
      </c>
      <c r="AY380">
        <v>46.84</v>
      </c>
      <c r="AZ380">
        <v>36.1243566778165</v>
      </c>
    </row>
    <row r="381" spans="1:52">
      <c r="A381">
        <v>3900563</v>
      </c>
      <c r="B381" t="s">
        <v>1245</v>
      </c>
      <c r="C381" t="s">
        <v>446</v>
      </c>
      <c r="D381" t="s">
        <v>28</v>
      </c>
      <c r="E381">
        <v>178</v>
      </c>
      <c r="F381">
        <v>54</v>
      </c>
      <c r="G381" t="s">
        <v>442</v>
      </c>
      <c r="K381" t="s">
        <v>743</v>
      </c>
      <c r="O381" s="40"/>
      <c r="P381" t="s">
        <v>743</v>
      </c>
      <c r="Q381" t="s">
        <v>743</v>
      </c>
      <c r="W381" t="s">
        <v>743</v>
      </c>
      <c r="X381" s="40"/>
      <c r="Y381" t="s">
        <v>743</v>
      </c>
      <c r="Z381" t="s">
        <v>743</v>
      </c>
      <c r="AA381" t="s">
        <v>743</v>
      </c>
      <c r="AC381" t="s">
        <v>743</v>
      </c>
      <c r="AE381">
        <v>0</v>
      </c>
      <c r="AI381" t="s">
        <v>743</v>
      </c>
      <c r="AK381" t="s">
        <v>743</v>
      </c>
      <c r="AL381" t="s">
        <v>743</v>
      </c>
      <c r="AM381" t="s">
        <v>743</v>
      </c>
      <c r="AO381" t="s">
        <v>743</v>
      </c>
      <c r="AP381" t="s">
        <v>21</v>
      </c>
      <c r="AW381" t="s">
        <v>744</v>
      </c>
      <c r="AX381">
        <v>2.6199709883756901</v>
      </c>
      <c r="AY381">
        <v>3.65</v>
      </c>
      <c r="AZ381">
        <v>36.1243566778165</v>
      </c>
    </row>
    <row r="382" spans="1:52">
      <c r="A382">
        <v>3900568</v>
      </c>
      <c r="B382" t="s">
        <v>1246</v>
      </c>
      <c r="C382" t="s">
        <v>447</v>
      </c>
      <c r="D382" t="s">
        <v>33</v>
      </c>
      <c r="E382">
        <v>180</v>
      </c>
      <c r="F382">
        <v>72</v>
      </c>
      <c r="G382" t="s">
        <v>442</v>
      </c>
      <c r="K382" t="s">
        <v>743</v>
      </c>
      <c r="O382" s="40"/>
      <c r="P382" t="s">
        <v>743</v>
      </c>
      <c r="Q382" t="s">
        <v>743</v>
      </c>
      <c r="W382" t="s">
        <v>743</v>
      </c>
      <c r="X382" s="40"/>
      <c r="Y382" t="s">
        <v>743</v>
      </c>
      <c r="Z382" t="s">
        <v>743</v>
      </c>
      <c r="AA382" t="s">
        <v>743</v>
      </c>
      <c r="AC382" t="s">
        <v>743</v>
      </c>
      <c r="AE382">
        <v>0</v>
      </c>
      <c r="AI382" t="s">
        <v>743</v>
      </c>
      <c r="AK382" t="s">
        <v>743</v>
      </c>
      <c r="AL382" t="s">
        <v>743</v>
      </c>
      <c r="AM382" t="s">
        <v>743</v>
      </c>
      <c r="AO382" t="s">
        <v>743</v>
      </c>
      <c r="AP382" t="s">
        <v>21</v>
      </c>
      <c r="AW382" t="s">
        <v>756</v>
      </c>
      <c r="AX382">
        <v>2.77</v>
      </c>
      <c r="AY382">
        <v>37.630000000000003</v>
      </c>
      <c r="AZ382">
        <v>34.469069990727903</v>
      </c>
    </row>
    <row r="383" spans="1:52">
      <c r="A383">
        <v>3900569</v>
      </c>
      <c r="B383" t="s">
        <v>1247</v>
      </c>
      <c r="C383" t="s">
        <v>448</v>
      </c>
      <c r="D383" t="s">
        <v>33</v>
      </c>
      <c r="E383">
        <v>60</v>
      </c>
      <c r="F383">
        <v>28</v>
      </c>
      <c r="G383" t="s">
        <v>442</v>
      </c>
      <c r="K383" t="s">
        <v>743</v>
      </c>
      <c r="O383" s="40"/>
      <c r="P383" t="s">
        <v>743</v>
      </c>
      <c r="Q383" t="s">
        <v>743</v>
      </c>
      <c r="W383" t="s">
        <v>743</v>
      </c>
      <c r="X383" s="40"/>
      <c r="Y383" t="s">
        <v>743</v>
      </c>
      <c r="Z383" t="s">
        <v>743</v>
      </c>
      <c r="AA383" t="s">
        <v>743</v>
      </c>
      <c r="AC383" t="s">
        <v>743</v>
      </c>
      <c r="AE383">
        <v>0</v>
      </c>
      <c r="AI383" t="s">
        <v>743</v>
      </c>
      <c r="AK383" t="s">
        <v>743</v>
      </c>
      <c r="AL383" t="s">
        <v>743</v>
      </c>
      <c r="AM383" t="s">
        <v>743</v>
      </c>
      <c r="AO383" t="s">
        <v>743</v>
      </c>
      <c r="AP383" t="s">
        <v>21</v>
      </c>
      <c r="AW383" t="s">
        <v>756</v>
      </c>
      <c r="AX383">
        <v>3.21</v>
      </c>
      <c r="AY383">
        <v>61.57</v>
      </c>
      <c r="AZ383">
        <v>56.549035995601599</v>
      </c>
    </row>
    <row r="384" spans="1:52">
      <c r="A384">
        <v>3900586</v>
      </c>
      <c r="B384" t="s">
        <v>1248</v>
      </c>
      <c r="C384" t="s">
        <v>449</v>
      </c>
      <c r="D384" t="s">
        <v>28</v>
      </c>
      <c r="E384">
        <v>50</v>
      </c>
      <c r="F384">
        <v>22</v>
      </c>
      <c r="G384" t="s">
        <v>442</v>
      </c>
      <c r="K384" t="s">
        <v>743</v>
      </c>
      <c r="O384" s="40"/>
      <c r="P384" t="s">
        <v>743</v>
      </c>
      <c r="Q384" t="s">
        <v>743</v>
      </c>
      <c r="W384" t="s">
        <v>743</v>
      </c>
      <c r="X384" s="40"/>
      <c r="Y384" t="s">
        <v>743</v>
      </c>
      <c r="Z384" t="s">
        <v>743</v>
      </c>
      <c r="AA384" t="s">
        <v>743</v>
      </c>
      <c r="AC384" t="s">
        <v>743</v>
      </c>
      <c r="AE384">
        <v>0</v>
      </c>
      <c r="AI384" t="s">
        <v>743</v>
      </c>
      <c r="AK384" t="s">
        <v>743</v>
      </c>
      <c r="AL384" t="s">
        <v>743</v>
      </c>
      <c r="AM384" t="s">
        <v>743</v>
      </c>
      <c r="AO384" t="s">
        <v>743</v>
      </c>
      <c r="AP384" t="s">
        <v>21</v>
      </c>
      <c r="AW384" t="s">
        <v>756</v>
      </c>
      <c r="AX384">
        <v>3.37</v>
      </c>
      <c r="AY384">
        <v>42.15</v>
      </c>
      <c r="AZ384">
        <v>27.361475839468799</v>
      </c>
    </row>
    <row r="385" spans="1:52">
      <c r="A385">
        <v>3900606</v>
      </c>
      <c r="B385" t="s">
        <v>1249</v>
      </c>
      <c r="C385" t="s">
        <v>450</v>
      </c>
      <c r="D385" t="s">
        <v>33</v>
      </c>
      <c r="E385">
        <v>75</v>
      </c>
      <c r="F385">
        <v>30</v>
      </c>
      <c r="G385" t="s">
        <v>442</v>
      </c>
      <c r="K385" t="s">
        <v>743</v>
      </c>
      <c r="O385" s="40"/>
      <c r="P385" t="s">
        <v>743</v>
      </c>
      <c r="Q385" t="s">
        <v>743</v>
      </c>
      <c r="W385" t="s">
        <v>743</v>
      </c>
      <c r="X385" s="40"/>
      <c r="Y385" t="s">
        <v>743</v>
      </c>
      <c r="Z385" t="s">
        <v>743</v>
      </c>
      <c r="AA385" t="s">
        <v>743</v>
      </c>
      <c r="AC385" t="s">
        <v>743</v>
      </c>
      <c r="AE385">
        <v>0</v>
      </c>
      <c r="AI385" t="s">
        <v>743</v>
      </c>
      <c r="AK385" t="s">
        <v>743</v>
      </c>
      <c r="AL385" t="s">
        <v>743</v>
      </c>
      <c r="AM385" t="s">
        <v>743</v>
      </c>
      <c r="AO385" t="s">
        <v>743</v>
      </c>
      <c r="AP385" t="s">
        <v>21</v>
      </c>
      <c r="AW385" t="s">
        <v>756</v>
      </c>
      <c r="AX385">
        <v>3.21</v>
      </c>
      <c r="AY385">
        <v>61.57</v>
      </c>
      <c r="AZ385">
        <v>56.549035995601599</v>
      </c>
    </row>
    <row r="386" spans="1:52">
      <c r="A386">
        <v>3900637</v>
      </c>
      <c r="B386" t="s">
        <v>1250</v>
      </c>
      <c r="C386" t="s">
        <v>451</v>
      </c>
      <c r="D386" t="s">
        <v>33</v>
      </c>
      <c r="E386">
        <v>120</v>
      </c>
      <c r="F386">
        <v>63</v>
      </c>
      <c r="G386" t="s">
        <v>442</v>
      </c>
      <c r="K386" t="s">
        <v>743</v>
      </c>
      <c r="O386" s="40"/>
      <c r="P386" t="s">
        <v>743</v>
      </c>
      <c r="Q386" t="s">
        <v>743</v>
      </c>
      <c r="W386" t="s">
        <v>743</v>
      </c>
      <c r="X386" s="40"/>
      <c r="Y386" t="s">
        <v>743</v>
      </c>
      <c r="Z386" t="s">
        <v>743</v>
      </c>
      <c r="AA386" t="s">
        <v>743</v>
      </c>
      <c r="AC386" t="s">
        <v>743</v>
      </c>
      <c r="AE386">
        <v>0</v>
      </c>
      <c r="AI386" t="s">
        <v>743</v>
      </c>
      <c r="AK386" t="s">
        <v>743</v>
      </c>
      <c r="AL386" t="s">
        <v>743</v>
      </c>
      <c r="AM386" t="s">
        <v>743</v>
      </c>
      <c r="AO386" t="s">
        <v>743</v>
      </c>
      <c r="AP386" t="s">
        <v>21</v>
      </c>
      <c r="AW386" t="s">
        <v>756</v>
      </c>
      <c r="AX386">
        <v>3.84</v>
      </c>
      <c r="AY386">
        <v>70.22</v>
      </c>
      <c r="AZ386">
        <v>55.662752289261299</v>
      </c>
    </row>
    <row r="387" spans="1:52">
      <c r="A387">
        <v>3900649</v>
      </c>
      <c r="B387" t="s">
        <v>1251</v>
      </c>
      <c r="C387" t="s">
        <v>452</v>
      </c>
      <c r="D387" t="s">
        <v>33</v>
      </c>
      <c r="E387">
        <v>100</v>
      </c>
      <c r="F387">
        <v>50</v>
      </c>
      <c r="G387" t="s">
        <v>442</v>
      </c>
      <c r="K387" t="s">
        <v>743</v>
      </c>
      <c r="O387" s="40"/>
      <c r="P387" t="s">
        <v>743</v>
      </c>
      <c r="Q387" t="s">
        <v>743</v>
      </c>
      <c r="W387" t="s">
        <v>743</v>
      </c>
      <c r="X387" s="40"/>
      <c r="Y387" t="s">
        <v>743</v>
      </c>
      <c r="Z387" t="s">
        <v>743</v>
      </c>
      <c r="AA387" t="s">
        <v>743</v>
      </c>
      <c r="AC387" t="s">
        <v>743</v>
      </c>
      <c r="AE387">
        <v>0</v>
      </c>
      <c r="AI387" t="s">
        <v>743</v>
      </c>
      <c r="AK387" t="s">
        <v>743</v>
      </c>
      <c r="AL387" t="s">
        <v>743</v>
      </c>
      <c r="AM387" t="s">
        <v>743</v>
      </c>
      <c r="AO387" t="s">
        <v>743</v>
      </c>
      <c r="AP387" t="s">
        <v>21</v>
      </c>
      <c r="AW387" t="s">
        <v>756</v>
      </c>
      <c r="AX387">
        <v>3.94</v>
      </c>
      <c r="AY387">
        <v>66.790000000000006</v>
      </c>
      <c r="AZ387">
        <v>26.836351267814599</v>
      </c>
    </row>
    <row r="388" spans="1:52">
      <c r="A388">
        <v>3900661</v>
      </c>
      <c r="B388" t="s">
        <v>1252</v>
      </c>
      <c r="C388" t="s">
        <v>453</v>
      </c>
      <c r="D388" t="s">
        <v>33</v>
      </c>
      <c r="E388">
        <v>275</v>
      </c>
      <c r="F388">
        <v>99</v>
      </c>
      <c r="G388" t="s">
        <v>442</v>
      </c>
      <c r="K388" t="s">
        <v>743</v>
      </c>
      <c r="O388" s="40"/>
      <c r="P388" t="s">
        <v>743</v>
      </c>
      <c r="Q388" t="s">
        <v>743</v>
      </c>
      <c r="W388" t="s">
        <v>743</v>
      </c>
      <c r="X388" s="40"/>
      <c r="Y388" t="s">
        <v>743</v>
      </c>
      <c r="Z388" t="s">
        <v>743</v>
      </c>
      <c r="AA388" t="s">
        <v>743</v>
      </c>
      <c r="AC388" t="s">
        <v>743</v>
      </c>
      <c r="AE388">
        <v>0</v>
      </c>
      <c r="AI388" t="s">
        <v>743</v>
      </c>
      <c r="AK388" t="s">
        <v>743</v>
      </c>
      <c r="AL388" t="s">
        <v>743</v>
      </c>
      <c r="AM388" t="s">
        <v>743</v>
      </c>
      <c r="AO388" t="s">
        <v>743</v>
      </c>
      <c r="AP388" t="s">
        <v>21</v>
      </c>
      <c r="AW388" t="s">
        <v>756</v>
      </c>
      <c r="AX388">
        <v>3.21</v>
      </c>
      <c r="AY388">
        <v>61.57</v>
      </c>
      <c r="AZ388">
        <v>56.549035995601599</v>
      </c>
    </row>
    <row r="389" spans="1:52">
      <c r="A389">
        <v>3900705</v>
      </c>
      <c r="B389" t="s">
        <v>1253</v>
      </c>
      <c r="C389" t="s">
        <v>454</v>
      </c>
      <c r="D389" t="s">
        <v>19</v>
      </c>
      <c r="E389">
        <v>55</v>
      </c>
      <c r="F389">
        <v>26</v>
      </c>
      <c r="G389" t="s">
        <v>442</v>
      </c>
      <c r="K389" t="s">
        <v>743</v>
      </c>
      <c r="O389" s="40"/>
      <c r="P389" t="s">
        <v>743</v>
      </c>
      <c r="Q389" t="s">
        <v>743</v>
      </c>
      <c r="W389" t="s">
        <v>743</v>
      </c>
      <c r="X389" s="40"/>
      <c r="Y389" t="s">
        <v>743</v>
      </c>
      <c r="Z389" t="s">
        <v>743</v>
      </c>
      <c r="AA389" t="s">
        <v>743</v>
      </c>
      <c r="AC389" t="s">
        <v>743</v>
      </c>
      <c r="AE389">
        <v>0</v>
      </c>
      <c r="AI389" t="s">
        <v>743</v>
      </c>
      <c r="AK389" t="s">
        <v>743</v>
      </c>
      <c r="AL389" t="s">
        <v>743</v>
      </c>
      <c r="AM389" t="s">
        <v>743</v>
      </c>
      <c r="AO389" t="s">
        <v>743</v>
      </c>
      <c r="AP389" t="s">
        <v>21</v>
      </c>
      <c r="AW389" t="s">
        <v>1011</v>
      </c>
      <c r="AX389">
        <v>3.92</v>
      </c>
      <c r="AY389">
        <v>22.46</v>
      </c>
      <c r="AZ389">
        <v>37.8248870536802</v>
      </c>
    </row>
    <row r="390" spans="1:52">
      <c r="A390">
        <v>3900719</v>
      </c>
      <c r="B390" t="s">
        <v>1254</v>
      </c>
      <c r="C390" t="s">
        <v>455</v>
      </c>
      <c r="D390" t="s">
        <v>33</v>
      </c>
      <c r="E390">
        <v>55</v>
      </c>
      <c r="F390">
        <v>25</v>
      </c>
      <c r="G390" t="s">
        <v>442</v>
      </c>
      <c r="K390" t="s">
        <v>743</v>
      </c>
      <c r="O390" s="40"/>
      <c r="P390" t="s">
        <v>743</v>
      </c>
      <c r="Q390" t="s">
        <v>743</v>
      </c>
      <c r="W390" t="s">
        <v>743</v>
      </c>
      <c r="X390" s="40"/>
      <c r="Y390" t="s">
        <v>743</v>
      </c>
      <c r="Z390" t="s">
        <v>743</v>
      </c>
      <c r="AA390" t="s">
        <v>743</v>
      </c>
      <c r="AC390" t="s">
        <v>743</v>
      </c>
      <c r="AE390">
        <v>0</v>
      </c>
      <c r="AI390" t="s">
        <v>743</v>
      </c>
      <c r="AK390" t="s">
        <v>743</v>
      </c>
      <c r="AL390" t="s">
        <v>743</v>
      </c>
      <c r="AM390" t="s">
        <v>743</v>
      </c>
      <c r="AO390" t="s">
        <v>743</v>
      </c>
      <c r="AP390" t="s">
        <v>21</v>
      </c>
      <c r="AW390" t="s">
        <v>744</v>
      </c>
      <c r="AX390">
        <v>1.84</v>
      </c>
      <c r="AY390">
        <v>40.520000000000003</v>
      </c>
      <c r="AZ390">
        <v>27.361475839468799</v>
      </c>
    </row>
    <row r="391" spans="1:52">
      <c r="A391">
        <v>3900722</v>
      </c>
      <c r="B391" t="s">
        <v>1255</v>
      </c>
      <c r="C391" t="s">
        <v>456</v>
      </c>
      <c r="D391" t="s">
        <v>28</v>
      </c>
      <c r="E391">
        <v>290</v>
      </c>
      <c r="F391">
        <v>88</v>
      </c>
      <c r="G391" t="s">
        <v>442</v>
      </c>
      <c r="K391" t="s">
        <v>743</v>
      </c>
      <c r="O391" s="40"/>
      <c r="P391" t="s">
        <v>743</v>
      </c>
      <c r="Q391" t="s">
        <v>743</v>
      </c>
      <c r="W391" t="s">
        <v>743</v>
      </c>
      <c r="X391" s="40"/>
      <c r="Y391" t="s">
        <v>743</v>
      </c>
      <c r="Z391" t="s">
        <v>743</v>
      </c>
      <c r="AA391" t="s">
        <v>743</v>
      </c>
      <c r="AC391" t="s">
        <v>743</v>
      </c>
      <c r="AE391">
        <v>0</v>
      </c>
      <c r="AI391" t="s">
        <v>743</v>
      </c>
      <c r="AK391" t="s">
        <v>743</v>
      </c>
      <c r="AL391" t="s">
        <v>743</v>
      </c>
      <c r="AM391" t="s">
        <v>743</v>
      </c>
      <c r="AO391" t="s">
        <v>743</v>
      </c>
      <c r="AP391" t="s">
        <v>21</v>
      </c>
      <c r="AW391" t="s">
        <v>744</v>
      </c>
      <c r="AX391">
        <v>2.89</v>
      </c>
      <c r="AY391">
        <v>46.84</v>
      </c>
      <c r="AZ391">
        <v>36.1243566778165</v>
      </c>
    </row>
    <row r="392" spans="1:52">
      <c r="A392">
        <v>3900732</v>
      </c>
      <c r="B392" t="s">
        <v>1256</v>
      </c>
      <c r="C392" t="s">
        <v>457</v>
      </c>
      <c r="D392" t="s">
        <v>33</v>
      </c>
      <c r="E392">
        <v>35</v>
      </c>
      <c r="F392">
        <v>15</v>
      </c>
      <c r="G392" t="s">
        <v>442</v>
      </c>
      <c r="K392" t="s">
        <v>1257</v>
      </c>
      <c r="L392" s="40">
        <v>0</v>
      </c>
      <c r="M392" t="s">
        <v>805</v>
      </c>
      <c r="N392" t="s">
        <v>24</v>
      </c>
      <c r="O392" s="40">
        <v>0</v>
      </c>
      <c r="P392" t="s">
        <v>743</v>
      </c>
      <c r="Q392" t="s">
        <v>743</v>
      </c>
      <c r="W392" t="s">
        <v>743</v>
      </c>
      <c r="X392" s="40"/>
      <c r="Y392" t="s">
        <v>743</v>
      </c>
      <c r="Z392" t="s">
        <v>743</v>
      </c>
      <c r="AA392" t="s">
        <v>743</v>
      </c>
      <c r="AC392" t="s">
        <v>743</v>
      </c>
      <c r="AE392">
        <v>0</v>
      </c>
      <c r="AI392" t="s">
        <v>743</v>
      </c>
      <c r="AK392" t="s">
        <v>743</v>
      </c>
      <c r="AL392" t="s">
        <v>743</v>
      </c>
      <c r="AM392" t="s">
        <v>743</v>
      </c>
      <c r="AO392" t="s">
        <v>743</v>
      </c>
      <c r="AP392" t="s">
        <v>21</v>
      </c>
      <c r="AW392" t="s">
        <v>756</v>
      </c>
      <c r="AX392">
        <v>3.43</v>
      </c>
      <c r="AY392">
        <v>28.39</v>
      </c>
      <c r="AZ392">
        <v>50.546070962560101</v>
      </c>
    </row>
    <row r="393" spans="1:52">
      <c r="A393">
        <v>3900762</v>
      </c>
      <c r="B393" t="s">
        <v>1258</v>
      </c>
      <c r="C393" t="s">
        <v>458</v>
      </c>
      <c r="D393" t="s">
        <v>33</v>
      </c>
      <c r="E393">
        <v>55</v>
      </c>
      <c r="F393">
        <v>58</v>
      </c>
      <c r="G393" t="s">
        <v>442</v>
      </c>
      <c r="K393" t="s">
        <v>743</v>
      </c>
      <c r="O393" s="40"/>
      <c r="P393" t="s">
        <v>743</v>
      </c>
      <c r="Q393" t="s">
        <v>743</v>
      </c>
      <c r="W393" t="s">
        <v>743</v>
      </c>
      <c r="X393" s="40"/>
      <c r="Y393" t="s">
        <v>743</v>
      </c>
      <c r="Z393" t="s">
        <v>743</v>
      </c>
      <c r="AA393" t="s">
        <v>743</v>
      </c>
      <c r="AC393" t="s">
        <v>743</v>
      </c>
      <c r="AE393">
        <v>0</v>
      </c>
      <c r="AI393" t="s">
        <v>743</v>
      </c>
      <c r="AK393" t="s">
        <v>743</v>
      </c>
      <c r="AL393" t="s">
        <v>743</v>
      </c>
      <c r="AM393" t="s">
        <v>743</v>
      </c>
      <c r="AO393" t="s">
        <v>743</v>
      </c>
      <c r="AP393" t="s">
        <v>21</v>
      </c>
      <c r="AW393" t="s">
        <v>756</v>
      </c>
      <c r="AX393">
        <v>2.37</v>
      </c>
      <c r="AY393">
        <v>46.91</v>
      </c>
      <c r="AZ393">
        <v>44.205410830412603</v>
      </c>
    </row>
    <row r="394" spans="1:52">
      <c r="A394">
        <v>3900813</v>
      </c>
      <c r="B394" t="s">
        <v>1259</v>
      </c>
      <c r="C394" t="s">
        <v>459</v>
      </c>
      <c r="D394" t="s">
        <v>19</v>
      </c>
      <c r="E394">
        <v>100</v>
      </c>
      <c r="F394">
        <v>51</v>
      </c>
      <c r="G394" t="s">
        <v>442</v>
      </c>
      <c r="K394" t="s">
        <v>743</v>
      </c>
      <c r="O394" s="40"/>
      <c r="P394" t="s">
        <v>743</v>
      </c>
      <c r="Q394" t="s">
        <v>743</v>
      </c>
      <c r="W394" t="s">
        <v>743</v>
      </c>
      <c r="X394" s="40"/>
      <c r="Y394" t="s">
        <v>743</v>
      </c>
      <c r="Z394" t="s">
        <v>743</v>
      </c>
      <c r="AA394" t="s">
        <v>743</v>
      </c>
      <c r="AC394" t="s">
        <v>743</v>
      </c>
      <c r="AE394">
        <v>0</v>
      </c>
      <c r="AI394" t="s">
        <v>743</v>
      </c>
      <c r="AK394" t="s">
        <v>743</v>
      </c>
      <c r="AL394" t="s">
        <v>743</v>
      </c>
      <c r="AM394" t="s">
        <v>743</v>
      </c>
      <c r="AO394" t="s">
        <v>743</v>
      </c>
      <c r="AP394" t="s">
        <v>21</v>
      </c>
      <c r="AW394" t="s">
        <v>1011</v>
      </c>
      <c r="AX394">
        <v>3.79</v>
      </c>
      <c r="AY394">
        <v>33.71</v>
      </c>
      <c r="AZ394">
        <v>48.050190903955198</v>
      </c>
    </row>
    <row r="395" spans="1:52">
      <c r="A395">
        <v>3900831</v>
      </c>
      <c r="B395" t="s">
        <v>1260</v>
      </c>
      <c r="C395" t="s">
        <v>460</v>
      </c>
      <c r="D395" t="s">
        <v>33</v>
      </c>
      <c r="E395">
        <v>340</v>
      </c>
      <c r="F395">
        <v>173</v>
      </c>
      <c r="G395" t="s">
        <v>442</v>
      </c>
      <c r="K395" t="s">
        <v>743</v>
      </c>
      <c r="O395" s="40"/>
      <c r="P395" t="s">
        <v>743</v>
      </c>
      <c r="Q395" t="s">
        <v>743</v>
      </c>
      <c r="W395" t="s">
        <v>743</v>
      </c>
      <c r="X395" s="40"/>
      <c r="Y395" t="s">
        <v>743</v>
      </c>
      <c r="Z395" t="s">
        <v>743</v>
      </c>
      <c r="AA395" t="s">
        <v>743</v>
      </c>
      <c r="AC395" t="s">
        <v>743</v>
      </c>
      <c r="AE395">
        <v>0</v>
      </c>
      <c r="AI395" t="s">
        <v>743</v>
      </c>
      <c r="AK395" t="s">
        <v>743</v>
      </c>
      <c r="AL395" t="s">
        <v>743</v>
      </c>
      <c r="AM395" t="s">
        <v>743</v>
      </c>
      <c r="AO395" t="s">
        <v>743</v>
      </c>
      <c r="AP395" t="s">
        <v>21</v>
      </c>
      <c r="AW395" t="s">
        <v>744</v>
      </c>
      <c r="AX395">
        <v>3.45</v>
      </c>
      <c r="AY395">
        <v>29.77</v>
      </c>
      <c r="AZ395">
        <v>27.361475839468799</v>
      </c>
    </row>
    <row r="396" spans="1:52">
      <c r="A396">
        <v>3900835</v>
      </c>
      <c r="B396" t="s">
        <v>1261</v>
      </c>
      <c r="C396" t="s">
        <v>461</v>
      </c>
      <c r="D396" t="s">
        <v>33</v>
      </c>
      <c r="E396">
        <v>70</v>
      </c>
      <c r="F396">
        <v>25</v>
      </c>
      <c r="G396" t="s">
        <v>442</v>
      </c>
      <c r="K396" t="s">
        <v>743</v>
      </c>
      <c r="O396" s="40"/>
      <c r="P396" t="s">
        <v>743</v>
      </c>
      <c r="Q396" t="s">
        <v>743</v>
      </c>
      <c r="W396" t="s">
        <v>743</v>
      </c>
      <c r="X396" s="40"/>
      <c r="Y396" t="s">
        <v>743</v>
      </c>
      <c r="Z396" t="s">
        <v>743</v>
      </c>
      <c r="AA396" t="s">
        <v>743</v>
      </c>
      <c r="AC396" t="s">
        <v>743</v>
      </c>
      <c r="AE396">
        <v>0</v>
      </c>
      <c r="AI396" t="s">
        <v>743</v>
      </c>
      <c r="AK396" t="s">
        <v>743</v>
      </c>
      <c r="AL396" t="s">
        <v>743</v>
      </c>
      <c r="AM396" t="s">
        <v>743</v>
      </c>
      <c r="AO396" t="s">
        <v>743</v>
      </c>
      <c r="AP396" t="s">
        <v>21</v>
      </c>
      <c r="AW396" t="s">
        <v>756</v>
      </c>
      <c r="AX396">
        <v>3.53</v>
      </c>
      <c r="AY396">
        <v>29.96</v>
      </c>
      <c r="AZ396">
        <v>37.8248870536802</v>
      </c>
    </row>
    <row r="397" spans="1:52">
      <c r="A397">
        <v>3900964</v>
      </c>
      <c r="B397" t="s">
        <v>1262</v>
      </c>
      <c r="C397" t="s">
        <v>462</v>
      </c>
      <c r="D397" t="s">
        <v>33</v>
      </c>
      <c r="E397">
        <v>300</v>
      </c>
      <c r="F397">
        <v>162</v>
      </c>
      <c r="G397" t="s">
        <v>442</v>
      </c>
      <c r="K397" t="s">
        <v>1263</v>
      </c>
      <c r="L397" s="40">
        <v>137030</v>
      </c>
      <c r="M397" t="s">
        <v>979</v>
      </c>
      <c r="N397" t="s">
        <v>34</v>
      </c>
      <c r="O397" s="40">
        <v>137030</v>
      </c>
      <c r="P397" t="s">
        <v>743</v>
      </c>
      <c r="Q397" t="s">
        <v>743</v>
      </c>
      <c r="W397" t="s">
        <v>743</v>
      </c>
      <c r="X397" s="40"/>
      <c r="Y397" t="s">
        <v>743</v>
      </c>
      <c r="Z397" t="s">
        <v>743</v>
      </c>
      <c r="AA397" t="s">
        <v>743</v>
      </c>
      <c r="AC397" t="s">
        <v>743</v>
      </c>
      <c r="AE397">
        <v>0</v>
      </c>
      <c r="AI397" t="s">
        <v>743</v>
      </c>
      <c r="AK397" t="s">
        <v>743</v>
      </c>
      <c r="AL397" t="s">
        <v>743</v>
      </c>
      <c r="AM397" t="s">
        <v>743</v>
      </c>
      <c r="AO397" t="s">
        <v>743</v>
      </c>
      <c r="AP397" t="s">
        <v>21</v>
      </c>
      <c r="AW397" t="s">
        <v>756</v>
      </c>
      <c r="AX397">
        <v>3.88</v>
      </c>
      <c r="AY397">
        <v>52.05</v>
      </c>
      <c r="AZ397">
        <v>51.984212045192997</v>
      </c>
    </row>
    <row r="398" spans="1:52">
      <c r="A398">
        <v>3900983</v>
      </c>
      <c r="B398" t="s">
        <v>1264</v>
      </c>
      <c r="C398" t="s">
        <v>463</v>
      </c>
      <c r="D398" t="s">
        <v>33</v>
      </c>
      <c r="E398">
        <v>100</v>
      </c>
      <c r="F398">
        <v>43</v>
      </c>
      <c r="G398" t="s">
        <v>442</v>
      </c>
      <c r="K398" t="s">
        <v>743</v>
      </c>
      <c r="O398" s="40"/>
      <c r="P398" t="s">
        <v>743</v>
      </c>
      <c r="Q398" t="s">
        <v>743</v>
      </c>
      <c r="W398" t="s">
        <v>743</v>
      </c>
      <c r="X398" s="40"/>
      <c r="Y398" t="s">
        <v>743</v>
      </c>
      <c r="Z398" t="s">
        <v>743</v>
      </c>
      <c r="AA398" t="s">
        <v>743</v>
      </c>
      <c r="AC398" t="s">
        <v>743</v>
      </c>
      <c r="AE398">
        <v>0</v>
      </c>
      <c r="AI398" t="s">
        <v>743</v>
      </c>
      <c r="AK398" t="s">
        <v>743</v>
      </c>
      <c r="AL398" t="s">
        <v>743</v>
      </c>
      <c r="AM398" t="s">
        <v>743</v>
      </c>
      <c r="AO398" t="s">
        <v>743</v>
      </c>
      <c r="AP398" t="s">
        <v>21</v>
      </c>
      <c r="AW398" t="s">
        <v>756</v>
      </c>
      <c r="AX398">
        <v>3.94</v>
      </c>
      <c r="AY398">
        <v>66.790000000000006</v>
      </c>
      <c r="AZ398">
        <v>26.836351267814599</v>
      </c>
    </row>
    <row r="399" spans="1:52">
      <c r="A399">
        <v>3900991</v>
      </c>
      <c r="B399" t="s">
        <v>1265</v>
      </c>
      <c r="C399" t="s">
        <v>464</v>
      </c>
      <c r="D399" t="s">
        <v>19</v>
      </c>
      <c r="E399">
        <v>40</v>
      </c>
      <c r="F399">
        <v>14</v>
      </c>
      <c r="G399" t="s">
        <v>442</v>
      </c>
      <c r="K399" t="s">
        <v>743</v>
      </c>
      <c r="O399" s="40"/>
      <c r="P399" t="s">
        <v>743</v>
      </c>
      <c r="Q399" t="s">
        <v>743</v>
      </c>
      <c r="W399" t="s">
        <v>743</v>
      </c>
      <c r="X399" s="40"/>
      <c r="Y399" t="s">
        <v>743</v>
      </c>
      <c r="Z399" t="s">
        <v>743</v>
      </c>
      <c r="AA399" t="s">
        <v>743</v>
      </c>
      <c r="AC399" t="s">
        <v>743</v>
      </c>
      <c r="AE399">
        <v>0</v>
      </c>
      <c r="AI399" t="s">
        <v>743</v>
      </c>
      <c r="AK399" t="s">
        <v>743</v>
      </c>
      <c r="AL399" t="s">
        <v>743</v>
      </c>
      <c r="AM399" t="s">
        <v>743</v>
      </c>
      <c r="AO399" t="s">
        <v>743</v>
      </c>
      <c r="AP399" t="s">
        <v>21</v>
      </c>
      <c r="AW399" t="s">
        <v>1011</v>
      </c>
      <c r="AX399">
        <v>2.77</v>
      </c>
      <c r="AY399">
        <v>24.35</v>
      </c>
      <c r="AZ399">
        <v>22.5336114513307</v>
      </c>
    </row>
    <row r="400" spans="1:52">
      <c r="A400">
        <v>3901031</v>
      </c>
      <c r="B400" t="s">
        <v>1266</v>
      </c>
      <c r="C400" t="s">
        <v>465</v>
      </c>
      <c r="D400" t="s">
        <v>33</v>
      </c>
      <c r="E400">
        <v>252</v>
      </c>
      <c r="F400">
        <v>93</v>
      </c>
      <c r="G400" t="s">
        <v>442</v>
      </c>
      <c r="K400" t="s">
        <v>743</v>
      </c>
      <c r="O400" s="40"/>
      <c r="P400" t="s">
        <v>743</v>
      </c>
      <c r="Q400" t="s">
        <v>743</v>
      </c>
      <c r="W400" t="s">
        <v>743</v>
      </c>
      <c r="X400" s="40"/>
      <c r="Y400" t="s">
        <v>743</v>
      </c>
      <c r="Z400" t="s">
        <v>743</v>
      </c>
      <c r="AA400" t="s">
        <v>743</v>
      </c>
      <c r="AC400" t="s">
        <v>743</v>
      </c>
      <c r="AE400">
        <v>0</v>
      </c>
      <c r="AI400" t="s">
        <v>743</v>
      </c>
      <c r="AK400" t="s">
        <v>743</v>
      </c>
      <c r="AL400" t="s">
        <v>743</v>
      </c>
      <c r="AM400" t="s">
        <v>743</v>
      </c>
      <c r="AO400" t="s">
        <v>743</v>
      </c>
      <c r="AP400" t="s">
        <v>21</v>
      </c>
      <c r="AW400" t="s">
        <v>744</v>
      </c>
      <c r="AX400">
        <v>3.18</v>
      </c>
      <c r="AY400">
        <v>31.79</v>
      </c>
      <c r="AZ400">
        <v>27.928054735752902</v>
      </c>
    </row>
    <row r="401" spans="1:52">
      <c r="A401">
        <v>3901032</v>
      </c>
      <c r="B401" t="s">
        <v>1267</v>
      </c>
      <c r="C401" t="s">
        <v>466</v>
      </c>
      <c r="D401" t="s">
        <v>19</v>
      </c>
      <c r="E401">
        <v>120</v>
      </c>
      <c r="F401">
        <v>3</v>
      </c>
      <c r="G401" t="s">
        <v>442</v>
      </c>
      <c r="K401" t="s">
        <v>743</v>
      </c>
      <c r="O401" s="40"/>
      <c r="P401" t="s">
        <v>743</v>
      </c>
      <c r="Q401" t="s">
        <v>743</v>
      </c>
      <c r="W401" t="s">
        <v>743</v>
      </c>
      <c r="X401" s="40"/>
      <c r="Y401" t="s">
        <v>743</v>
      </c>
      <c r="Z401" t="s">
        <v>743</v>
      </c>
      <c r="AA401" t="s">
        <v>743</v>
      </c>
      <c r="AC401" t="s">
        <v>743</v>
      </c>
      <c r="AE401">
        <v>0</v>
      </c>
      <c r="AI401" t="s">
        <v>743</v>
      </c>
      <c r="AK401" t="s">
        <v>743</v>
      </c>
      <c r="AL401" t="s">
        <v>743</v>
      </c>
      <c r="AM401" t="s">
        <v>743</v>
      </c>
      <c r="AO401" t="s">
        <v>743</v>
      </c>
      <c r="AP401" t="s">
        <v>21</v>
      </c>
      <c r="AW401" t="s">
        <v>744</v>
      </c>
      <c r="AX401">
        <v>3.41</v>
      </c>
      <c r="AY401">
        <v>40.44</v>
      </c>
      <c r="AZ401">
        <v>27.418080432268798</v>
      </c>
    </row>
    <row r="402" spans="1:52">
      <c r="A402">
        <v>3901114</v>
      </c>
      <c r="B402" t="s">
        <v>1268</v>
      </c>
      <c r="C402" t="s">
        <v>467</v>
      </c>
      <c r="D402" t="s">
        <v>33</v>
      </c>
      <c r="E402">
        <v>236</v>
      </c>
      <c r="F402">
        <v>76</v>
      </c>
      <c r="G402" t="s">
        <v>442</v>
      </c>
      <c r="K402" t="s">
        <v>743</v>
      </c>
      <c r="O402" s="40"/>
      <c r="P402" t="s">
        <v>743</v>
      </c>
      <c r="Q402" t="s">
        <v>743</v>
      </c>
      <c r="W402" t="s">
        <v>743</v>
      </c>
      <c r="X402" s="40"/>
      <c r="Y402" t="s">
        <v>743</v>
      </c>
      <c r="Z402" t="s">
        <v>743</v>
      </c>
      <c r="AA402" t="s">
        <v>743</v>
      </c>
      <c r="AC402" t="s">
        <v>743</v>
      </c>
      <c r="AE402">
        <v>0</v>
      </c>
      <c r="AI402" t="s">
        <v>743</v>
      </c>
      <c r="AK402" t="s">
        <v>743</v>
      </c>
      <c r="AL402" t="s">
        <v>743</v>
      </c>
      <c r="AM402" t="s">
        <v>743</v>
      </c>
      <c r="AO402" t="s">
        <v>743</v>
      </c>
      <c r="AP402" t="s">
        <v>21</v>
      </c>
      <c r="AW402" t="s">
        <v>756</v>
      </c>
      <c r="AX402">
        <v>2.37</v>
      </c>
      <c r="AY402">
        <v>46.91</v>
      </c>
      <c r="AZ402">
        <v>44.205410830412603</v>
      </c>
    </row>
    <row r="403" spans="1:52">
      <c r="A403">
        <v>3901159</v>
      </c>
      <c r="B403" t="s">
        <v>1269</v>
      </c>
      <c r="C403" t="s">
        <v>468</v>
      </c>
      <c r="D403" t="s">
        <v>28</v>
      </c>
      <c r="E403">
        <v>125</v>
      </c>
      <c r="F403">
        <v>38</v>
      </c>
      <c r="G403" t="s">
        <v>442</v>
      </c>
      <c r="K403" t="s">
        <v>743</v>
      </c>
      <c r="O403" s="40"/>
      <c r="P403" t="s">
        <v>743</v>
      </c>
      <c r="Q403" t="s">
        <v>743</v>
      </c>
      <c r="W403" t="s">
        <v>743</v>
      </c>
      <c r="X403" s="40"/>
      <c r="Y403" t="s">
        <v>743</v>
      </c>
      <c r="Z403" t="s">
        <v>743</v>
      </c>
      <c r="AA403" t="s">
        <v>743</v>
      </c>
      <c r="AC403" t="s">
        <v>743</v>
      </c>
      <c r="AE403">
        <v>0</v>
      </c>
      <c r="AI403" t="s">
        <v>743</v>
      </c>
      <c r="AK403" t="s">
        <v>743</v>
      </c>
      <c r="AL403" t="s">
        <v>743</v>
      </c>
      <c r="AM403" t="s">
        <v>743</v>
      </c>
      <c r="AO403" t="s">
        <v>743</v>
      </c>
      <c r="AP403" t="s">
        <v>21</v>
      </c>
      <c r="AW403" t="s">
        <v>744</v>
      </c>
      <c r="AX403">
        <v>2.61</v>
      </c>
      <c r="AY403">
        <v>26.87</v>
      </c>
      <c r="AZ403">
        <v>36.1243566778165</v>
      </c>
    </row>
    <row r="404" spans="1:52">
      <c r="A404">
        <v>3901163</v>
      </c>
      <c r="B404" t="s">
        <v>1270</v>
      </c>
      <c r="C404" t="s">
        <v>469</v>
      </c>
      <c r="D404" t="s">
        <v>28</v>
      </c>
      <c r="E404">
        <v>300</v>
      </c>
      <c r="F404">
        <v>3</v>
      </c>
      <c r="G404" t="s">
        <v>442</v>
      </c>
      <c r="K404" t="s">
        <v>743</v>
      </c>
      <c r="O404" s="40"/>
      <c r="P404" t="s">
        <v>743</v>
      </c>
      <c r="Q404" t="s">
        <v>743</v>
      </c>
      <c r="W404" t="s">
        <v>743</v>
      </c>
      <c r="X404" s="40"/>
      <c r="Y404" t="s">
        <v>743</v>
      </c>
      <c r="Z404" t="s">
        <v>743</v>
      </c>
      <c r="AA404" t="s">
        <v>743</v>
      </c>
      <c r="AC404" t="s">
        <v>743</v>
      </c>
      <c r="AE404">
        <v>0</v>
      </c>
      <c r="AI404" t="s">
        <v>743</v>
      </c>
      <c r="AK404" t="s">
        <v>743</v>
      </c>
      <c r="AL404" t="s">
        <v>743</v>
      </c>
      <c r="AM404" t="s">
        <v>743</v>
      </c>
      <c r="AO404" t="s">
        <v>743</v>
      </c>
      <c r="AP404" t="s">
        <v>21</v>
      </c>
      <c r="AW404" t="s">
        <v>756</v>
      </c>
      <c r="AX404">
        <v>3.4991110456627599</v>
      </c>
      <c r="AY404">
        <v>35.26</v>
      </c>
      <c r="AZ404">
        <v>56.4194126556268</v>
      </c>
    </row>
    <row r="405" spans="1:52">
      <c r="A405">
        <v>3901215</v>
      </c>
      <c r="B405" t="s">
        <v>1271</v>
      </c>
      <c r="C405" t="s">
        <v>470</v>
      </c>
      <c r="D405" t="s">
        <v>28</v>
      </c>
      <c r="E405">
        <v>201</v>
      </c>
      <c r="F405">
        <v>72</v>
      </c>
      <c r="G405" t="s">
        <v>442</v>
      </c>
      <c r="K405" t="s">
        <v>743</v>
      </c>
      <c r="O405" s="40"/>
      <c r="P405" t="s">
        <v>743</v>
      </c>
      <c r="Q405" t="s">
        <v>743</v>
      </c>
      <c r="W405" t="s">
        <v>743</v>
      </c>
      <c r="X405" s="40"/>
      <c r="Y405" t="s">
        <v>743</v>
      </c>
      <c r="Z405" t="s">
        <v>743</v>
      </c>
      <c r="AA405" t="s">
        <v>743</v>
      </c>
      <c r="AC405" t="s">
        <v>743</v>
      </c>
      <c r="AE405">
        <v>0</v>
      </c>
      <c r="AI405" t="s">
        <v>743</v>
      </c>
      <c r="AK405" t="s">
        <v>743</v>
      </c>
      <c r="AL405" t="s">
        <v>743</v>
      </c>
      <c r="AM405" t="s">
        <v>743</v>
      </c>
      <c r="AO405" t="s">
        <v>743</v>
      </c>
      <c r="AP405" t="s">
        <v>21</v>
      </c>
      <c r="AW405" t="s">
        <v>756</v>
      </c>
      <c r="AX405">
        <v>3.38</v>
      </c>
      <c r="AY405">
        <v>48.04</v>
      </c>
      <c r="AZ405">
        <v>57.229893900594099</v>
      </c>
    </row>
    <row r="406" spans="1:52">
      <c r="A406">
        <v>3901217</v>
      </c>
      <c r="B406" t="s">
        <v>1272</v>
      </c>
      <c r="C406" t="s">
        <v>471</v>
      </c>
      <c r="D406" t="s">
        <v>19</v>
      </c>
      <c r="E406">
        <v>41</v>
      </c>
      <c r="F406">
        <v>15</v>
      </c>
      <c r="G406" t="s">
        <v>442</v>
      </c>
      <c r="K406" t="s">
        <v>743</v>
      </c>
      <c r="O406" s="40"/>
      <c r="P406" t="s">
        <v>743</v>
      </c>
      <c r="Q406" t="s">
        <v>743</v>
      </c>
      <c r="W406" t="s">
        <v>743</v>
      </c>
      <c r="X406" s="40"/>
      <c r="Y406" t="s">
        <v>743</v>
      </c>
      <c r="Z406" t="s">
        <v>743</v>
      </c>
      <c r="AA406" t="s">
        <v>743</v>
      </c>
      <c r="AC406" t="s">
        <v>743</v>
      </c>
      <c r="AE406">
        <v>0</v>
      </c>
      <c r="AI406" t="s">
        <v>743</v>
      </c>
      <c r="AK406" t="s">
        <v>743</v>
      </c>
      <c r="AL406" t="s">
        <v>743</v>
      </c>
      <c r="AM406" t="s">
        <v>743</v>
      </c>
      <c r="AO406" t="s">
        <v>743</v>
      </c>
      <c r="AP406" t="s">
        <v>21</v>
      </c>
      <c r="AW406" t="s">
        <v>744</v>
      </c>
      <c r="AX406">
        <v>3.41</v>
      </c>
      <c r="AY406">
        <v>23.07</v>
      </c>
      <c r="AZ406">
        <v>22.386777472728902</v>
      </c>
    </row>
    <row r="407" spans="1:52">
      <c r="A407">
        <v>3901303</v>
      </c>
      <c r="B407" t="s">
        <v>1273</v>
      </c>
      <c r="C407" t="s">
        <v>472</v>
      </c>
      <c r="D407" t="s">
        <v>33</v>
      </c>
      <c r="E407">
        <v>231</v>
      </c>
      <c r="F407">
        <v>70</v>
      </c>
      <c r="G407" t="s">
        <v>442</v>
      </c>
      <c r="K407" t="s">
        <v>743</v>
      </c>
      <c r="O407" s="40"/>
      <c r="P407" t="s">
        <v>743</v>
      </c>
      <c r="Q407" t="s">
        <v>743</v>
      </c>
      <c r="W407" t="s">
        <v>743</v>
      </c>
      <c r="X407" s="40"/>
      <c r="Y407" t="s">
        <v>743</v>
      </c>
      <c r="Z407" t="s">
        <v>743</v>
      </c>
      <c r="AA407" t="s">
        <v>743</v>
      </c>
      <c r="AC407" t="s">
        <v>743</v>
      </c>
      <c r="AE407">
        <v>0</v>
      </c>
      <c r="AI407" t="s">
        <v>743</v>
      </c>
      <c r="AK407" t="s">
        <v>743</v>
      </c>
      <c r="AL407" t="s">
        <v>743</v>
      </c>
      <c r="AM407" t="s">
        <v>743</v>
      </c>
      <c r="AO407" t="s">
        <v>743</v>
      </c>
      <c r="AP407" t="s">
        <v>21</v>
      </c>
      <c r="AW407" t="s">
        <v>744</v>
      </c>
      <c r="AX407">
        <v>1.84</v>
      </c>
      <c r="AY407">
        <v>40.520000000000003</v>
      </c>
      <c r="AZ407">
        <v>27.361475839468799</v>
      </c>
    </row>
    <row r="408" spans="1:52">
      <c r="A408">
        <v>3902136</v>
      </c>
      <c r="B408" t="s">
        <v>1274</v>
      </c>
      <c r="C408" t="s">
        <v>473</v>
      </c>
      <c r="D408" t="s">
        <v>28</v>
      </c>
      <c r="E408">
        <v>40</v>
      </c>
      <c r="F408">
        <v>1</v>
      </c>
      <c r="G408" t="s">
        <v>442</v>
      </c>
      <c r="K408" t="s">
        <v>743</v>
      </c>
      <c r="O408" s="40"/>
      <c r="P408" t="s">
        <v>743</v>
      </c>
      <c r="Q408" t="s">
        <v>743</v>
      </c>
      <c r="W408" t="s">
        <v>743</v>
      </c>
      <c r="X408" s="40"/>
      <c r="Y408" t="s">
        <v>743</v>
      </c>
      <c r="Z408" t="s">
        <v>743</v>
      </c>
      <c r="AA408" t="s">
        <v>743</v>
      </c>
      <c r="AC408" t="s">
        <v>743</v>
      </c>
      <c r="AE408">
        <v>0</v>
      </c>
      <c r="AI408" t="s">
        <v>743</v>
      </c>
      <c r="AK408" t="s">
        <v>743</v>
      </c>
      <c r="AL408" t="s">
        <v>743</v>
      </c>
      <c r="AM408" t="s">
        <v>743</v>
      </c>
      <c r="AO408" t="s">
        <v>743</v>
      </c>
      <c r="AP408" t="s">
        <v>21</v>
      </c>
      <c r="AW408" t="s">
        <v>756</v>
      </c>
      <c r="AX408">
        <v>3.1971451695756601</v>
      </c>
      <c r="AY408">
        <v>29.64</v>
      </c>
      <c r="AZ408">
        <v>24.690144919142799</v>
      </c>
    </row>
    <row r="409" spans="1:52">
      <c r="A409">
        <v>3910015</v>
      </c>
      <c r="B409" t="s">
        <v>1275</v>
      </c>
      <c r="C409" t="s">
        <v>474</v>
      </c>
      <c r="D409" t="s">
        <v>19</v>
      </c>
      <c r="E409">
        <v>35080</v>
      </c>
      <c r="F409">
        <v>10412</v>
      </c>
      <c r="G409" t="s">
        <v>442</v>
      </c>
      <c r="K409" t="s">
        <v>743</v>
      </c>
      <c r="O409" s="40"/>
      <c r="P409" t="s">
        <v>743</v>
      </c>
      <c r="Q409" t="s">
        <v>743</v>
      </c>
      <c r="W409" t="s">
        <v>743</v>
      </c>
      <c r="X409" s="40"/>
      <c r="Y409" t="s">
        <v>743</v>
      </c>
      <c r="Z409" t="s">
        <v>743</v>
      </c>
      <c r="AA409" t="s">
        <v>743</v>
      </c>
      <c r="AC409" t="s">
        <v>743</v>
      </c>
      <c r="AE409">
        <v>0</v>
      </c>
      <c r="AI409" t="s">
        <v>743</v>
      </c>
      <c r="AK409" t="s">
        <v>743</v>
      </c>
      <c r="AL409" t="s">
        <v>743</v>
      </c>
      <c r="AM409" t="s">
        <v>743</v>
      </c>
      <c r="AO409" t="s">
        <v>743</v>
      </c>
      <c r="AP409" t="s">
        <v>21</v>
      </c>
      <c r="AW409" t="s">
        <v>1011</v>
      </c>
      <c r="AX409">
        <v>3.7479694871323801</v>
      </c>
      <c r="AY409">
        <v>24.28</v>
      </c>
      <c r="AZ409">
        <v>43.0907181765701</v>
      </c>
    </row>
    <row r="410" spans="1:52">
      <c r="A410">
        <v>3910018</v>
      </c>
      <c r="B410" t="s">
        <v>1276</v>
      </c>
      <c r="C410" t="s">
        <v>475</v>
      </c>
      <c r="D410" t="s">
        <v>33</v>
      </c>
      <c r="E410">
        <v>600</v>
      </c>
      <c r="F410">
        <v>385</v>
      </c>
      <c r="G410" t="s">
        <v>442</v>
      </c>
      <c r="K410" t="s">
        <v>743</v>
      </c>
      <c r="O410" s="40"/>
      <c r="P410" t="s">
        <v>743</v>
      </c>
      <c r="Q410" t="s">
        <v>743</v>
      </c>
      <c r="W410" t="s">
        <v>743</v>
      </c>
      <c r="X410" s="40"/>
      <c r="Y410" t="s">
        <v>743</v>
      </c>
      <c r="Z410" t="s">
        <v>743</v>
      </c>
      <c r="AA410" t="s">
        <v>743</v>
      </c>
      <c r="AC410" t="s">
        <v>743</v>
      </c>
      <c r="AE410">
        <v>0</v>
      </c>
      <c r="AI410" t="s">
        <v>743</v>
      </c>
      <c r="AK410" t="s">
        <v>743</v>
      </c>
      <c r="AL410" t="s">
        <v>743</v>
      </c>
      <c r="AM410" t="s">
        <v>743</v>
      </c>
      <c r="AO410" t="s">
        <v>743</v>
      </c>
      <c r="AP410" t="s">
        <v>21</v>
      </c>
      <c r="AW410" t="s">
        <v>744</v>
      </c>
      <c r="AX410">
        <v>1.99063611015236</v>
      </c>
      <c r="AY410">
        <v>46.08</v>
      </c>
      <c r="AZ410">
        <v>27.928054735752902</v>
      </c>
    </row>
    <row r="411" spans="1:52">
      <c r="A411">
        <v>3910022</v>
      </c>
      <c r="B411" t="s">
        <v>1277</v>
      </c>
      <c r="C411" t="s">
        <v>476</v>
      </c>
      <c r="D411" t="s">
        <v>28</v>
      </c>
      <c r="E411">
        <v>1510</v>
      </c>
      <c r="F411">
        <v>202</v>
      </c>
      <c r="G411" t="s">
        <v>442</v>
      </c>
      <c r="K411" t="s">
        <v>743</v>
      </c>
      <c r="O411" s="40"/>
      <c r="P411" t="s">
        <v>743</v>
      </c>
      <c r="Q411" t="s">
        <v>743</v>
      </c>
      <c r="W411" t="s">
        <v>743</v>
      </c>
      <c r="X411" s="40"/>
      <c r="Y411" t="s">
        <v>743</v>
      </c>
      <c r="Z411" t="s">
        <v>743</v>
      </c>
      <c r="AA411" t="s">
        <v>743</v>
      </c>
      <c r="AC411" t="s">
        <v>743</v>
      </c>
      <c r="AE411">
        <v>0</v>
      </c>
      <c r="AI411" t="s">
        <v>743</v>
      </c>
      <c r="AK411" t="s">
        <v>743</v>
      </c>
      <c r="AL411" t="s">
        <v>743</v>
      </c>
      <c r="AM411" t="s">
        <v>743</v>
      </c>
      <c r="AO411" t="s">
        <v>743</v>
      </c>
      <c r="AP411" t="s">
        <v>21</v>
      </c>
      <c r="AW411" t="s">
        <v>756</v>
      </c>
      <c r="AX411">
        <v>2.37</v>
      </c>
      <c r="AY411">
        <v>46.91</v>
      </c>
      <c r="AZ411">
        <v>44.205410830412603</v>
      </c>
    </row>
    <row r="412" spans="1:52">
      <c r="A412">
        <v>4000200</v>
      </c>
      <c r="B412" t="s">
        <v>1278</v>
      </c>
      <c r="C412" t="s">
        <v>477</v>
      </c>
      <c r="D412" t="s">
        <v>19</v>
      </c>
      <c r="E412">
        <v>85</v>
      </c>
      <c r="F412">
        <v>24</v>
      </c>
      <c r="G412" t="s">
        <v>478</v>
      </c>
      <c r="K412" t="s">
        <v>743</v>
      </c>
      <c r="O412" s="40"/>
      <c r="P412" t="s">
        <v>743</v>
      </c>
      <c r="Q412" t="s">
        <v>743</v>
      </c>
      <c r="W412" t="s">
        <v>743</v>
      </c>
      <c r="X412" s="40"/>
      <c r="Y412" t="s">
        <v>743</v>
      </c>
      <c r="Z412" t="s">
        <v>743</v>
      </c>
      <c r="AA412" t="s">
        <v>743</v>
      </c>
      <c r="AC412" t="s">
        <v>743</v>
      </c>
      <c r="AE412">
        <v>0</v>
      </c>
      <c r="AI412" t="s">
        <v>743</v>
      </c>
      <c r="AK412" t="s">
        <v>743</v>
      </c>
      <c r="AL412" t="s">
        <v>743</v>
      </c>
      <c r="AM412" t="s">
        <v>743</v>
      </c>
      <c r="AO412" t="s">
        <v>743</v>
      </c>
      <c r="AP412" t="s">
        <v>21</v>
      </c>
      <c r="AW412" t="s">
        <v>744</v>
      </c>
      <c r="AX412">
        <v>2.35</v>
      </c>
      <c r="AY412">
        <v>22.21</v>
      </c>
      <c r="AZ412">
        <v>13.8181749838495</v>
      </c>
    </row>
    <row r="413" spans="1:52">
      <c r="A413">
        <v>4000523</v>
      </c>
      <c r="B413" t="s">
        <v>1279</v>
      </c>
      <c r="C413" t="s">
        <v>479</v>
      </c>
      <c r="D413" t="s">
        <v>19</v>
      </c>
      <c r="E413">
        <v>591</v>
      </c>
      <c r="F413">
        <v>179</v>
      </c>
      <c r="G413" t="s">
        <v>478</v>
      </c>
      <c r="K413" t="s">
        <v>743</v>
      </c>
      <c r="O413" s="40"/>
      <c r="P413" t="s">
        <v>743</v>
      </c>
      <c r="Q413" t="s">
        <v>743</v>
      </c>
      <c r="W413" t="s">
        <v>743</v>
      </c>
      <c r="X413" s="40"/>
      <c r="Y413" t="s">
        <v>743</v>
      </c>
      <c r="Z413" t="s">
        <v>743</v>
      </c>
      <c r="AA413" t="s">
        <v>743</v>
      </c>
      <c r="AC413" t="s">
        <v>743</v>
      </c>
      <c r="AE413">
        <v>0</v>
      </c>
      <c r="AI413" t="s">
        <v>743</v>
      </c>
      <c r="AK413" t="s">
        <v>743</v>
      </c>
      <c r="AL413" t="s">
        <v>743</v>
      </c>
      <c r="AM413" t="s">
        <v>743</v>
      </c>
      <c r="AO413" t="s">
        <v>743</v>
      </c>
      <c r="AP413" t="s">
        <v>21</v>
      </c>
      <c r="AW413" t="s">
        <v>744</v>
      </c>
      <c r="AX413">
        <v>2.72</v>
      </c>
      <c r="AY413">
        <v>9.0299999999999994</v>
      </c>
      <c r="AZ413">
        <v>7.2875950227135498</v>
      </c>
    </row>
    <row r="414" spans="1:52">
      <c r="A414">
        <v>4000568</v>
      </c>
      <c r="B414" t="s">
        <v>1280</v>
      </c>
      <c r="C414" t="s">
        <v>480</v>
      </c>
      <c r="D414" t="s">
        <v>33</v>
      </c>
      <c r="E414">
        <v>462</v>
      </c>
      <c r="F414">
        <v>206</v>
      </c>
      <c r="G414" t="s">
        <v>478</v>
      </c>
      <c r="K414" t="s">
        <v>743</v>
      </c>
      <c r="O414" s="40"/>
      <c r="P414" t="s">
        <v>743</v>
      </c>
      <c r="Q414" t="s">
        <v>743</v>
      </c>
      <c r="W414" t="s">
        <v>743</v>
      </c>
      <c r="X414" s="40"/>
      <c r="Y414" t="s">
        <v>743</v>
      </c>
      <c r="Z414" t="s">
        <v>743</v>
      </c>
      <c r="AA414" t="s">
        <v>743</v>
      </c>
      <c r="AC414" t="s">
        <v>743</v>
      </c>
      <c r="AE414">
        <v>0</v>
      </c>
      <c r="AI414" t="s">
        <v>743</v>
      </c>
      <c r="AK414" t="s">
        <v>743</v>
      </c>
      <c r="AL414" t="s">
        <v>743</v>
      </c>
      <c r="AM414" t="s">
        <v>743</v>
      </c>
      <c r="AO414" t="s">
        <v>743</v>
      </c>
      <c r="AP414" t="s">
        <v>21</v>
      </c>
      <c r="AW414" t="s">
        <v>744</v>
      </c>
      <c r="AX414">
        <v>2.66</v>
      </c>
      <c r="AY414">
        <v>18.350000000000001</v>
      </c>
      <c r="AZ414">
        <v>9.7979802087682195</v>
      </c>
    </row>
    <row r="415" spans="1:52">
      <c r="A415">
        <v>4000631</v>
      </c>
      <c r="B415" t="s">
        <v>1281</v>
      </c>
      <c r="C415" t="s">
        <v>481</v>
      </c>
      <c r="D415" t="s">
        <v>28</v>
      </c>
      <c r="E415">
        <v>40</v>
      </c>
      <c r="F415">
        <v>20</v>
      </c>
      <c r="G415" t="s">
        <v>478</v>
      </c>
      <c r="K415" t="s">
        <v>743</v>
      </c>
      <c r="O415" s="40"/>
      <c r="P415" t="s">
        <v>743</v>
      </c>
      <c r="Q415" t="s">
        <v>743</v>
      </c>
      <c r="W415" t="s">
        <v>743</v>
      </c>
      <c r="X415" s="40"/>
      <c r="Y415" t="s">
        <v>743</v>
      </c>
      <c r="Z415" t="s">
        <v>743</v>
      </c>
      <c r="AA415" t="s">
        <v>743</v>
      </c>
      <c r="AC415" t="s">
        <v>743</v>
      </c>
      <c r="AE415">
        <v>0</v>
      </c>
      <c r="AI415" t="s">
        <v>743</v>
      </c>
      <c r="AK415" t="s">
        <v>743</v>
      </c>
      <c r="AL415" t="s">
        <v>743</v>
      </c>
      <c r="AM415" t="s">
        <v>743</v>
      </c>
      <c r="AO415" t="s">
        <v>743</v>
      </c>
      <c r="AP415" t="s">
        <v>35</v>
      </c>
      <c r="AW415" t="s">
        <v>744</v>
      </c>
      <c r="AX415">
        <v>2.33</v>
      </c>
      <c r="AY415">
        <v>16.260000000000002</v>
      </c>
      <c r="AZ415">
        <v>21.558509657547599</v>
      </c>
    </row>
    <row r="416" spans="1:52">
      <c r="A416">
        <v>4000653</v>
      </c>
      <c r="B416" t="s">
        <v>1282</v>
      </c>
      <c r="C416" t="s">
        <v>482</v>
      </c>
      <c r="D416" t="s">
        <v>28</v>
      </c>
      <c r="E416">
        <v>250</v>
      </c>
      <c r="F416">
        <v>127</v>
      </c>
      <c r="G416" t="s">
        <v>478</v>
      </c>
      <c r="K416" t="s">
        <v>743</v>
      </c>
      <c r="O416" s="40"/>
      <c r="P416" t="s">
        <v>743</v>
      </c>
      <c r="Q416" t="s">
        <v>743</v>
      </c>
      <c r="T416" t="s">
        <v>25</v>
      </c>
      <c r="U416" s="40">
        <f>AB416</f>
        <v>661772.5</v>
      </c>
      <c r="V416">
        <v>3</v>
      </c>
      <c r="W416" t="s">
        <v>743</v>
      </c>
      <c r="X416" s="40"/>
      <c r="Y416" t="s">
        <v>743</v>
      </c>
      <c r="Z416" t="s">
        <v>743</v>
      </c>
      <c r="AA416" t="s">
        <v>1283</v>
      </c>
      <c r="AB416" s="40">
        <v>661772.5</v>
      </c>
      <c r="AC416" t="s">
        <v>26</v>
      </c>
      <c r="AE416">
        <v>0</v>
      </c>
      <c r="AI416" t="s">
        <v>743</v>
      </c>
      <c r="AK416" t="s">
        <v>743</v>
      </c>
      <c r="AL416" t="s">
        <v>743</v>
      </c>
      <c r="AM416" t="s">
        <v>743</v>
      </c>
      <c r="AO416" t="s">
        <v>743</v>
      </c>
      <c r="AP416" t="s">
        <v>21</v>
      </c>
      <c r="AW416" t="s">
        <v>744</v>
      </c>
      <c r="AX416">
        <v>2.4682590677132898</v>
      </c>
      <c r="AY416">
        <v>17.350000000000001</v>
      </c>
      <c r="AZ416">
        <v>11.4609788640267</v>
      </c>
    </row>
    <row r="417" spans="1:52">
      <c r="A417">
        <v>4000675</v>
      </c>
      <c r="B417" t="s">
        <v>1284</v>
      </c>
      <c r="C417" t="s">
        <v>483</v>
      </c>
      <c r="D417" t="s">
        <v>19</v>
      </c>
      <c r="E417">
        <v>253</v>
      </c>
      <c r="F417">
        <v>1</v>
      </c>
      <c r="G417" t="s">
        <v>478</v>
      </c>
      <c r="K417" t="s">
        <v>743</v>
      </c>
      <c r="O417" s="40"/>
      <c r="P417" t="s">
        <v>743</v>
      </c>
      <c r="Q417" t="s">
        <v>743</v>
      </c>
      <c r="W417" t="s">
        <v>743</v>
      </c>
      <c r="X417" s="40"/>
      <c r="Y417" t="s">
        <v>743</v>
      </c>
      <c r="Z417" t="s">
        <v>743</v>
      </c>
      <c r="AA417" t="s">
        <v>743</v>
      </c>
      <c r="AC417" t="s">
        <v>743</v>
      </c>
      <c r="AE417">
        <v>0</v>
      </c>
      <c r="AI417" t="s">
        <v>743</v>
      </c>
      <c r="AK417" t="s">
        <v>743</v>
      </c>
      <c r="AL417" t="s">
        <v>743</v>
      </c>
      <c r="AM417" t="s">
        <v>743</v>
      </c>
      <c r="AO417" t="s">
        <v>743</v>
      </c>
      <c r="AP417" t="s">
        <v>21</v>
      </c>
      <c r="AW417" t="s">
        <v>744</v>
      </c>
      <c r="AX417">
        <v>3.5</v>
      </c>
      <c r="AY417">
        <v>23.06</v>
      </c>
      <c r="AZ417">
        <v>6.7937272238293103</v>
      </c>
    </row>
    <row r="418" spans="1:52">
      <c r="A418">
        <v>4000775</v>
      </c>
      <c r="B418" t="s">
        <v>1285</v>
      </c>
      <c r="C418" t="s">
        <v>484</v>
      </c>
      <c r="D418" t="s">
        <v>33</v>
      </c>
      <c r="E418">
        <v>30</v>
      </c>
      <c r="F418">
        <v>16</v>
      </c>
      <c r="G418" t="s">
        <v>478</v>
      </c>
      <c r="K418" t="s">
        <v>743</v>
      </c>
      <c r="O418" s="40"/>
      <c r="P418" t="s">
        <v>743</v>
      </c>
      <c r="Q418" t="s">
        <v>743</v>
      </c>
      <c r="W418" t="s">
        <v>743</v>
      </c>
      <c r="X418" s="40"/>
      <c r="Y418" t="s">
        <v>743</v>
      </c>
      <c r="Z418" t="s">
        <v>743</v>
      </c>
      <c r="AA418" t="s">
        <v>743</v>
      </c>
      <c r="AC418" t="s">
        <v>743</v>
      </c>
      <c r="AE418">
        <v>0</v>
      </c>
      <c r="AI418" t="s">
        <v>743</v>
      </c>
      <c r="AK418" t="s">
        <v>743</v>
      </c>
      <c r="AL418" t="s">
        <v>743</v>
      </c>
      <c r="AM418" t="s">
        <v>743</v>
      </c>
      <c r="AO418" t="s">
        <v>743</v>
      </c>
      <c r="AP418" t="s">
        <v>21</v>
      </c>
      <c r="AW418" t="s">
        <v>756</v>
      </c>
      <c r="AX418">
        <v>2.95</v>
      </c>
      <c r="AY418">
        <v>24.47</v>
      </c>
      <c r="AZ418">
        <v>7.6547403560606897</v>
      </c>
    </row>
    <row r="419" spans="1:52">
      <c r="A419">
        <v>4000839</v>
      </c>
      <c r="B419" t="s">
        <v>1286</v>
      </c>
      <c r="C419" t="s">
        <v>485</v>
      </c>
      <c r="D419" t="s">
        <v>28</v>
      </c>
      <c r="E419">
        <v>25</v>
      </c>
      <c r="F419">
        <v>1</v>
      </c>
      <c r="G419" t="s">
        <v>478</v>
      </c>
      <c r="K419" t="s">
        <v>743</v>
      </c>
      <c r="O419" s="40"/>
      <c r="P419" t="s">
        <v>743</v>
      </c>
      <c r="Q419" t="s">
        <v>743</v>
      </c>
      <c r="W419" t="s">
        <v>743</v>
      </c>
      <c r="X419" s="40"/>
      <c r="Y419" t="s">
        <v>743</v>
      </c>
      <c r="Z419" t="s">
        <v>743</v>
      </c>
      <c r="AA419" t="s">
        <v>743</v>
      </c>
      <c r="AC419" t="s">
        <v>743</v>
      </c>
      <c r="AE419">
        <v>0</v>
      </c>
      <c r="AI419" t="s">
        <v>743</v>
      </c>
      <c r="AK419" t="s">
        <v>743</v>
      </c>
      <c r="AL419" t="s">
        <v>743</v>
      </c>
      <c r="AM419" t="s">
        <v>743</v>
      </c>
      <c r="AO419" t="s">
        <v>743</v>
      </c>
      <c r="AP419" t="s">
        <v>21</v>
      </c>
      <c r="AW419" t="s">
        <v>744</v>
      </c>
      <c r="AX419">
        <v>2.23</v>
      </c>
      <c r="AY419">
        <v>23.02</v>
      </c>
      <c r="AZ419">
        <v>21.558509657547599</v>
      </c>
    </row>
    <row r="420" spans="1:52">
      <c r="A420">
        <v>4010011</v>
      </c>
      <c r="B420" t="s">
        <v>1287</v>
      </c>
      <c r="C420" t="s">
        <v>486</v>
      </c>
      <c r="D420" t="s">
        <v>19</v>
      </c>
      <c r="E420">
        <v>13757</v>
      </c>
      <c r="F420">
        <v>5892</v>
      </c>
      <c r="G420" t="s">
        <v>478</v>
      </c>
      <c r="K420" t="s">
        <v>743</v>
      </c>
      <c r="O420" s="40"/>
      <c r="P420" t="s">
        <v>743</v>
      </c>
      <c r="Q420" t="s">
        <v>743</v>
      </c>
      <c r="T420" t="s">
        <v>25</v>
      </c>
      <c r="U420" s="40">
        <f>AB420</f>
        <v>661772.5</v>
      </c>
      <c r="V420">
        <v>3</v>
      </c>
      <c r="W420" t="s">
        <v>743</v>
      </c>
      <c r="X420" s="40"/>
      <c r="Y420" t="s">
        <v>743</v>
      </c>
      <c r="Z420" t="s">
        <v>743</v>
      </c>
      <c r="AA420" t="s">
        <v>1283</v>
      </c>
      <c r="AB420" s="40">
        <v>661772.5</v>
      </c>
      <c r="AC420" t="s">
        <v>26</v>
      </c>
      <c r="AE420">
        <v>0</v>
      </c>
      <c r="AI420" t="s">
        <v>743</v>
      </c>
      <c r="AK420" t="s">
        <v>743</v>
      </c>
      <c r="AL420" t="s">
        <v>743</v>
      </c>
      <c r="AM420" t="s">
        <v>743</v>
      </c>
      <c r="AO420" t="s">
        <v>743</v>
      </c>
      <c r="AP420" t="s">
        <v>21</v>
      </c>
      <c r="AW420" t="s">
        <v>744</v>
      </c>
      <c r="AX420">
        <v>2.2467650951224298</v>
      </c>
      <c r="AY420">
        <v>13.87</v>
      </c>
      <c r="AZ420">
        <v>15.0494441210883</v>
      </c>
    </row>
    <row r="421" spans="1:52">
      <c r="A421">
        <v>4010016</v>
      </c>
      <c r="B421" t="s">
        <v>1288</v>
      </c>
      <c r="C421" t="s">
        <v>487</v>
      </c>
      <c r="D421" t="s">
        <v>19</v>
      </c>
      <c r="E421">
        <v>7086</v>
      </c>
      <c r="F421">
        <v>2776</v>
      </c>
      <c r="G421" t="s">
        <v>478</v>
      </c>
      <c r="K421" t="s">
        <v>743</v>
      </c>
      <c r="O421" s="40"/>
      <c r="P421" t="s">
        <v>743</v>
      </c>
      <c r="Q421" t="s">
        <v>743</v>
      </c>
      <c r="W421" t="s">
        <v>743</v>
      </c>
      <c r="X421" s="40"/>
      <c r="Y421" t="s">
        <v>743</v>
      </c>
      <c r="Z421" t="s">
        <v>743</v>
      </c>
      <c r="AA421" t="s">
        <v>743</v>
      </c>
      <c r="AB421" t="s">
        <v>743</v>
      </c>
      <c r="AC421" t="s">
        <v>743</v>
      </c>
      <c r="AE421">
        <v>0</v>
      </c>
      <c r="AI421" t="s">
        <v>743</v>
      </c>
      <c r="AK421" t="s">
        <v>743</v>
      </c>
      <c r="AL421" t="s">
        <v>743</v>
      </c>
      <c r="AM421" t="s">
        <v>743</v>
      </c>
      <c r="AO421" t="s">
        <v>743</v>
      </c>
      <c r="AP421" t="s">
        <v>21</v>
      </c>
      <c r="AW421" t="s">
        <v>744</v>
      </c>
      <c r="AX421">
        <v>2.4658670838375998</v>
      </c>
      <c r="AY421">
        <v>17.98</v>
      </c>
      <c r="AZ421">
        <v>10.1018396113582</v>
      </c>
    </row>
    <row r="422" spans="1:52">
      <c r="A422">
        <v>4010017</v>
      </c>
      <c r="B422" t="s">
        <v>1289</v>
      </c>
      <c r="C422" t="s">
        <v>488</v>
      </c>
      <c r="D422" t="s">
        <v>19</v>
      </c>
      <c r="E422">
        <v>5949</v>
      </c>
      <c r="F422">
        <v>2683</v>
      </c>
      <c r="G422" t="s">
        <v>478</v>
      </c>
      <c r="K422" t="s">
        <v>743</v>
      </c>
      <c r="O422" s="40"/>
      <c r="P422" t="s">
        <v>743</v>
      </c>
      <c r="Q422" t="s">
        <v>743</v>
      </c>
      <c r="W422" t="s">
        <v>743</v>
      </c>
      <c r="X422" s="40"/>
      <c r="Y422" t="s">
        <v>743</v>
      </c>
      <c r="Z422" t="s">
        <v>743</v>
      </c>
      <c r="AA422" t="s">
        <v>743</v>
      </c>
      <c r="AB422" t="s">
        <v>743</v>
      </c>
      <c r="AC422" t="s">
        <v>743</v>
      </c>
      <c r="AE422">
        <v>0</v>
      </c>
      <c r="AI422" t="s">
        <v>743</v>
      </c>
      <c r="AK422" t="s">
        <v>743</v>
      </c>
      <c r="AL422" t="s">
        <v>743</v>
      </c>
      <c r="AM422" t="s">
        <v>743</v>
      </c>
      <c r="AO422" t="s">
        <v>743</v>
      </c>
      <c r="AP422" t="s">
        <v>21</v>
      </c>
      <c r="AW422" t="s">
        <v>744</v>
      </c>
      <c r="AX422">
        <v>2.4699510925096702</v>
      </c>
      <c r="AY422">
        <v>16.010000000000002</v>
      </c>
      <c r="AZ422">
        <v>8.8711781530340392</v>
      </c>
    </row>
    <row r="423" spans="1:52">
      <c r="A423">
        <v>4010027</v>
      </c>
      <c r="B423" t="s">
        <v>1290</v>
      </c>
      <c r="C423" t="s">
        <v>489</v>
      </c>
      <c r="D423" t="s">
        <v>28</v>
      </c>
      <c r="E423">
        <v>2181</v>
      </c>
      <c r="F423">
        <v>663</v>
      </c>
      <c r="G423" t="s">
        <v>478</v>
      </c>
      <c r="K423" t="s">
        <v>743</v>
      </c>
      <c r="O423" s="40"/>
      <c r="P423" t="s">
        <v>743</v>
      </c>
      <c r="Q423" t="s">
        <v>743</v>
      </c>
      <c r="W423" t="s">
        <v>743</v>
      </c>
      <c r="X423" s="40"/>
      <c r="Y423" t="s">
        <v>743</v>
      </c>
      <c r="Z423" t="s">
        <v>743</v>
      </c>
      <c r="AA423" t="s">
        <v>743</v>
      </c>
      <c r="AB423" t="s">
        <v>743</v>
      </c>
      <c r="AC423" t="s">
        <v>743</v>
      </c>
      <c r="AE423">
        <v>0</v>
      </c>
      <c r="AI423" t="s">
        <v>743</v>
      </c>
      <c r="AK423" t="s">
        <v>743</v>
      </c>
      <c r="AL423" t="s">
        <v>743</v>
      </c>
      <c r="AM423" t="s">
        <v>743</v>
      </c>
      <c r="AO423" t="s">
        <v>743</v>
      </c>
      <c r="AP423" t="s">
        <v>21</v>
      </c>
      <c r="AW423" t="s">
        <v>744</v>
      </c>
      <c r="AX423">
        <v>2.1800000000000002</v>
      </c>
      <c r="AY423">
        <v>13.25</v>
      </c>
      <c r="AZ423">
        <v>8.9563897048568801</v>
      </c>
    </row>
    <row r="424" spans="1:52">
      <c r="A424">
        <v>4100503</v>
      </c>
      <c r="B424" t="s">
        <v>1291</v>
      </c>
      <c r="C424" t="s">
        <v>490</v>
      </c>
      <c r="D424" t="s">
        <v>19</v>
      </c>
      <c r="E424">
        <v>150</v>
      </c>
      <c r="F424">
        <v>94</v>
      </c>
      <c r="G424" t="s">
        <v>491</v>
      </c>
      <c r="K424" t="s">
        <v>743</v>
      </c>
      <c r="O424" s="40"/>
      <c r="P424" t="s">
        <v>743</v>
      </c>
      <c r="Q424" t="s">
        <v>743</v>
      </c>
      <c r="W424" t="s">
        <v>743</v>
      </c>
      <c r="X424" s="40"/>
      <c r="Y424" t="s">
        <v>743</v>
      </c>
      <c r="Z424" t="s">
        <v>743</v>
      </c>
      <c r="AA424" t="s">
        <v>743</v>
      </c>
      <c r="AB424" t="s">
        <v>743</v>
      </c>
      <c r="AC424" t="s">
        <v>743</v>
      </c>
      <c r="AE424">
        <v>0</v>
      </c>
      <c r="AI424" t="s">
        <v>743</v>
      </c>
      <c r="AK424" t="s">
        <v>743</v>
      </c>
      <c r="AL424" t="s">
        <v>743</v>
      </c>
      <c r="AM424" t="s">
        <v>743</v>
      </c>
      <c r="AO424" t="s">
        <v>743</v>
      </c>
      <c r="AP424" t="s">
        <v>21</v>
      </c>
      <c r="AW424" t="s">
        <v>744</v>
      </c>
      <c r="AX424">
        <v>2.4300000000000002</v>
      </c>
      <c r="AY424">
        <v>14.17</v>
      </c>
      <c r="AZ424">
        <v>10.5243567836217</v>
      </c>
    </row>
    <row r="425" spans="1:52">
      <c r="A425">
        <v>4100509</v>
      </c>
      <c r="B425" t="s">
        <v>1292</v>
      </c>
      <c r="C425" t="s">
        <v>492</v>
      </c>
      <c r="D425" t="s">
        <v>19</v>
      </c>
      <c r="E425">
        <v>300</v>
      </c>
      <c r="F425">
        <v>75</v>
      </c>
      <c r="G425" t="s">
        <v>491</v>
      </c>
      <c r="K425" t="s">
        <v>1293</v>
      </c>
      <c r="L425" s="40">
        <v>0</v>
      </c>
      <c r="M425" t="s">
        <v>754</v>
      </c>
      <c r="N425" t="s">
        <v>24</v>
      </c>
      <c r="O425" s="40">
        <v>0</v>
      </c>
      <c r="P425" t="s">
        <v>743</v>
      </c>
      <c r="Q425" t="s">
        <v>743</v>
      </c>
      <c r="W425" t="s">
        <v>743</v>
      </c>
      <c r="X425" s="40"/>
      <c r="Y425" t="s">
        <v>743</v>
      </c>
      <c r="Z425" t="s">
        <v>743</v>
      </c>
      <c r="AA425" t="s">
        <v>743</v>
      </c>
      <c r="AB425" t="s">
        <v>743</v>
      </c>
      <c r="AC425" t="s">
        <v>743</v>
      </c>
      <c r="AE425">
        <v>0</v>
      </c>
      <c r="AI425" t="s">
        <v>743</v>
      </c>
      <c r="AK425" t="s">
        <v>743</v>
      </c>
      <c r="AL425" t="s">
        <v>743</v>
      </c>
      <c r="AM425" t="s">
        <v>743</v>
      </c>
      <c r="AO425" t="s">
        <v>743</v>
      </c>
      <c r="AP425" t="s">
        <v>21</v>
      </c>
      <c r="AW425" t="s">
        <v>744</v>
      </c>
      <c r="AX425">
        <v>2.2440520851405399</v>
      </c>
      <c r="AY425">
        <v>6.46</v>
      </c>
      <c r="AZ425">
        <v>10.5243567836217</v>
      </c>
    </row>
    <row r="426" spans="1:52">
      <c r="A426">
        <v>4100512</v>
      </c>
      <c r="B426" t="s">
        <v>1294</v>
      </c>
      <c r="C426" t="s">
        <v>493</v>
      </c>
      <c r="D426" t="s">
        <v>19</v>
      </c>
      <c r="E426">
        <v>65</v>
      </c>
      <c r="F426">
        <v>34</v>
      </c>
      <c r="G426" t="s">
        <v>491</v>
      </c>
      <c r="K426" t="s">
        <v>743</v>
      </c>
      <c r="O426" s="40"/>
      <c r="P426" t="s">
        <v>743</v>
      </c>
      <c r="Q426" t="s">
        <v>743</v>
      </c>
      <c r="W426" t="s">
        <v>743</v>
      </c>
      <c r="X426" s="40"/>
      <c r="Y426" t="s">
        <v>743</v>
      </c>
      <c r="Z426" t="s">
        <v>743</v>
      </c>
      <c r="AA426" t="s">
        <v>743</v>
      </c>
      <c r="AB426" t="s">
        <v>743</v>
      </c>
      <c r="AC426" t="s">
        <v>743</v>
      </c>
      <c r="AE426">
        <v>0</v>
      </c>
      <c r="AI426" t="s">
        <v>743</v>
      </c>
      <c r="AK426" t="s">
        <v>743</v>
      </c>
      <c r="AL426" t="s">
        <v>743</v>
      </c>
      <c r="AM426" t="s">
        <v>743</v>
      </c>
      <c r="AO426" t="s">
        <v>743</v>
      </c>
      <c r="AP426" t="s">
        <v>21</v>
      </c>
      <c r="AW426" t="s">
        <v>744</v>
      </c>
      <c r="AX426">
        <v>2.4300000000000002</v>
      </c>
      <c r="AY426">
        <v>14.17</v>
      </c>
      <c r="AZ426">
        <v>10.5243567836217</v>
      </c>
    </row>
    <row r="427" spans="1:52">
      <c r="A427">
        <v>4100540</v>
      </c>
      <c r="B427" t="s">
        <v>1295</v>
      </c>
      <c r="C427" t="s">
        <v>494</v>
      </c>
      <c r="D427" t="s">
        <v>28</v>
      </c>
      <c r="E427">
        <v>35</v>
      </c>
      <c r="F427">
        <v>10</v>
      </c>
      <c r="G427" t="s">
        <v>491</v>
      </c>
      <c r="K427" t="s">
        <v>743</v>
      </c>
      <c r="O427" s="40"/>
      <c r="P427" t="s">
        <v>743</v>
      </c>
      <c r="Q427" t="s">
        <v>743</v>
      </c>
      <c r="W427" t="s">
        <v>743</v>
      </c>
      <c r="X427" s="40"/>
      <c r="Y427" t="s">
        <v>743</v>
      </c>
      <c r="Z427" t="s">
        <v>743</v>
      </c>
      <c r="AA427" t="s">
        <v>743</v>
      </c>
      <c r="AB427" t="s">
        <v>743</v>
      </c>
      <c r="AC427" t="s">
        <v>743</v>
      </c>
      <c r="AE427">
        <v>0</v>
      </c>
      <c r="AI427" t="s">
        <v>743</v>
      </c>
      <c r="AK427" t="s">
        <v>743</v>
      </c>
      <c r="AL427" t="s">
        <v>743</v>
      </c>
      <c r="AM427" t="s">
        <v>743</v>
      </c>
      <c r="AO427" t="s">
        <v>743</v>
      </c>
      <c r="AP427" t="s">
        <v>21</v>
      </c>
      <c r="AW427" t="s">
        <v>756</v>
      </c>
      <c r="AX427">
        <v>4.5</v>
      </c>
      <c r="AY427">
        <v>58.2</v>
      </c>
      <c r="AZ427">
        <v>10.5243567836217</v>
      </c>
    </row>
    <row r="428" spans="1:52">
      <c r="A428">
        <v>4100583</v>
      </c>
      <c r="B428" t="s">
        <v>1296</v>
      </c>
      <c r="C428" t="s">
        <v>495</v>
      </c>
      <c r="D428" t="s">
        <v>19</v>
      </c>
      <c r="E428">
        <v>65</v>
      </c>
      <c r="F428">
        <v>13</v>
      </c>
      <c r="G428" t="s">
        <v>491</v>
      </c>
      <c r="K428" t="s">
        <v>743</v>
      </c>
      <c r="O428" s="40"/>
      <c r="P428" t="s">
        <v>743</v>
      </c>
      <c r="Q428" t="s">
        <v>743</v>
      </c>
      <c r="W428" t="s">
        <v>743</v>
      </c>
      <c r="X428" s="40"/>
      <c r="Y428" t="s">
        <v>743</v>
      </c>
      <c r="Z428" t="s">
        <v>743</v>
      </c>
      <c r="AA428" t="s">
        <v>743</v>
      </c>
      <c r="AB428" t="s">
        <v>743</v>
      </c>
      <c r="AC428" t="s">
        <v>743</v>
      </c>
      <c r="AE428">
        <v>0</v>
      </c>
      <c r="AI428" t="s">
        <v>743</v>
      </c>
      <c r="AK428" t="s">
        <v>743</v>
      </c>
      <c r="AL428" t="s">
        <v>743</v>
      </c>
      <c r="AM428" t="s">
        <v>743</v>
      </c>
      <c r="AO428" t="s">
        <v>743</v>
      </c>
      <c r="AP428" t="s">
        <v>21</v>
      </c>
      <c r="AW428" t="s">
        <v>744</v>
      </c>
      <c r="AX428">
        <v>2.4300000000000002</v>
      </c>
      <c r="AY428">
        <v>14.17</v>
      </c>
      <c r="AZ428">
        <v>10.5243567836217</v>
      </c>
    </row>
    <row r="429" spans="1:52">
      <c r="A429">
        <v>4110018</v>
      </c>
      <c r="B429" t="s">
        <v>1297</v>
      </c>
      <c r="C429" t="s">
        <v>496</v>
      </c>
      <c r="D429" t="s">
        <v>19</v>
      </c>
      <c r="E429">
        <v>22795</v>
      </c>
      <c r="F429">
        <v>6613</v>
      </c>
      <c r="G429" t="s">
        <v>491</v>
      </c>
      <c r="K429" t="s">
        <v>743</v>
      </c>
      <c r="O429" s="40"/>
      <c r="P429" t="s">
        <v>743</v>
      </c>
      <c r="Q429" t="s">
        <v>743</v>
      </c>
      <c r="W429" t="s">
        <v>743</v>
      </c>
      <c r="X429" s="40"/>
      <c r="Y429" t="s">
        <v>743</v>
      </c>
      <c r="Z429" t="s">
        <v>743</v>
      </c>
      <c r="AA429" t="s">
        <v>743</v>
      </c>
      <c r="AB429" t="s">
        <v>743</v>
      </c>
      <c r="AC429" t="s">
        <v>743</v>
      </c>
      <c r="AE429">
        <v>0</v>
      </c>
      <c r="AI429" t="s">
        <v>743</v>
      </c>
      <c r="AK429" t="s">
        <v>743</v>
      </c>
      <c r="AL429" t="s">
        <v>743</v>
      </c>
      <c r="AM429" t="s">
        <v>743</v>
      </c>
      <c r="AO429" t="s">
        <v>743</v>
      </c>
      <c r="AP429" t="s">
        <v>21</v>
      </c>
      <c r="AW429" t="s">
        <v>1011</v>
      </c>
      <c r="AX429">
        <v>2.8937439936466798</v>
      </c>
      <c r="AY429">
        <v>12.55</v>
      </c>
      <c r="AZ429">
        <v>14.3587865364986</v>
      </c>
    </row>
    <row r="430" spans="1:52">
      <c r="A430">
        <v>4200505</v>
      </c>
      <c r="B430" t="s">
        <v>1298</v>
      </c>
      <c r="C430" t="s">
        <v>497</v>
      </c>
      <c r="D430" t="s">
        <v>33</v>
      </c>
      <c r="E430">
        <v>60</v>
      </c>
      <c r="F430">
        <v>24</v>
      </c>
      <c r="G430" t="s">
        <v>498</v>
      </c>
      <c r="K430" t="s">
        <v>743</v>
      </c>
      <c r="O430" s="40"/>
      <c r="P430" t="s">
        <v>743</v>
      </c>
      <c r="Q430" t="s">
        <v>743</v>
      </c>
      <c r="W430" t="s">
        <v>743</v>
      </c>
      <c r="X430" s="40"/>
      <c r="Y430" t="s">
        <v>743</v>
      </c>
      <c r="Z430" t="s">
        <v>743</v>
      </c>
      <c r="AA430" t="s">
        <v>743</v>
      </c>
      <c r="AB430" t="s">
        <v>743</v>
      </c>
      <c r="AC430" t="s">
        <v>743</v>
      </c>
      <c r="AE430">
        <v>0</v>
      </c>
      <c r="AI430" t="s">
        <v>743</v>
      </c>
      <c r="AK430" t="s">
        <v>743</v>
      </c>
      <c r="AL430" t="s">
        <v>743</v>
      </c>
      <c r="AM430" t="s">
        <v>743</v>
      </c>
      <c r="AO430" t="s">
        <v>743</v>
      </c>
      <c r="AP430" t="s">
        <v>21</v>
      </c>
      <c r="AW430" t="s">
        <v>744</v>
      </c>
      <c r="AX430">
        <v>2.27</v>
      </c>
      <c r="AY430">
        <v>15.28</v>
      </c>
      <c r="AZ430">
        <v>8.3665922147472802</v>
      </c>
    </row>
    <row r="431" spans="1:52">
      <c r="A431">
        <v>4200531</v>
      </c>
      <c r="B431" t="s">
        <v>1299</v>
      </c>
      <c r="C431" t="s">
        <v>499</v>
      </c>
      <c r="D431" t="s">
        <v>33</v>
      </c>
      <c r="E431">
        <v>240</v>
      </c>
      <c r="F431">
        <v>87</v>
      </c>
      <c r="G431" t="s">
        <v>498</v>
      </c>
      <c r="K431" t="s">
        <v>743</v>
      </c>
      <c r="O431" s="40"/>
      <c r="P431" t="s">
        <v>743</v>
      </c>
      <c r="Q431" t="s">
        <v>743</v>
      </c>
      <c r="W431" t="s">
        <v>743</v>
      </c>
      <c r="X431" s="40"/>
      <c r="Y431" t="s">
        <v>743</v>
      </c>
      <c r="Z431" t="s">
        <v>743</v>
      </c>
      <c r="AA431" t="s">
        <v>743</v>
      </c>
      <c r="AB431" t="s">
        <v>743</v>
      </c>
      <c r="AC431" t="s">
        <v>743</v>
      </c>
      <c r="AE431">
        <v>0</v>
      </c>
      <c r="AI431" t="s">
        <v>743</v>
      </c>
      <c r="AK431" t="s">
        <v>743</v>
      </c>
      <c r="AL431" t="s">
        <v>743</v>
      </c>
      <c r="AM431" t="s">
        <v>743</v>
      </c>
      <c r="AO431" t="s">
        <v>743</v>
      </c>
      <c r="AP431" t="s">
        <v>21</v>
      </c>
      <c r="AW431" t="s">
        <v>744</v>
      </c>
      <c r="AX431">
        <v>1.82</v>
      </c>
      <c r="AY431">
        <v>47.86</v>
      </c>
      <c r="AZ431">
        <v>8.3665922147472802</v>
      </c>
    </row>
    <row r="432" spans="1:52">
      <c r="A432">
        <v>4200721</v>
      </c>
      <c r="B432" t="s">
        <v>1300</v>
      </c>
      <c r="C432" t="s">
        <v>500</v>
      </c>
      <c r="D432" t="s">
        <v>33</v>
      </c>
      <c r="E432">
        <v>66</v>
      </c>
      <c r="F432">
        <v>23</v>
      </c>
      <c r="G432" t="s">
        <v>498</v>
      </c>
      <c r="K432" t="s">
        <v>743</v>
      </c>
      <c r="O432" s="40"/>
      <c r="P432" t="s">
        <v>743</v>
      </c>
      <c r="Q432" t="s">
        <v>743</v>
      </c>
      <c r="W432" t="s">
        <v>743</v>
      </c>
      <c r="X432" s="40"/>
      <c r="Y432" t="s">
        <v>743</v>
      </c>
      <c r="Z432" t="s">
        <v>743</v>
      </c>
      <c r="AA432" t="s">
        <v>743</v>
      </c>
      <c r="AB432" t="s">
        <v>743</v>
      </c>
      <c r="AC432" t="s">
        <v>743</v>
      </c>
      <c r="AE432">
        <v>0</v>
      </c>
      <c r="AI432" t="s">
        <v>743</v>
      </c>
      <c r="AK432" t="s">
        <v>743</v>
      </c>
      <c r="AL432" t="s">
        <v>743</v>
      </c>
      <c r="AM432" t="s">
        <v>743</v>
      </c>
      <c r="AO432" t="s">
        <v>743</v>
      </c>
      <c r="AP432" t="s">
        <v>21</v>
      </c>
      <c r="AW432" t="s">
        <v>756</v>
      </c>
      <c r="AX432">
        <v>2.92</v>
      </c>
      <c r="AY432">
        <v>53.42</v>
      </c>
      <c r="AZ432">
        <v>15.7686302173634</v>
      </c>
    </row>
    <row r="433" spans="1:52">
      <c r="A433">
        <v>4200800</v>
      </c>
      <c r="B433" t="s">
        <v>1301</v>
      </c>
      <c r="C433" t="s">
        <v>501</v>
      </c>
      <c r="D433" t="s">
        <v>19</v>
      </c>
      <c r="E433">
        <v>142</v>
      </c>
      <c r="F433">
        <v>44</v>
      </c>
      <c r="G433" t="s">
        <v>498</v>
      </c>
      <c r="K433" t="s">
        <v>743</v>
      </c>
      <c r="O433" s="40"/>
      <c r="P433" t="s">
        <v>743</v>
      </c>
      <c r="Q433" t="s">
        <v>743</v>
      </c>
      <c r="W433" t="s">
        <v>743</v>
      </c>
      <c r="X433" s="40"/>
      <c r="Y433" t="s">
        <v>743</v>
      </c>
      <c r="Z433" t="s">
        <v>743</v>
      </c>
      <c r="AA433" t="s">
        <v>743</v>
      </c>
      <c r="AB433" t="s">
        <v>743</v>
      </c>
      <c r="AC433" t="s">
        <v>743</v>
      </c>
      <c r="AE433">
        <v>0</v>
      </c>
      <c r="AI433" t="s">
        <v>743</v>
      </c>
      <c r="AK433" t="s">
        <v>743</v>
      </c>
      <c r="AL433" t="s">
        <v>743</v>
      </c>
      <c r="AM433" t="s">
        <v>743</v>
      </c>
      <c r="AO433" t="s">
        <v>743</v>
      </c>
      <c r="AP433" t="s">
        <v>21</v>
      </c>
      <c r="AW433" t="s">
        <v>744</v>
      </c>
      <c r="AX433">
        <v>2.91</v>
      </c>
      <c r="AY433">
        <v>3.89</v>
      </c>
      <c r="AZ433">
        <v>22.2763361741229</v>
      </c>
    </row>
    <row r="434" spans="1:52">
      <c r="A434">
        <v>4200837</v>
      </c>
      <c r="B434" t="s">
        <v>1302</v>
      </c>
      <c r="C434" t="s">
        <v>502</v>
      </c>
      <c r="D434" t="s">
        <v>19</v>
      </c>
      <c r="E434">
        <v>129</v>
      </c>
      <c r="F434">
        <v>39</v>
      </c>
      <c r="G434" t="s">
        <v>498</v>
      </c>
      <c r="K434" t="s">
        <v>743</v>
      </c>
      <c r="O434" s="40"/>
      <c r="P434" t="s">
        <v>743</v>
      </c>
      <c r="Q434" t="s">
        <v>743</v>
      </c>
      <c r="W434" t="s">
        <v>743</v>
      </c>
      <c r="X434" s="40"/>
      <c r="Y434" t="s">
        <v>743</v>
      </c>
      <c r="Z434" t="s">
        <v>743</v>
      </c>
      <c r="AA434" t="s">
        <v>743</v>
      </c>
      <c r="AB434" t="s">
        <v>743</v>
      </c>
      <c r="AC434" t="s">
        <v>743</v>
      </c>
      <c r="AE434">
        <v>0</v>
      </c>
      <c r="AI434" t="s">
        <v>743</v>
      </c>
      <c r="AK434" t="s">
        <v>743</v>
      </c>
      <c r="AL434" t="s">
        <v>743</v>
      </c>
      <c r="AM434" t="s">
        <v>743</v>
      </c>
      <c r="AO434" t="s">
        <v>743</v>
      </c>
      <c r="AP434" t="s">
        <v>21</v>
      </c>
      <c r="AW434" t="s">
        <v>744</v>
      </c>
      <c r="AX434">
        <v>2.46</v>
      </c>
      <c r="AY434">
        <v>16.88</v>
      </c>
      <c r="AZ434">
        <v>8.9339103779653506</v>
      </c>
    </row>
    <row r="435" spans="1:52">
      <c r="A435">
        <v>4200842</v>
      </c>
      <c r="B435" t="s">
        <v>1303</v>
      </c>
      <c r="C435" t="s">
        <v>503</v>
      </c>
      <c r="D435" t="s">
        <v>33</v>
      </c>
      <c r="E435">
        <v>320</v>
      </c>
      <c r="F435">
        <v>80</v>
      </c>
      <c r="G435" t="s">
        <v>498</v>
      </c>
      <c r="K435" t="s">
        <v>743</v>
      </c>
      <c r="O435" s="40"/>
      <c r="P435" t="s">
        <v>743</v>
      </c>
      <c r="Q435" t="s">
        <v>743</v>
      </c>
      <c r="W435" t="s">
        <v>743</v>
      </c>
      <c r="X435" s="40"/>
      <c r="Y435" t="s">
        <v>743</v>
      </c>
      <c r="Z435" t="s">
        <v>743</v>
      </c>
      <c r="AA435" t="s">
        <v>743</v>
      </c>
      <c r="AB435" t="s">
        <v>743</v>
      </c>
      <c r="AC435" t="s">
        <v>743</v>
      </c>
      <c r="AE435">
        <v>0</v>
      </c>
      <c r="AF435" t="s">
        <v>25</v>
      </c>
      <c r="AG435" s="40">
        <f>AN435</f>
        <v>300786</v>
      </c>
      <c r="AH435" t="str">
        <f>AO435</f>
        <v>2</v>
      </c>
      <c r="AI435" t="s">
        <v>743</v>
      </c>
      <c r="AK435" t="s">
        <v>743</v>
      </c>
      <c r="AL435" t="s">
        <v>743</v>
      </c>
      <c r="AM435" t="s">
        <v>1304</v>
      </c>
      <c r="AN435" s="40">
        <v>300786</v>
      </c>
      <c r="AO435" t="s">
        <v>186</v>
      </c>
      <c r="AP435" t="s">
        <v>35</v>
      </c>
      <c r="AW435" t="s">
        <v>756</v>
      </c>
      <c r="AX435">
        <v>3.87</v>
      </c>
      <c r="AY435">
        <v>53.94</v>
      </c>
      <c r="AZ435">
        <v>37.030667271132003</v>
      </c>
    </row>
    <row r="436" spans="1:52">
      <c r="A436">
        <v>4200851</v>
      </c>
      <c r="B436" t="s">
        <v>1305</v>
      </c>
      <c r="C436" t="s">
        <v>504</v>
      </c>
      <c r="D436" t="s">
        <v>19</v>
      </c>
      <c r="E436">
        <v>66</v>
      </c>
      <c r="F436">
        <v>21</v>
      </c>
      <c r="G436" t="s">
        <v>498</v>
      </c>
      <c r="K436" t="s">
        <v>1306</v>
      </c>
      <c r="L436" s="40">
        <v>87101</v>
      </c>
      <c r="M436" t="s">
        <v>999</v>
      </c>
      <c r="N436" t="s">
        <v>34</v>
      </c>
      <c r="O436" s="40">
        <v>87101</v>
      </c>
      <c r="P436" t="s">
        <v>743</v>
      </c>
      <c r="Q436" t="s">
        <v>743</v>
      </c>
      <c r="W436" t="s">
        <v>743</v>
      </c>
      <c r="X436" s="40"/>
      <c r="Y436" t="s">
        <v>743</v>
      </c>
      <c r="Z436" t="s">
        <v>743</v>
      </c>
      <c r="AA436" t="s">
        <v>743</v>
      </c>
      <c r="AB436" t="s">
        <v>743</v>
      </c>
      <c r="AC436" t="s">
        <v>743</v>
      </c>
      <c r="AE436">
        <v>0</v>
      </c>
      <c r="AI436" t="s">
        <v>743</v>
      </c>
      <c r="AK436" t="s">
        <v>743</v>
      </c>
      <c r="AL436" t="s">
        <v>743</v>
      </c>
      <c r="AM436" t="s">
        <v>743</v>
      </c>
      <c r="AO436" t="s">
        <v>743</v>
      </c>
      <c r="AP436" t="s">
        <v>35</v>
      </c>
      <c r="AW436" t="s">
        <v>744</v>
      </c>
      <c r="AX436">
        <v>2.91</v>
      </c>
      <c r="AY436">
        <v>3.89</v>
      </c>
      <c r="AZ436">
        <v>22.2763361741229</v>
      </c>
    </row>
    <row r="437" spans="1:52">
      <c r="A437">
        <v>4200891</v>
      </c>
      <c r="B437" t="s">
        <v>1307</v>
      </c>
      <c r="C437" t="s">
        <v>505</v>
      </c>
      <c r="D437" t="s">
        <v>33</v>
      </c>
      <c r="E437">
        <v>115</v>
      </c>
      <c r="F437">
        <v>46</v>
      </c>
      <c r="G437" t="s">
        <v>498</v>
      </c>
      <c r="K437" t="s">
        <v>743</v>
      </c>
      <c r="O437" s="40"/>
      <c r="P437" t="s">
        <v>743</v>
      </c>
      <c r="Q437" t="s">
        <v>743</v>
      </c>
      <c r="W437" t="s">
        <v>743</v>
      </c>
      <c r="X437" s="40"/>
      <c r="Y437" t="s">
        <v>743</v>
      </c>
      <c r="Z437" t="s">
        <v>743</v>
      </c>
      <c r="AA437" t="s">
        <v>743</v>
      </c>
      <c r="AB437" t="s">
        <v>743</v>
      </c>
      <c r="AC437" t="s">
        <v>743</v>
      </c>
      <c r="AE437">
        <v>0</v>
      </c>
      <c r="AI437" t="s">
        <v>743</v>
      </c>
      <c r="AK437" t="s">
        <v>743</v>
      </c>
      <c r="AL437" t="s">
        <v>743</v>
      </c>
      <c r="AM437" t="s">
        <v>743</v>
      </c>
      <c r="AO437" t="s">
        <v>743</v>
      </c>
      <c r="AP437" t="s">
        <v>21</v>
      </c>
      <c r="AW437" t="s">
        <v>744</v>
      </c>
      <c r="AX437">
        <v>2.0265598708811998</v>
      </c>
      <c r="AY437">
        <v>15.53</v>
      </c>
      <c r="AZ437">
        <v>16.1372118099052</v>
      </c>
    </row>
    <row r="438" spans="1:52">
      <c r="A438">
        <v>4200969</v>
      </c>
      <c r="B438" t="s">
        <v>1308</v>
      </c>
      <c r="C438" t="s">
        <v>506</v>
      </c>
      <c r="D438" t="s">
        <v>19</v>
      </c>
      <c r="E438">
        <v>45</v>
      </c>
      <c r="F438">
        <v>2</v>
      </c>
      <c r="G438" t="s">
        <v>498</v>
      </c>
      <c r="K438" t="s">
        <v>743</v>
      </c>
      <c r="O438" s="40"/>
      <c r="P438" t="s">
        <v>743</v>
      </c>
      <c r="Q438" t="s">
        <v>743</v>
      </c>
      <c r="W438" t="s">
        <v>743</v>
      </c>
      <c r="X438" s="40"/>
      <c r="Y438" t="s">
        <v>743</v>
      </c>
      <c r="Z438" t="s">
        <v>743</v>
      </c>
      <c r="AA438" t="s">
        <v>743</v>
      </c>
      <c r="AB438" t="s">
        <v>743</v>
      </c>
      <c r="AC438" t="s">
        <v>743</v>
      </c>
      <c r="AE438">
        <v>0</v>
      </c>
      <c r="AI438" t="s">
        <v>743</v>
      </c>
      <c r="AK438" t="s">
        <v>743</v>
      </c>
      <c r="AL438" t="s">
        <v>743</v>
      </c>
      <c r="AM438" t="s">
        <v>743</v>
      </c>
      <c r="AO438" t="s">
        <v>743</v>
      </c>
      <c r="AP438" t="s">
        <v>21</v>
      </c>
      <c r="AW438" t="s">
        <v>744</v>
      </c>
      <c r="AX438">
        <v>2.91</v>
      </c>
      <c r="AY438">
        <v>3.89</v>
      </c>
      <c r="AZ438">
        <v>22.2763361741229</v>
      </c>
    </row>
    <row r="439" spans="1:52">
      <c r="A439">
        <v>4210009</v>
      </c>
      <c r="B439" t="s">
        <v>1309</v>
      </c>
      <c r="C439" t="s">
        <v>507</v>
      </c>
      <c r="D439" t="s">
        <v>33</v>
      </c>
      <c r="E439">
        <v>700</v>
      </c>
      <c r="F439">
        <v>254</v>
      </c>
      <c r="G439" t="s">
        <v>498</v>
      </c>
      <c r="K439" t="s">
        <v>743</v>
      </c>
      <c r="O439" s="40"/>
      <c r="P439" t="s">
        <v>743</v>
      </c>
      <c r="Q439" t="s">
        <v>743</v>
      </c>
      <c r="T439" t="s">
        <v>24</v>
      </c>
      <c r="U439" s="40">
        <f>X439</f>
        <v>570000</v>
      </c>
      <c r="W439" t="s">
        <v>1310</v>
      </c>
      <c r="X439" s="40">
        <v>570000</v>
      </c>
      <c r="Y439" t="s">
        <v>815</v>
      </c>
      <c r="Z439" t="s">
        <v>815</v>
      </c>
      <c r="AA439" t="s">
        <v>743</v>
      </c>
      <c r="AB439" t="s">
        <v>743</v>
      </c>
      <c r="AC439" t="s">
        <v>743</v>
      </c>
      <c r="AE439">
        <v>0</v>
      </c>
      <c r="AF439" t="s">
        <v>24</v>
      </c>
      <c r="AG439" s="40">
        <f>AJ439</f>
        <v>975000</v>
      </c>
      <c r="AI439" t="s">
        <v>1311</v>
      </c>
      <c r="AJ439" s="40">
        <v>975000</v>
      </c>
      <c r="AK439" t="s">
        <v>945</v>
      </c>
      <c r="AL439" t="s">
        <v>815</v>
      </c>
      <c r="AM439" t="s">
        <v>743</v>
      </c>
      <c r="AO439" t="s">
        <v>743</v>
      </c>
      <c r="AP439" t="s">
        <v>21</v>
      </c>
      <c r="AW439" t="s">
        <v>744</v>
      </c>
      <c r="AX439">
        <v>2.36</v>
      </c>
      <c r="AY439">
        <v>33.96</v>
      </c>
      <c r="AZ439">
        <v>22.281901935041901</v>
      </c>
    </row>
    <row r="440" spans="1:52">
      <c r="A440">
        <v>4210016</v>
      </c>
      <c r="B440" t="s">
        <v>1312</v>
      </c>
      <c r="C440" t="s">
        <v>508</v>
      </c>
      <c r="D440" t="s">
        <v>19</v>
      </c>
      <c r="E440">
        <v>34102</v>
      </c>
      <c r="F440">
        <v>11982</v>
      </c>
      <c r="G440" t="s">
        <v>498</v>
      </c>
      <c r="K440" t="s">
        <v>743</v>
      </c>
      <c r="O440" s="40"/>
      <c r="P440" t="s">
        <v>743</v>
      </c>
      <c r="Q440" t="s">
        <v>743</v>
      </c>
      <c r="W440" t="s">
        <v>743</v>
      </c>
      <c r="X440" s="40"/>
      <c r="Y440" t="s">
        <v>743</v>
      </c>
      <c r="Z440" t="s">
        <v>743</v>
      </c>
      <c r="AA440" t="s">
        <v>743</v>
      </c>
      <c r="AB440" t="s">
        <v>743</v>
      </c>
      <c r="AC440" t="s">
        <v>743</v>
      </c>
      <c r="AE440">
        <v>0</v>
      </c>
      <c r="AI440" t="s">
        <v>743</v>
      </c>
      <c r="AK440" t="s">
        <v>743</v>
      </c>
      <c r="AL440" t="s">
        <v>743</v>
      </c>
      <c r="AM440" t="s">
        <v>743</v>
      </c>
      <c r="AO440" t="s">
        <v>743</v>
      </c>
      <c r="AP440" t="s">
        <v>21</v>
      </c>
      <c r="AW440" t="s">
        <v>744</v>
      </c>
      <c r="AX440">
        <v>2.7612141517918198</v>
      </c>
      <c r="AY440">
        <v>14.9</v>
      </c>
      <c r="AZ440">
        <v>13.184327249764801</v>
      </c>
    </row>
    <row r="441" spans="1:52">
      <c r="A441">
        <v>4300573</v>
      </c>
      <c r="B441" t="s">
        <v>1313</v>
      </c>
      <c r="C441" t="s">
        <v>509</v>
      </c>
      <c r="D441" t="s">
        <v>19</v>
      </c>
      <c r="E441">
        <v>53</v>
      </c>
      <c r="F441">
        <v>18</v>
      </c>
      <c r="G441" t="s">
        <v>510</v>
      </c>
      <c r="K441" t="s">
        <v>743</v>
      </c>
      <c r="O441" s="40"/>
      <c r="P441" t="s">
        <v>743</v>
      </c>
      <c r="Q441" t="s">
        <v>743</v>
      </c>
      <c r="W441" t="s">
        <v>743</v>
      </c>
      <c r="X441" s="40"/>
      <c r="Y441" t="s">
        <v>743</v>
      </c>
      <c r="Z441" t="s">
        <v>743</v>
      </c>
      <c r="AA441" t="s">
        <v>743</v>
      </c>
      <c r="AB441" t="s">
        <v>743</v>
      </c>
      <c r="AC441" t="s">
        <v>743</v>
      </c>
      <c r="AE441">
        <v>0</v>
      </c>
      <c r="AI441" t="s">
        <v>743</v>
      </c>
      <c r="AK441" t="s">
        <v>743</v>
      </c>
      <c r="AL441" t="s">
        <v>743</v>
      </c>
      <c r="AM441" t="s">
        <v>743</v>
      </c>
      <c r="AO441" t="s">
        <v>743</v>
      </c>
      <c r="AP441" t="s">
        <v>21</v>
      </c>
      <c r="AW441" t="s">
        <v>744</v>
      </c>
      <c r="AX441">
        <v>2.84</v>
      </c>
      <c r="AY441">
        <v>13.98</v>
      </c>
      <c r="AZ441">
        <v>8.3710001588082292</v>
      </c>
    </row>
    <row r="442" spans="1:52">
      <c r="A442">
        <v>4300610</v>
      </c>
      <c r="B442" t="s">
        <v>1314</v>
      </c>
      <c r="C442" t="s">
        <v>511</v>
      </c>
      <c r="D442" t="s">
        <v>19</v>
      </c>
      <c r="E442">
        <v>100</v>
      </c>
      <c r="F442">
        <v>1</v>
      </c>
      <c r="G442" t="s">
        <v>510</v>
      </c>
      <c r="K442" t="s">
        <v>743</v>
      </c>
      <c r="O442" s="40"/>
      <c r="P442" t="s">
        <v>743</v>
      </c>
      <c r="Q442" t="s">
        <v>743</v>
      </c>
      <c r="W442" t="s">
        <v>743</v>
      </c>
      <c r="X442" s="40"/>
      <c r="Y442" t="s">
        <v>743</v>
      </c>
      <c r="Z442" t="s">
        <v>743</v>
      </c>
      <c r="AA442" t="s">
        <v>743</v>
      </c>
      <c r="AB442" t="s">
        <v>743</v>
      </c>
      <c r="AC442" t="s">
        <v>743</v>
      </c>
      <c r="AE442">
        <v>0</v>
      </c>
      <c r="AI442" t="s">
        <v>743</v>
      </c>
      <c r="AK442" t="s">
        <v>743</v>
      </c>
      <c r="AL442" t="s">
        <v>743</v>
      </c>
      <c r="AM442" t="s">
        <v>743</v>
      </c>
      <c r="AO442" t="s">
        <v>743</v>
      </c>
      <c r="AP442" t="s">
        <v>21</v>
      </c>
      <c r="AW442" t="s">
        <v>744</v>
      </c>
      <c r="AX442">
        <v>3.62</v>
      </c>
      <c r="AY442">
        <v>4.58</v>
      </c>
      <c r="AZ442">
        <v>42.211747265933802</v>
      </c>
    </row>
    <row r="443" spans="1:52">
      <c r="A443">
        <v>4300637</v>
      </c>
      <c r="B443" t="s">
        <v>1315</v>
      </c>
      <c r="C443" t="s">
        <v>512</v>
      </c>
      <c r="D443" t="s">
        <v>19</v>
      </c>
      <c r="E443">
        <v>58</v>
      </c>
      <c r="F443">
        <v>22</v>
      </c>
      <c r="G443" t="s">
        <v>510</v>
      </c>
      <c r="K443" t="s">
        <v>743</v>
      </c>
      <c r="O443" s="40"/>
      <c r="P443" t="s">
        <v>743</v>
      </c>
      <c r="Q443" t="s">
        <v>743</v>
      </c>
      <c r="W443" t="s">
        <v>743</v>
      </c>
      <c r="X443" s="40"/>
      <c r="Y443" t="s">
        <v>743</v>
      </c>
      <c r="Z443" t="s">
        <v>743</v>
      </c>
      <c r="AA443" t="s">
        <v>743</v>
      </c>
      <c r="AB443" t="s">
        <v>743</v>
      </c>
      <c r="AC443" t="s">
        <v>743</v>
      </c>
      <c r="AE443">
        <v>0</v>
      </c>
      <c r="AI443" t="s">
        <v>743</v>
      </c>
      <c r="AK443" t="s">
        <v>743</v>
      </c>
      <c r="AL443" t="s">
        <v>743</v>
      </c>
      <c r="AM443" t="s">
        <v>743</v>
      </c>
      <c r="AO443" t="s">
        <v>743</v>
      </c>
      <c r="AP443" t="s">
        <v>21</v>
      </c>
      <c r="AW443" t="s">
        <v>744</v>
      </c>
      <c r="AX443">
        <v>3.17</v>
      </c>
      <c r="AY443">
        <v>12</v>
      </c>
      <c r="AZ443">
        <v>24.4189313219157</v>
      </c>
    </row>
    <row r="444" spans="1:52">
      <c r="A444">
        <v>4300779</v>
      </c>
      <c r="B444" t="s">
        <v>1316</v>
      </c>
      <c r="C444" t="s">
        <v>513</v>
      </c>
      <c r="D444" t="s">
        <v>19</v>
      </c>
      <c r="E444">
        <v>127</v>
      </c>
      <c r="F444">
        <v>4</v>
      </c>
      <c r="G444" t="s">
        <v>510</v>
      </c>
      <c r="K444" t="s">
        <v>1317</v>
      </c>
      <c r="L444" s="40">
        <f>42484.5+9258.45454545455</f>
        <v>51742.954545454551</v>
      </c>
      <c r="M444" t="s">
        <v>1318</v>
      </c>
      <c r="N444" t="s">
        <v>24</v>
      </c>
      <c r="O444" s="40">
        <v>51742.954545454551</v>
      </c>
      <c r="P444" t="s">
        <v>743</v>
      </c>
      <c r="Q444" t="s">
        <v>743</v>
      </c>
      <c r="W444" t="s">
        <v>743</v>
      </c>
      <c r="X444" s="40"/>
      <c r="Y444" t="s">
        <v>743</v>
      </c>
      <c r="Z444" t="s">
        <v>743</v>
      </c>
      <c r="AA444" t="s">
        <v>743</v>
      </c>
      <c r="AB444" t="s">
        <v>743</v>
      </c>
      <c r="AC444" t="s">
        <v>743</v>
      </c>
      <c r="AE444">
        <v>0</v>
      </c>
      <c r="AI444" t="s">
        <v>743</v>
      </c>
      <c r="AK444" t="s">
        <v>743</v>
      </c>
      <c r="AL444" t="s">
        <v>743</v>
      </c>
      <c r="AM444" t="s">
        <v>743</v>
      </c>
      <c r="AO444" t="s">
        <v>743</v>
      </c>
      <c r="AP444" t="s">
        <v>21</v>
      </c>
      <c r="AW444" t="s">
        <v>744</v>
      </c>
      <c r="AX444">
        <v>2.81</v>
      </c>
      <c r="AY444">
        <v>7.98</v>
      </c>
      <c r="AZ444">
        <v>6.0659026274119796</v>
      </c>
    </row>
    <row r="445" spans="1:52">
      <c r="A445">
        <v>4300792</v>
      </c>
      <c r="B445" t="s">
        <v>1319</v>
      </c>
      <c r="C445" t="s">
        <v>514</v>
      </c>
      <c r="D445" t="s">
        <v>19</v>
      </c>
      <c r="E445">
        <v>45</v>
      </c>
      <c r="F445">
        <v>38</v>
      </c>
      <c r="G445" t="s">
        <v>510</v>
      </c>
      <c r="K445" t="s">
        <v>743</v>
      </c>
      <c r="O445" s="40"/>
      <c r="P445" t="s">
        <v>743</v>
      </c>
      <c r="Q445" t="s">
        <v>743</v>
      </c>
      <c r="W445" t="s">
        <v>743</v>
      </c>
      <c r="X445" s="40"/>
      <c r="Y445" t="s">
        <v>743</v>
      </c>
      <c r="Z445" t="s">
        <v>743</v>
      </c>
      <c r="AA445" t="s">
        <v>743</v>
      </c>
      <c r="AB445" t="s">
        <v>743</v>
      </c>
      <c r="AC445" t="s">
        <v>743</v>
      </c>
      <c r="AE445">
        <v>0</v>
      </c>
      <c r="AI445" t="s">
        <v>743</v>
      </c>
      <c r="AK445" t="s">
        <v>743</v>
      </c>
      <c r="AL445" t="s">
        <v>743</v>
      </c>
      <c r="AM445" t="s">
        <v>743</v>
      </c>
      <c r="AO445" t="s">
        <v>743</v>
      </c>
      <c r="AP445" t="s">
        <v>21</v>
      </c>
      <c r="AW445" t="s">
        <v>1011</v>
      </c>
      <c r="AX445">
        <v>3.3570212365782899</v>
      </c>
      <c r="AY445">
        <v>5.08</v>
      </c>
      <c r="AZ445">
        <v>6.4007431074324801</v>
      </c>
    </row>
    <row r="446" spans="1:52">
      <c r="A446">
        <v>4300996</v>
      </c>
      <c r="B446" t="s">
        <v>1320</v>
      </c>
      <c r="C446" t="s">
        <v>515</v>
      </c>
      <c r="D446" t="s">
        <v>19</v>
      </c>
      <c r="E446">
        <v>45</v>
      </c>
      <c r="F446">
        <v>16</v>
      </c>
      <c r="G446" t="s">
        <v>510</v>
      </c>
      <c r="K446" t="s">
        <v>743</v>
      </c>
      <c r="O446" s="40"/>
      <c r="P446" t="s">
        <v>743</v>
      </c>
      <c r="Q446" t="s">
        <v>743</v>
      </c>
      <c r="W446" t="s">
        <v>743</v>
      </c>
      <c r="X446" s="40"/>
      <c r="Y446" t="s">
        <v>743</v>
      </c>
      <c r="Z446" t="s">
        <v>743</v>
      </c>
      <c r="AA446" t="s">
        <v>743</v>
      </c>
      <c r="AB446" t="s">
        <v>743</v>
      </c>
      <c r="AC446" t="s">
        <v>743</v>
      </c>
      <c r="AE446">
        <v>0</v>
      </c>
      <c r="AI446" t="s">
        <v>743</v>
      </c>
      <c r="AK446" t="s">
        <v>743</v>
      </c>
      <c r="AL446" t="s">
        <v>743</v>
      </c>
      <c r="AM446" t="s">
        <v>743</v>
      </c>
      <c r="AO446" t="s">
        <v>743</v>
      </c>
      <c r="AP446" t="s">
        <v>21</v>
      </c>
      <c r="AW446" t="s">
        <v>756</v>
      </c>
      <c r="AX446">
        <v>2.14</v>
      </c>
      <c r="AY446">
        <v>21.76</v>
      </c>
      <c r="AZ446">
        <v>24.4189313219157</v>
      </c>
    </row>
    <row r="447" spans="1:52">
      <c r="A447">
        <v>4400557</v>
      </c>
      <c r="B447" t="s">
        <v>1321</v>
      </c>
      <c r="C447" t="s">
        <v>516</v>
      </c>
      <c r="D447" t="s">
        <v>28</v>
      </c>
      <c r="E447">
        <v>118</v>
      </c>
      <c r="F447">
        <v>29</v>
      </c>
      <c r="G447" t="s">
        <v>517</v>
      </c>
      <c r="K447" t="s">
        <v>743</v>
      </c>
      <c r="O447" s="40"/>
      <c r="P447" t="s">
        <v>743</v>
      </c>
      <c r="Q447" t="s">
        <v>743</v>
      </c>
      <c r="W447" t="s">
        <v>743</v>
      </c>
      <c r="X447" s="40"/>
      <c r="Y447" t="s">
        <v>743</v>
      </c>
      <c r="Z447" t="s">
        <v>743</v>
      </c>
      <c r="AA447" t="s">
        <v>743</v>
      </c>
      <c r="AB447" t="s">
        <v>743</v>
      </c>
      <c r="AC447" t="s">
        <v>743</v>
      </c>
      <c r="AE447">
        <v>0</v>
      </c>
      <c r="AI447" t="s">
        <v>743</v>
      </c>
      <c r="AK447" t="s">
        <v>743</v>
      </c>
      <c r="AL447" t="s">
        <v>743</v>
      </c>
      <c r="AM447" t="s">
        <v>743</v>
      </c>
      <c r="AO447" t="s">
        <v>743</v>
      </c>
      <c r="AP447" t="s">
        <v>21</v>
      </c>
      <c r="AW447" t="s">
        <v>756</v>
      </c>
      <c r="AX447">
        <v>5.7</v>
      </c>
      <c r="AY447">
        <v>80.959999999999994</v>
      </c>
      <c r="AZ447">
        <v>26.998303983042401</v>
      </c>
    </row>
    <row r="448" spans="1:52">
      <c r="A448">
        <v>4400660</v>
      </c>
      <c r="B448" t="s">
        <v>1322</v>
      </c>
      <c r="C448" t="s">
        <v>518</v>
      </c>
      <c r="D448" t="s">
        <v>33</v>
      </c>
      <c r="E448">
        <v>200</v>
      </c>
      <c r="F448">
        <v>11</v>
      </c>
      <c r="G448" t="s">
        <v>517</v>
      </c>
      <c r="K448" t="s">
        <v>743</v>
      </c>
      <c r="O448" s="40"/>
      <c r="P448" t="s">
        <v>743</v>
      </c>
      <c r="Q448" t="s">
        <v>743</v>
      </c>
      <c r="W448" t="s">
        <v>743</v>
      </c>
      <c r="X448" s="40"/>
      <c r="Y448" t="s">
        <v>743</v>
      </c>
      <c r="Z448" t="s">
        <v>743</v>
      </c>
      <c r="AA448" t="s">
        <v>743</v>
      </c>
      <c r="AB448" t="s">
        <v>743</v>
      </c>
      <c r="AC448" t="s">
        <v>743</v>
      </c>
      <c r="AE448">
        <v>0</v>
      </c>
      <c r="AI448" t="s">
        <v>743</v>
      </c>
      <c r="AK448" t="s">
        <v>743</v>
      </c>
      <c r="AL448" t="s">
        <v>743</v>
      </c>
      <c r="AM448" t="s">
        <v>743</v>
      </c>
      <c r="AO448" t="s">
        <v>743</v>
      </c>
      <c r="AP448" t="s">
        <v>21</v>
      </c>
      <c r="AW448" t="s">
        <v>756</v>
      </c>
      <c r="AX448">
        <v>3.13</v>
      </c>
      <c r="AY448">
        <v>45.89</v>
      </c>
      <c r="AZ448">
        <v>35.941003557306502</v>
      </c>
    </row>
    <row r="449" spans="1:52">
      <c r="A449">
        <v>4400664</v>
      </c>
      <c r="B449" t="s">
        <v>1323</v>
      </c>
      <c r="C449" t="s">
        <v>519</v>
      </c>
      <c r="D449" t="s">
        <v>19</v>
      </c>
      <c r="E449">
        <v>130</v>
      </c>
      <c r="F449">
        <v>7</v>
      </c>
      <c r="G449" t="s">
        <v>517</v>
      </c>
      <c r="K449" t="s">
        <v>743</v>
      </c>
      <c r="O449" s="40"/>
      <c r="P449" t="s">
        <v>743</v>
      </c>
      <c r="Q449" t="s">
        <v>743</v>
      </c>
      <c r="W449" t="s">
        <v>743</v>
      </c>
      <c r="X449" s="40"/>
      <c r="Y449" t="s">
        <v>743</v>
      </c>
      <c r="Z449" t="s">
        <v>743</v>
      </c>
      <c r="AA449" t="s">
        <v>743</v>
      </c>
      <c r="AB449" t="s">
        <v>743</v>
      </c>
      <c r="AC449" t="s">
        <v>743</v>
      </c>
      <c r="AE449">
        <v>0</v>
      </c>
      <c r="AI449" t="s">
        <v>743</v>
      </c>
      <c r="AK449" t="s">
        <v>743</v>
      </c>
      <c r="AL449" t="s">
        <v>743</v>
      </c>
      <c r="AM449" t="s">
        <v>743</v>
      </c>
      <c r="AO449" t="s">
        <v>743</v>
      </c>
      <c r="AP449" t="s">
        <v>21</v>
      </c>
      <c r="AW449" t="s">
        <v>756</v>
      </c>
      <c r="AX449">
        <v>2.96</v>
      </c>
      <c r="AY449">
        <v>25.41</v>
      </c>
      <c r="AZ449">
        <v>12.245603180296101</v>
      </c>
    </row>
    <row r="450" spans="1:52">
      <c r="A450">
        <v>4400665</v>
      </c>
      <c r="B450" t="s">
        <v>1324</v>
      </c>
      <c r="C450" t="s">
        <v>520</v>
      </c>
      <c r="D450" t="s">
        <v>19</v>
      </c>
      <c r="E450">
        <v>42</v>
      </c>
      <c r="F450">
        <v>18</v>
      </c>
      <c r="G450" t="s">
        <v>517</v>
      </c>
      <c r="K450" t="s">
        <v>743</v>
      </c>
      <c r="O450" s="40"/>
      <c r="P450" t="s">
        <v>743</v>
      </c>
      <c r="Q450" t="s">
        <v>743</v>
      </c>
      <c r="W450" t="s">
        <v>743</v>
      </c>
      <c r="X450" s="40"/>
      <c r="Y450" t="s">
        <v>743</v>
      </c>
      <c r="Z450" t="s">
        <v>743</v>
      </c>
      <c r="AA450" t="s">
        <v>743</v>
      </c>
      <c r="AB450" t="s">
        <v>743</v>
      </c>
      <c r="AC450" t="s">
        <v>743</v>
      </c>
      <c r="AE450">
        <v>0</v>
      </c>
      <c r="AI450" t="s">
        <v>743</v>
      </c>
      <c r="AK450" t="s">
        <v>743</v>
      </c>
      <c r="AL450" t="s">
        <v>743</v>
      </c>
      <c r="AM450" t="s">
        <v>743</v>
      </c>
      <c r="AO450" t="s">
        <v>743</v>
      </c>
      <c r="AP450" t="s">
        <v>21</v>
      </c>
      <c r="AW450" t="s">
        <v>744</v>
      </c>
      <c r="AX450">
        <v>2.4900000000000002</v>
      </c>
      <c r="AY450">
        <v>25.52</v>
      </c>
      <c r="AZ450">
        <v>17.0241402409637</v>
      </c>
    </row>
    <row r="451" spans="1:52">
      <c r="A451">
        <v>4400667</v>
      </c>
      <c r="B451" t="s">
        <v>1325</v>
      </c>
      <c r="C451" t="s">
        <v>521</v>
      </c>
      <c r="D451" t="s">
        <v>19</v>
      </c>
      <c r="E451">
        <v>26</v>
      </c>
      <c r="F451">
        <v>11</v>
      </c>
      <c r="G451" t="s">
        <v>517</v>
      </c>
      <c r="K451" t="s">
        <v>743</v>
      </c>
      <c r="O451" s="40"/>
      <c r="P451" t="s">
        <v>743</v>
      </c>
      <c r="Q451" t="s">
        <v>743</v>
      </c>
      <c r="W451" t="s">
        <v>743</v>
      </c>
      <c r="X451" s="40"/>
      <c r="Y451" t="s">
        <v>743</v>
      </c>
      <c r="Z451" t="s">
        <v>743</v>
      </c>
      <c r="AA451" t="s">
        <v>743</v>
      </c>
      <c r="AB451" t="s">
        <v>743</v>
      </c>
      <c r="AC451" t="s">
        <v>743</v>
      </c>
      <c r="AE451">
        <v>0</v>
      </c>
      <c r="AI451" t="s">
        <v>743</v>
      </c>
      <c r="AK451" t="s">
        <v>743</v>
      </c>
      <c r="AL451" t="s">
        <v>743</v>
      </c>
      <c r="AM451" t="s">
        <v>743</v>
      </c>
      <c r="AO451" t="s">
        <v>743</v>
      </c>
      <c r="AP451" t="s">
        <v>21</v>
      </c>
      <c r="AW451" t="s">
        <v>744</v>
      </c>
      <c r="AX451">
        <v>2.52</v>
      </c>
      <c r="AY451">
        <v>12.91</v>
      </c>
      <c r="AZ451">
        <v>17.0241402409637</v>
      </c>
    </row>
    <row r="452" spans="1:52">
      <c r="A452">
        <v>4400692</v>
      </c>
      <c r="B452" t="s">
        <v>1326</v>
      </c>
      <c r="C452" t="s">
        <v>522</v>
      </c>
      <c r="D452" t="s">
        <v>19</v>
      </c>
      <c r="E452">
        <v>54</v>
      </c>
      <c r="F452">
        <v>17</v>
      </c>
      <c r="G452" t="s">
        <v>517</v>
      </c>
      <c r="K452" t="s">
        <v>743</v>
      </c>
      <c r="O452" s="40"/>
      <c r="P452" t="s">
        <v>743</v>
      </c>
      <c r="Q452" t="s">
        <v>743</v>
      </c>
      <c r="W452" t="s">
        <v>743</v>
      </c>
      <c r="X452" s="40"/>
      <c r="Y452" t="s">
        <v>743</v>
      </c>
      <c r="Z452" t="s">
        <v>743</v>
      </c>
      <c r="AA452" t="s">
        <v>743</v>
      </c>
      <c r="AB452" t="s">
        <v>743</v>
      </c>
      <c r="AC452" t="s">
        <v>743</v>
      </c>
      <c r="AE452">
        <v>0</v>
      </c>
      <c r="AI452" t="s">
        <v>743</v>
      </c>
      <c r="AK452" t="s">
        <v>743</v>
      </c>
      <c r="AL452" t="s">
        <v>743</v>
      </c>
      <c r="AM452" t="s">
        <v>743</v>
      </c>
      <c r="AO452" t="s">
        <v>743</v>
      </c>
      <c r="AP452" t="s">
        <v>21</v>
      </c>
      <c r="AW452" t="s">
        <v>744</v>
      </c>
      <c r="AX452">
        <v>2.4900000000000002</v>
      </c>
      <c r="AY452">
        <v>25.52</v>
      </c>
      <c r="AZ452">
        <v>17.0241402409637</v>
      </c>
    </row>
    <row r="453" spans="1:52">
      <c r="A453">
        <v>4400754</v>
      </c>
      <c r="B453" t="s">
        <v>1327</v>
      </c>
      <c r="C453" t="s">
        <v>523</v>
      </c>
      <c r="D453" t="s">
        <v>19</v>
      </c>
      <c r="E453">
        <v>1083</v>
      </c>
      <c r="F453">
        <v>43</v>
      </c>
      <c r="G453" t="s">
        <v>517</v>
      </c>
      <c r="K453" t="s">
        <v>743</v>
      </c>
      <c r="O453" s="40"/>
      <c r="P453" t="s">
        <v>743</v>
      </c>
      <c r="Q453" t="s">
        <v>743</v>
      </c>
      <c r="W453" t="s">
        <v>743</v>
      </c>
      <c r="X453" s="40"/>
      <c r="Y453" t="s">
        <v>743</v>
      </c>
      <c r="Z453" t="s">
        <v>743</v>
      </c>
      <c r="AA453" t="s">
        <v>743</v>
      </c>
      <c r="AB453" t="s">
        <v>743</v>
      </c>
      <c r="AC453" t="s">
        <v>743</v>
      </c>
      <c r="AE453">
        <v>0</v>
      </c>
      <c r="AI453" t="s">
        <v>743</v>
      </c>
      <c r="AK453" t="s">
        <v>743</v>
      </c>
      <c r="AL453" t="s">
        <v>743</v>
      </c>
      <c r="AM453" t="s">
        <v>743</v>
      </c>
      <c r="AO453" t="s">
        <v>743</v>
      </c>
      <c r="AP453" t="s">
        <v>21</v>
      </c>
      <c r="AW453" t="s">
        <v>744</v>
      </c>
      <c r="AX453">
        <v>2.4900000000000002</v>
      </c>
      <c r="AY453">
        <v>25.52</v>
      </c>
      <c r="AZ453">
        <v>17.0241402409637</v>
      </c>
    </row>
    <row r="454" spans="1:52">
      <c r="A454">
        <v>4400762</v>
      </c>
      <c r="B454" t="s">
        <v>1328</v>
      </c>
      <c r="C454" t="s">
        <v>524</v>
      </c>
      <c r="D454" t="s">
        <v>33</v>
      </c>
      <c r="E454">
        <v>235</v>
      </c>
      <c r="F454">
        <v>5</v>
      </c>
      <c r="G454" t="s">
        <v>517</v>
      </c>
      <c r="K454" t="s">
        <v>743</v>
      </c>
      <c r="O454" s="40"/>
      <c r="P454" t="s">
        <v>743</v>
      </c>
      <c r="Q454" t="s">
        <v>743</v>
      </c>
      <c r="W454" t="s">
        <v>743</v>
      </c>
      <c r="X454" s="40"/>
      <c r="Y454" t="s">
        <v>743</v>
      </c>
      <c r="Z454" t="s">
        <v>743</v>
      </c>
      <c r="AA454" t="s">
        <v>743</v>
      </c>
      <c r="AB454" t="s">
        <v>743</v>
      </c>
      <c r="AC454" t="s">
        <v>743</v>
      </c>
      <c r="AE454">
        <v>0</v>
      </c>
      <c r="AI454" t="s">
        <v>743</v>
      </c>
      <c r="AK454" t="s">
        <v>743</v>
      </c>
      <c r="AL454" t="s">
        <v>743</v>
      </c>
      <c r="AM454" t="s">
        <v>743</v>
      </c>
      <c r="AO454" t="s">
        <v>743</v>
      </c>
      <c r="AP454" t="s">
        <v>21</v>
      </c>
      <c r="AW454" t="s">
        <v>756</v>
      </c>
      <c r="AX454">
        <v>3.1295164763383698</v>
      </c>
      <c r="AY454">
        <v>45.87</v>
      </c>
      <c r="AZ454">
        <v>35.941003557306502</v>
      </c>
    </row>
    <row r="455" spans="1:52">
      <c r="A455">
        <v>4400763</v>
      </c>
      <c r="B455" t="s">
        <v>1329</v>
      </c>
      <c r="C455" t="s">
        <v>525</v>
      </c>
      <c r="D455" t="s">
        <v>33</v>
      </c>
      <c r="E455">
        <v>455</v>
      </c>
      <c r="F455">
        <v>140</v>
      </c>
      <c r="G455" t="s">
        <v>517</v>
      </c>
      <c r="K455" t="s">
        <v>743</v>
      </c>
      <c r="O455" s="40"/>
      <c r="P455" t="s">
        <v>743</v>
      </c>
      <c r="Q455" t="s">
        <v>743</v>
      </c>
      <c r="W455" t="s">
        <v>743</v>
      </c>
      <c r="X455" s="40"/>
      <c r="Y455" t="s">
        <v>743</v>
      </c>
      <c r="Z455" t="s">
        <v>743</v>
      </c>
      <c r="AA455" t="s">
        <v>743</v>
      </c>
      <c r="AB455" t="s">
        <v>743</v>
      </c>
      <c r="AC455" t="s">
        <v>743</v>
      </c>
      <c r="AE455">
        <v>0</v>
      </c>
      <c r="AI455" t="s">
        <v>743</v>
      </c>
      <c r="AK455" t="s">
        <v>743</v>
      </c>
      <c r="AL455" t="s">
        <v>743</v>
      </c>
      <c r="AM455" t="s">
        <v>743</v>
      </c>
      <c r="AO455" t="s">
        <v>743</v>
      </c>
      <c r="AP455" t="s">
        <v>21</v>
      </c>
      <c r="AW455" t="s">
        <v>756</v>
      </c>
      <c r="AX455">
        <v>3.1293581896637401</v>
      </c>
      <c r="AY455">
        <v>45.87</v>
      </c>
      <c r="AZ455">
        <v>35.941003557306502</v>
      </c>
    </row>
    <row r="456" spans="1:52">
      <c r="A456">
        <v>4500006</v>
      </c>
      <c r="B456" t="s">
        <v>1330</v>
      </c>
      <c r="C456" t="s">
        <v>526</v>
      </c>
      <c r="D456" t="s">
        <v>33</v>
      </c>
      <c r="E456">
        <v>160</v>
      </c>
      <c r="F456">
        <v>61</v>
      </c>
      <c r="G456" t="s">
        <v>527</v>
      </c>
      <c r="K456" t="s">
        <v>743</v>
      </c>
      <c r="O456" s="40"/>
      <c r="P456" t="s">
        <v>743</v>
      </c>
      <c r="Q456" t="s">
        <v>743</v>
      </c>
      <c r="W456" t="s">
        <v>743</v>
      </c>
      <c r="X456" s="40"/>
      <c r="Y456" t="s">
        <v>743</v>
      </c>
      <c r="Z456" t="s">
        <v>743</v>
      </c>
      <c r="AA456" t="s">
        <v>743</v>
      </c>
      <c r="AB456" t="s">
        <v>743</v>
      </c>
      <c r="AC456" t="s">
        <v>743</v>
      </c>
      <c r="AE456">
        <v>0</v>
      </c>
      <c r="AI456" t="s">
        <v>743</v>
      </c>
      <c r="AK456" t="s">
        <v>743</v>
      </c>
      <c r="AL456" t="s">
        <v>743</v>
      </c>
      <c r="AM456" t="s">
        <v>743</v>
      </c>
      <c r="AO456" t="s">
        <v>743</v>
      </c>
      <c r="AP456" t="s">
        <v>21</v>
      </c>
      <c r="AW456" t="s">
        <v>744</v>
      </c>
      <c r="AX456">
        <v>1.9</v>
      </c>
      <c r="AY456">
        <v>44.84</v>
      </c>
      <c r="AZ456">
        <v>17.325031971356701</v>
      </c>
    </row>
    <row r="457" spans="1:52">
      <c r="A457">
        <v>4500008</v>
      </c>
      <c r="B457" t="s">
        <v>1331</v>
      </c>
      <c r="C457" t="s">
        <v>528</v>
      </c>
      <c r="D457" t="s">
        <v>33</v>
      </c>
      <c r="E457">
        <v>88</v>
      </c>
      <c r="F457">
        <v>40</v>
      </c>
      <c r="G457" t="s">
        <v>527</v>
      </c>
      <c r="K457" t="s">
        <v>743</v>
      </c>
      <c r="O457" s="40"/>
      <c r="P457" t="s">
        <v>743</v>
      </c>
      <c r="Q457" t="s">
        <v>743</v>
      </c>
      <c r="W457" t="s">
        <v>743</v>
      </c>
      <c r="X457" s="40"/>
      <c r="Y457" t="s">
        <v>743</v>
      </c>
      <c r="Z457" t="s">
        <v>743</v>
      </c>
      <c r="AA457" t="s">
        <v>743</v>
      </c>
      <c r="AB457" t="s">
        <v>743</v>
      </c>
      <c r="AC457" t="s">
        <v>743</v>
      </c>
      <c r="AE457">
        <v>0</v>
      </c>
      <c r="AI457" t="s">
        <v>743</v>
      </c>
      <c r="AK457" t="s">
        <v>743</v>
      </c>
      <c r="AL457" t="s">
        <v>743</v>
      </c>
      <c r="AM457" t="s">
        <v>743</v>
      </c>
      <c r="AO457" t="s">
        <v>743</v>
      </c>
      <c r="AP457" t="s">
        <v>21</v>
      </c>
      <c r="AW457" t="s">
        <v>744</v>
      </c>
      <c r="AX457">
        <v>1.9</v>
      </c>
      <c r="AY457">
        <v>44.84</v>
      </c>
      <c r="AZ457">
        <v>17.325031971356701</v>
      </c>
    </row>
    <row r="458" spans="1:52">
      <c r="A458">
        <v>4500014</v>
      </c>
      <c r="B458" t="s">
        <v>1332</v>
      </c>
      <c r="C458" t="s">
        <v>529</v>
      </c>
      <c r="D458" t="s">
        <v>33</v>
      </c>
      <c r="E458">
        <v>264</v>
      </c>
      <c r="F458">
        <v>68</v>
      </c>
      <c r="G458" t="s">
        <v>527</v>
      </c>
      <c r="K458" t="s">
        <v>743</v>
      </c>
      <c r="O458" s="40"/>
      <c r="P458" t="s">
        <v>743</v>
      </c>
      <c r="Q458" t="s">
        <v>743</v>
      </c>
      <c r="W458" t="s">
        <v>743</v>
      </c>
      <c r="X458" s="40"/>
      <c r="Y458" t="s">
        <v>743</v>
      </c>
      <c r="Z458" t="s">
        <v>743</v>
      </c>
      <c r="AA458" t="s">
        <v>743</v>
      </c>
      <c r="AB458" t="s">
        <v>743</v>
      </c>
      <c r="AC458" t="s">
        <v>743</v>
      </c>
      <c r="AE458">
        <v>0</v>
      </c>
      <c r="AI458" t="s">
        <v>743</v>
      </c>
      <c r="AK458" t="s">
        <v>743</v>
      </c>
      <c r="AL458" t="s">
        <v>743</v>
      </c>
      <c r="AM458" t="s">
        <v>743</v>
      </c>
      <c r="AO458" t="s">
        <v>743</v>
      </c>
      <c r="AP458" t="s">
        <v>21</v>
      </c>
      <c r="AW458" t="s">
        <v>744</v>
      </c>
      <c r="AX458">
        <v>1.9</v>
      </c>
      <c r="AY458">
        <v>44.84</v>
      </c>
      <c r="AZ458">
        <v>17.325031971356701</v>
      </c>
    </row>
    <row r="459" spans="1:52">
      <c r="A459">
        <v>4500023</v>
      </c>
      <c r="B459" t="s">
        <v>1333</v>
      </c>
      <c r="C459" t="s">
        <v>530</v>
      </c>
      <c r="D459" t="s">
        <v>33</v>
      </c>
      <c r="E459">
        <v>88</v>
      </c>
      <c r="F459">
        <v>50</v>
      </c>
      <c r="G459" t="s">
        <v>527</v>
      </c>
      <c r="K459" t="s">
        <v>743</v>
      </c>
      <c r="O459" s="40"/>
      <c r="P459" t="s">
        <v>743</v>
      </c>
      <c r="Q459" t="s">
        <v>743</v>
      </c>
      <c r="W459" t="s">
        <v>743</v>
      </c>
      <c r="X459" s="40"/>
      <c r="Y459" t="s">
        <v>743</v>
      </c>
      <c r="Z459" t="s">
        <v>743</v>
      </c>
      <c r="AA459" t="s">
        <v>743</v>
      </c>
      <c r="AB459" t="s">
        <v>743</v>
      </c>
      <c r="AC459" t="s">
        <v>743</v>
      </c>
      <c r="AE459">
        <v>0</v>
      </c>
      <c r="AI459" t="s">
        <v>743</v>
      </c>
      <c r="AK459" t="s">
        <v>743</v>
      </c>
      <c r="AL459" t="s">
        <v>743</v>
      </c>
      <c r="AM459" t="s">
        <v>743</v>
      </c>
      <c r="AO459" t="s">
        <v>743</v>
      </c>
      <c r="AP459" t="s">
        <v>21</v>
      </c>
      <c r="AW459" t="s">
        <v>744</v>
      </c>
      <c r="AX459">
        <v>2.0600189048990201</v>
      </c>
      <c r="AY459">
        <v>20.170000000000002</v>
      </c>
      <c r="AZ459">
        <v>21.242163486847701</v>
      </c>
    </row>
    <row r="460" spans="1:52">
      <c r="A460">
        <v>4500063</v>
      </c>
      <c r="B460" t="s">
        <v>1334</v>
      </c>
      <c r="C460" t="s">
        <v>531</v>
      </c>
      <c r="D460" t="s">
        <v>33</v>
      </c>
      <c r="E460">
        <v>40</v>
      </c>
      <c r="F460">
        <v>20</v>
      </c>
      <c r="G460" t="s">
        <v>527</v>
      </c>
      <c r="K460" t="s">
        <v>743</v>
      </c>
      <c r="O460" s="40"/>
      <c r="P460" t="s">
        <v>743</v>
      </c>
      <c r="Q460" t="s">
        <v>743</v>
      </c>
      <c r="W460" t="s">
        <v>743</v>
      </c>
      <c r="X460" s="40"/>
      <c r="Y460" t="s">
        <v>743</v>
      </c>
      <c r="Z460" t="s">
        <v>743</v>
      </c>
      <c r="AA460" t="s">
        <v>743</v>
      </c>
      <c r="AB460" t="s">
        <v>743</v>
      </c>
      <c r="AC460" t="s">
        <v>743</v>
      </c>
      <c r="AE460">
        <v>0</v>
      </c>
      <c r="AI460" t="s">
        <v>743</v>
      </c>
      <c r="AK460" t="s">
        <v>743</v>
      </c>
      <c r="AL460" t="s">
        <v>743</v>
      </c>
      <c r="AM460" t="s">
        <v>743</v>
      </c>
      <c r="AO460" t="s">
        <v>743</v>
      </c>
      <c r="AP460" t="s">
        <v>21</v>
      </c>
      <c r="AW460" t="s">
        <v>744</v>
      </c>
      <c r="AX460">
        <v>2.4700000000000002</v>
      </c>
      <c r="AY460">
        <v>46.02</v>
      </c>
      <c r="AZ460">
        <v>11.567174724005501</v>
      </c>
    </row>
    <row r="461" spans="1:52">
      <c r="A461">
        <v>4500098</v>
      </c>
      <c r="B461" t="s">
        <v>1335</v>
      </c>
      <c r="C461" t="s">
        <v>532</v>
      </c>
      <c r="D461" t="s">
        <v>33</v>
      </c>
      <c r="E461">
        <v>70</v>
      </c>
      <c r="F461">
        <v>21</v>
      </c>
      <c r="G461" t="s">
        <v>527</v>
      </c>
      <c r="K461" t="s">
        <v>743</v>
      </c>
      <c r="O461" s="40"/>
      <c r="P461" t="s">
        <v>743</v>
      </c>
      <c r="Q461" t="s">
        <v>743</v>
      </c>
      <c r="W461" t="s">
        <v>743</v>
      </c>
      <c r="X461" s="40"/>
      <c r="Y461" t="s">
        <v>743</v>
      </c>
      <c r="Z461" t="s">
        <v>743</v>
      </c>
      <c r="AA461" t="s">
        <v>743</v>
      </c>
      <c r="AB461" t="s">
        <v>743</v>
      </c>
      <c r="AC461" t="s">
        <v>743</v>
      </c>
      <c r="AE461">
        <v>0</v>
      </c>
      <c r="AI461" t="s">
        <v>743</v>
      </c>
      <c r="AK461" t="s">
        <v>743</v>
      </c>
      <c r="AL461" t="s">
        <v>743</v>
      </c>
      <c r="AM461" t="s">
        <v>743</v>
      </c>
      <c r="AO461" t="s">
        <v>743</v>
      </c>
      <c r="AP461" t="s">
        <v>21</v>
      </c>
      <c r="AW461" t="s">
        <v>744</v>
      </c>
      <c r="AX461">
        <v>2.02</v>
      </c>
      <c r="AY461">
        <v>32.51</v>
      </c>
      <c r="AZ461">
        <v>21.679277807284102</v>
      </c>
    </row>
    <row r="462" spans="1:52">
      <c r="A462">
        <v>4500317</v>
      </c>
      <c r="B462" t="s">
        <v>1336</v>
      </c>
      <c r="C462" t="s">
        <v>533</v>
      </c>
      <c r="D462" t="s">
        <v>33</v>
      </c>
      <c r="E462">
        <v>277</v>
      </c>
      <c r="F462">
        <v>84</v>
      </c>
      <c r="G462" t="s">
        <v>527</v>
      </c>
      <c r="K462" t="s">
        <v>743</v>
      </c>
      <c r="O462" s="40"/>
      <c r="P462" t="s">
        <v>743</v>
      </c>
      <c r="Q462" t="s">
        <v>743</v>
      </c>
      <c r="W462" t="s">
        <v>743</v>
      </c>
      <c r="X462" s="40"/>
      <c r="Y462" t="s">
        <v>743</v>
      </c>
      <c r="Z462" t="s">
        <v>743</v>
      </c>
      <c r="AA462" t="s">
        <v>743</v>
      </c>
      <c r="AB462" t="s">
        <v>743</v>
      </c>
      <c r="AC462" t="s">
        <v>743</v>
      </c>
      <c r="AE462">
        <v>0</v>
      </c>
      <c r="AI462" t="s">
        <v>743</v>
      </c>
      <c r="AK462" t="s">
        <v>743</v>
      </c>
      <c r="AL462" t="s">
        <v>743</v>
      </c>
      <c r="AM462" t="s">
        <v>743</v>
      </c>
      <c r="AO462" t="s">
        <v>743</v>
      </c>
      <c r="AP462" t="s">
        <v>21</v>
      </c>
      <c r="AW462" t="s">
        <v>744</v>
      </c>
      <c r="AX462">
        <v>2.63</v>
      </c>
      <c r="AY462">
        <v>33.630000000000003</v>
      </c>
      <c r="AZ462">
        <v>19.092554219903299</v>
      </c>
    </row>
    <row r="463" spans="1:52">
      <c r="A463">
        <v>4600018</v>
      </c>
      <c r="B463" t="s">
        <v>1337</v>
      </c>
      <c r="C463" t="s">
        <v>534</v>
      </c>
      <c r="D463" t="s">
        <v>33</v>
      </c>
      <c r="E463">
        <v>200</v>
      </c>
      <c r="F463">
        <v>107</v>
      </c>
      <c r="G463" t="s">
        <v>535</v>
      </c>
      <c r="K463" t="s">
        <v>743</v>
      </c>
      <c r="O463" s="40"/>
      <c r="P463" t="s">
        <v>743</v>
      </c>
      <c r="Q463" t="s">
        <v>743</v>
      </c>
      <c r="W463" t="s">
        <v>743</v>
      </c>
      <c r="X463" s="40"/>
      <c r="Y463" t="s">
        <v>743</v>
      </c>
      <c r="Z463" t="s">
        <v>743</v>
      </c>
      <c r="AA463" t="s">
        <v>743</v>
      </c>
      <c r="AB463" t="s">
        <v>743</v>
      </c>
      <c r="AC463" t="s">
        <v>743</v>
      </c>
      <c r="AE463">
        <v>0</v>
      </c>
      <c r="AI463" t="s">
        <v>743</v>
      </c>
      <c r="AK463" t="s">
        <v>743</v>
      </c>
      <c r="AL463" t="s">
        <v>743</v>
      </c>
      <c r="AM463" t="s">
        <v>743</v>
      </c>
      <c r="AO463" t="s">
        <v>743</v>
      </c>
      <c r="AP463" t="s">
        <v>21</v>
      </c>
      <c r="AW463" t="s">
        <v>744</v>
      </c>
      <c r="AX463">
        <v>2.23379659908377</v>
      </c>
      <c r="AY463">
        <v>47.1</v>
      </c>
      <c r="AZ463">
        <v>18.279114272104302</v>
      </c>
    </row>
    <row r="464" spans="1:52">
      <c r="A464">
        <v>4700513</v>
      </c>
      <c r="B464" t="s">
        <v>1338</v>
      </c>
      <c r="C464" t="s">
        <v>536</v>
      </c>
      <c r="D464" t="s">
        <v>33</v>
      </c>
      <c r="E464">
        <v>280</v>
      </c>
      <c r="F464">
        <v>147</v>
      </c>
      <c r="G464" t="s">
        <v>537</v>
      </c>
      <c r="K464" t="s">
        <v>1339</v>
      </c>
      <c r="L464" s="40">
        <f>36177.6363636364+0</f>
        <v>36177.636363636397</v>
      </c>
      <c r="M464" t="s">
        <v>785</v>
      </c>
      <c r="N464" t="s">
        <v>24</v>
      </c>
      <c r="O464" s="40">
        <v>36177.636363636397</v>
      </c>
      <c r="P464" t="s">
        <v>743</v>
      </c>
      <c r="Q464" t="s">
        <v>743</v>
      </c>
      <c r="W464" t="s">
        <v>743</v>
      </c>
      <c r="X464" s="40"/>
      <c r="Y464" t="s">
        <v>743</v>
      </c>
      <c r="Z464" t="s">
        <v>743</v>
      </c>
      <c r="AA464" t="s">
        <v>743</v>
      </c>
      <c r="AB464" t="s">
        <v>743</v>
      </c>
      <c r="AC464" t="s">
        <v>743</v>
      </c>
      <c r="AE464">
        <v>0</v>
      </c>
      <c r="AI464" t="s">
        <v>743</v>
      </c>
      <c r="AK464" t="s">
        <v>743</v>
      </c>
      <c r="AL464" t="s">
        <v>743</v>
      </c>
      <c r="AM464" t="s">
        <v>743</v>
      </c>
      <c r="AO464" t="s">
        <v>743</v>
      </c>
      <c r="AP464" t="s">
        <v>21</v>
      </c>
      <c r="AW464" t="s">
        <v>744</v>
      </c>
      <c r="AX464">
        <v>2.36</v>
      </c>
      <c r="AY464">
        <v>36.979999999999997</v>
      </c>
      <c r="AZ464">
        <v>16.305804357204899</v>
      </c>
    </row>
    <row r="465" spans="1:52">
      <c r="A465">
        <v>4700569</v>
      </c>
      <c r="B465" t="s">
        <v>1340</v>
      </c>
      <c r="C465" t="s">
        <v>538</v>
      </c>
      <c r="D465" t="s">
        <v>33</v>
      </c>
      <c r="E465">
        <v>100</v>
      </c>
      <c r="F465">
        <v>1</v>
      </c>
      <c r="G465" t="s">
        <v>537</v>
      </c>
      <c r="K465" t="s">
        <v>743</v>
      </c>
      <c r="O465" s="40"/>
      <c r="P465" t="s">
        <v>743</v>
      </c>
      <c r="Q465" t="s">
        <v>743</v>
      </c>
      <c r="W465" t="s">
        <v>743</v>
      </c>
      <c r="X465" s="40"/>
      <c r="Y465" t="s">
        <v>743</v>
      </c>
      <c r="Z465" t="s">
        <v>743</v>
      </c>
      <c r="AA465" t="s">
        <v>743</v>
      </c>
      <c r="AB465" t="s">
        <v>743</v>
      </c>
      <c r="AC465" t="s">
        <v>743</v>
      </c>
      <c r="AE465">
        <v>0</v>
      </c>
      <c r="AI465" t="s">
        <v>743</v>
      </c>
      <c r="AK465" t="s">
        <v>743</v>
      </c>
      <c r="AL465" t="s">
        <v>743</v>
      </c>
      <c r="AM465" t="s">
        <v>743</v>
      </c>
      <c r="AO465" t="s">
        <v>743</v>
      </c>
      <c r="AP465" t="s">
        <v>21</v>
      </c>
      <c r="AW465" t="s">
        <v>744</v>
      </c>
      <c r="AX465">
        <v>2.52</v>
      </c>
      <c r="AY465">
        <v>36.79</v>
      </c>
      <c r="AZ465">
        <v>15.8711068923865</v>
      </c>
    </row>
    <row r="466" spans="1:52">
      <c r="A466">
        <v>4700582</v>
      </c>
      <c r="B466" t="s">
        <v>1341</v>
      </c>
      <c r="C466" t="s">
        <v>539</v>
      </c>
      <c r="D466" t="s">
        <v>33</v>
      </c>
      <c r="E466">
        <v>60</v>
      </c>
      <c r="F466">
        <v>1</v>
      </c>
      <c r="G466" t="s">
        <v>537</v>
      </c>
      <c r="K466" t="s">
        <v>743</v>
      </c>
      <c r="O466" s="40"/>
      <c r="P466" t="s">
        <v>743</v>
      </c>
      <c r="Q466" t="s">
        <v>743</v>
      </c>
      <c r="W466" t="s">
        <v>743</v>
      </c>
      <c r="X466" s="40"/>
      <c r="Y466" t="s">
        <v>743</v>
      </c>
      <c r="Z466" t="s">
        <v>743</v>
      </c>
      <c r="AA466" t="s">
        <v>743</v>
      </c>
      <c r="AB466" t="s">
        <v>743</v>
      </c>
      <c r="AC466" t="s">
        <v>743</v>
      </c>
      <c r="AE466">
        <v>0</v>
      </c>
      <c r="AI466" t="s">
        <v>743</v>
      </c>
      <c r="AK466" t="s">
        <v>743</v>
      </c>
      <c r="AL466" t="s">
        <v>743</v>
      </c>
      <c r="AM466" t="s">
        <v>743</v>
      </c>
      <c r="AO466" t="s">
        <v>743</v>
      </c>
      <c r="AP466" t="s">
        <v>21</v>
      </c>
      <c r="AW466" t="s">
        <v>744</v>
      </c>
      <c r="AX466">
        <v>2.15</v>
      </c>
      <c r="AY466">
        <v>38.17</v>
      </c>
      <c r="AZ466">
        <v>18.770623473039102</v>
      </c>
    </row>
    <row r="467" spans="1:52">
      <c r="A467">
        <v>4700626</v>
      </c>
      <c r="B467" t="s">
        <v>1342</v>
      </c>
      <c r="C467" t="s">
        <v>540</v>
      </c>
      <c r="D467" t="s">
        <v>33</v>
      </c>
      <c r="E467">
        <v>105</v>
      </c>
      <c r="F467">
        <v>56</v>
      </c>
      <c r="G467" t="s">
        <v>537</v>
      </c>
      <c r="K467" t="s">
        <v>743</v>
      </c>
      <c r="O467" s="40"/>
      <c r="P467" t="s">
        <v>743</v>
      </c>
      <c r="Q467" t="s">
        <v>743</v>
      </c>
      <c r="W467" t="s">
        <v>743</v>
      </c>
      <c r="X467" s="40"/>
      <c r="Y467" t="s">
        <v>743</v>
      </c>
      <c r="Z467" t="s">
        <v>743</v>
      </c>
      <c r="AA467" t="s">
        <v>743</v>
      </c>
      <c r="AB467" t="s">
        <v>743</v>
      </c>
      <c r="AC467" t="s">
        <v>743</v>
      </c>
      <c r="AE467">
        <v>0</v>
      </c>
      <c r="AI467" t="s">
        <v>743</v>
      </c>
      <c r="AK467" t="s">
        <v>743</v>
      </c>
      <c r="AL467" t="s">
        <v>743</v>
      </c>
      <c r="AM467" t="s">
        <v>743</v>
      </c>
      <c r="AO467" t="s">
        <v>743</v>
      </c>
      <c r="AP467" t="s">
        <v>21</v>
      </c>
      <c r="AW467" t="s">
        <v>744</v>
      </c>
      <c r="AX467">
        <v>2.42</v>
      </c>
      <c r="AY467">
        <v>23.65</v>
      </c>
      <c r="AZ467">
        <v>18.770623473039102</v>
      </c>
    </row>
    <row r="468" spans="1:52">
      <c r="A468">
        <v>4700803</v>
      </c>
      <c r="B468" t="s">
        <v>1343</v>
      </c>
      <c r="C468" t="s">
        <v>541</v>
      </c>
      <c r="D468" t="s">
        <v>28</v>
      </c>
      <c r="E468">
        <v>126</v>
      </c>
      <c r="F468">
        <v>73</v>
      </c>
      <c r="G468" t="s">
        <v>537</v>
      </c>
      <c r="K468" t="s">
        <v>743</v>
      </c>
      <c r="O468" s="40"/>
      <c r="P468" t="s">
        <v>743</v>
      </c>
      <c r="Q468" t="s">
        <v>743</v>
      </c>
      <c r="W468" t="s">
        <v>743</v>
      </c>
      <c r="X468" s="40"/>
      <c r="Y468" t="s">
        <v>743</v>
      </c>
      <c r="Z468" t="s">
        <v>743</v>
      </c>
      <c r="AA468" t="s">
        <v>743</v>
      </c>
      <c r="AB468" t="s">
        <v>743</v>
      </c>
      <c r="AC468" t="s">
        <v>743</v>
      </c>
      <c r="AE468">
        <v>0</v>
      </c>
      <c r="AI468" t="s">
        <v>743</v>
      </c>
      <c r="AK468" t="s">
        <v>743</v>
      </c>
      <c r="AL468" t="s">
        <v>743</v>
      </c>
      <c r="AM468" t="s">
        <v>743</v>
      </c>
      <c r="AO468" t="s">
        <v>743</v>
      </c>
      <c r="AP468" t="s">
        <v>21</v>
      </c>
      <c r="AW468" t="s">
        <v>744</v>
      </c>
      <c r="AX468">
        <v>1.96</v>
      </c>
      <c r="AY468">
        <v>14.9</v>
      </c>
      <c r="AZ468">
        <v>20.826713484137802</v>
      </c>
    </row>
    <row r="469" spans="1:52">
      <c r="A469">
        <v>4710002</v>
      </c>
      <c r="B469" t="s">
        <v>1344</v>
      </c>
      <c r="C469" t="s">
        <v>542</v>
      </c>
      <c r="D469" t="s">
        <v>33</v>
      </c>
      <c r="E469">
        <v>1707</v>
      </c>
      <c r="F469">
        <v>1187</v>
      </c>
      <c r="G469" t="s">
        <v>537</v>
      </c>
      <c r="K469" t="s">
        <v>743</v>
      </c>
      <c r="O469" s="40"/>
      <c r="P469" t="s">
        <v>743</v>
      </c>
      <c r="Q469" t="s">
        <v>743</v>
      </c>
      <c r="W469" t="s">
        <v>743</v>
      </c>
      <c r="X469" s="40"/>
      <c r="Y469" t="s">
        <v>743</v>
      </c>
      <c r="Z469" t="s">
        <v>743</v>
      </c>
      <c r="AA469" t="s">
        <v>743</v>
      </c>
      <c r="AB469" t="s">
        <v>743</v>
      </c>
      <c r="AC469" t="s">
        <v>743</v>
      </c>
      <c r="AE469">
        <v>0</v>
      </c>
      <c r="AI469" t="s">
        <v>743</v>
      </c>
      <c r="AK469" t="s">
        <v>743</v>
      </c>
      <c r="AL469" t="s">
        <v>743</v>
      </c>
      <c r="AM469" t="s">
        <v>743</v>
      </c>
      <c r="AO469" t="s">
        <v>743</v>
      </c>
      <c r="AP469" t="s">
        <v>21</v>
      </c>
      <c r="AW469" t="s">
        <v>744</v>
      </c>
      <c r="AX469">
        <v>2.03727139738093</v>
      </c>
      <c r="AY469">
        <v>43.46</v>
      </c>
      <c r="AZ469">
        <v>20.017528241321799</v>
      </c>
    </row>
    <row r="470" spans="1:52">
      <c r="A470">
        <v>4710012</v>
      </c>
      <c r="B470" t="s">
        <v>1345</v>
      </c>
      <c r="C470" t="s">
        <v>543</v>
      </c>
      <c r="D470" t="s">
        <v>33</v>
      </c>
      <c r="E470">
        <v>1100</v>
      </c>
      <c r="F470">
        <v>454</v>
      </c>
      <c r="G470" t="s">
        <v>537</v>
      </c>
      <c r="K470" t="s">
        <v>1346</v>
      </c>
      <c r="L470" s="40">
        <v>69259.666666666701</v>
      </c>
      <c r="M470" t="s">
        <v>754</v>
      </c>
      <c r="N470" t="s">
        <v>24</v>
      </c>
      <c r="O470" s="40">
        <v>69259.666666666701</v>
      </c>
      <c r="P470" t="s">
        <v>743</v>
      </c>
      <c r="Q470" t="s">
        <v>743</v>
      </c>
      <c r="W470" t="s">
        <v>743</v>
      </c>
      <c r="X470" s="40"/>
      <c r="Y470" t="s">
        <v>743</v>
      </c>
      <c r="Z470" t="s">
        <v>743</v>
      </c>
      <c r="AA470" t="s">
        <v>743</v>
      </c>
      <c r="AB470" t="s">
        <v>743</v>
      </c>
      <c r="AC470" t="s">
        <v>743</v>
      </c>
      <c r="AE470">
        <v>0</v>
      </c>
      <c r="AI470" t="s">
        <v>743</v>
      </c>
      <c r="AK470" t="s">
        <v>743</v>
      </c>
      <c r="AL470" t="s">
        <v>743</v>
      </c>
      <c r="AM470" t="s">
        <v>743</v>
      </c>
      <c r="AO470" t="s">
        <v>743</v>
      </c>
      <c r="AP470" t="s">
        <v>21</v>
      </c>
      <c r="AW470" t="s">
        <v>744</v>
      </c>
      <c r="AX470">
        <v>2.0627599479016898</v>
      </c>
      <c r="AY470">
        <v>42.04</v>
      </c>
      <c r="AZ470">
        <v>16.4011630469316</v>
      </c>
    </row>
    <row r="471" spans="1:52">
      <c r="A471">
        <v>4800511</v>
      </c>
      <c r="B471" t="s">
        <v>1347</v>
      </c>
      <c r="C471" t="s">
        <v>544</v>
      </c>
      <c r="D471" t="s">
        <v>28</v>
      </c>
      <c r="E471">
        <v>25</v>
      </c>
      <c r="F471">
        <v>15</v>
      </c>
      <c r="G471" t="s">
        <v>545</v>
      </c>
      <c r="K471" t="s">
        <v>743</v>
      </c>
      <c r="O471" s="40"/>
      <c r="P471" t="s">
        <v>743</v>
      </c>
      <c r="Q471" t="s">
        <v>743</v>
      </c>
      <c r="W471" t="s">
        <v>743</v>
      </c>
      <c r="X471" s="40"/>
      <c r="Y471" t="s">
        <v>743</v>
      </c>
      <c r="Z471" t="s">
        <v>743</v>
      </c>
      <c r="AA471" t="s">
        <v>743</v>
      </c>
      <c r="AB471" t="s">
        <v>743</v>
      </c>
      <c r="AC471" t="s">
        <v>743</v>
      </c>
      <c r="AE471">
        <v>0</v>
      </c>
      <c r="AI471" t="s">
        <v>743</v>
      </c>
      <c r="AK471" t="s">
        <v>743</v>
      </c>
      <c r="AL471" t="s">
        <v>743</v>
      </c>
      <c r="AM471" t="s">
        <v>743</v>
      </c>
      <c r="AO471" t="s">
        <v>743</v>
      </c>
      <c r="AP471" t="s">
        <v>21</v>
      </c>
      <c r="AW471" t="s">
        <v>756</v>
      </c>
      <c r="AX471">
        <v>2.71</v>
      </c>
      <c r="AY471">
        <v>27.04</v>
      </c>
      <c r="AZ471">
        <v>41.764189618148698</v>
      </c>
    </row>
    <row r="472" spans="1:52">
      <c r="A472">
        <v>4800561</v>
      </c>
      <c r="B472" t="s">
        <v>1348</v>
      </c>
      <c r="C472" t="s">
        <v>546</v>
      </c>
      <c r="D472" t="s">
        <v>33</v>
      </c>
      <c r="E472">
        <v>125</v>
      </c>
      <c r="F472">
        <v>110</v>
      </c>
      <c r="G472" t="s">
        <v>545</v>
      </c>
      <c r="K472" t="s">
        <v>743</v>
      </c>
      <c r="O472" s="40"/>
      <c r="P472" t="s">
        <v>743</v>
      </c>
      <c r="Q472" t="s">
        <v>743</v>
      </c>
      <c r="W472" t="s">
        <v>743</v>
      </c>
      <c r="X472" s="40"/>
      <c r="Y472" t="s">
        <v>743</v>
      </c>
      <c r="Z472" t="s">
        <v>743</v>
      </c>
      <c r="AA472" t="s">
        <v>743</v>
      </c>
      <c r="AB472" t="s">
        <v>743</v>
      </c>
      <c r="AC472" t="s">
        <v>743</v>
      </c>
      <c r="AE472">
        <v>0</v>
      </c>
      <c r="AI472" t="s">
        <v>743</v>
      </c>
      <c r="AK472" t="s">
        <v>743</v>
      </c>
      <c r="AL472" t="s">
        <v>743</v>
      </c>
      <c r="AM472" t="s">
        <v>743</v>
      </c>
      <c r="AO472" t="s">
        <v>743</v>
      </c>
      <c r="AP472" t="s">
        <v>21</v>
      </c>
      <c r="AW472" t="s">
        <v>756</v>
      </c>
      <c r="AX472">
        <v>2.52</v>
      </c>
      <c r="AY472">
        <v>57.5</v>
      </c>
      <c r="AZ472">
        <v>41.764189618148698</v>
      </c>
    </row>
    <row r="473" spans="1:52">
      <c r="A473">
        <v>4810012</v>
      </c>
      <c r="B473" t="s">
        <v>1349</v>
      </c>
      <c r="C473" t="s">
        <v>547</v>
      </c>
      <c r="D473" t="s">
        <v>19</v>
      </c>
      <c r="E473">
        <v>132</v>
      </c>
      <c r="F473">
        <v>40</v>
      </c>
      <c r="G473" t="s">
        <v>545</v>
      </c>
      <c r="K473" t="s">
        <v>743</v>
      </c>
      <c r="O473" s="40"/>
      <c r="P473" t="s">
        <v>743</v>
      </c>
      <c r="Q473" t="s">
        <v>743</v>
      </c>
      <c r="W473" t="s">
        <v>743</v>
      </c>
      <c r="X473" s="40"/>
      <c r="Y473" t="s">
        <v>743</v>
      </c>
      <c r="Z473" t="s">
        <v>743</v>
      </c>
      <c r="AA473" t="s">
        <v>743</v>
      </c>
      <c r="AB473" t="s">
        <v>743</v>
      </c>
      <c r="AC473" t="s">
        <v>743</v>
      </c>
      <c r="AE473">
        <v>0</v>
      </c>
      <c r="AI473" t="s">
        <v>743</v>
      </c>
      <c r="AK473" t="s">
        <v>743</v>
      </c>
      <c r="AL473" t="s">
        <v>743</v>
      </c>
      <c r="AM473" t="s">
        <v>743</v>
      </c>
      <c r="AO473" t="s">
        <v>743</v>
      </c>
      <c r="AP473" t="s">
        <v>21</v>
      </c>
      <c r="AW473" t="s">
        <v>744</v>
      </c>
      <c r="AX473">
        <v>2.31</v>
      </c>
      <c r="AY473">
        <v>10</v>
      </c>
      <c r="AZ473">
        <v>18.687334643240501</v>
      </c>
    </row>
    <row r="474" spans="1:52">
      <c r="A474">
        <v>4810801</v>
      </c>
      <c r="B474" t="s">
        <v>1350</v>
      </c>
      <c r="C474" t="s">
        <v>548</v>
      </c>
      <c r="D474" t="s">
        <v>33</v>
      </c>
      <c r="E474">
        <v>65</v>
      </c>
      <c r="F474">
        <v>4</v>
      </c>
      <c r="G474" t="s">
        <v>545</v>
      </c>
      <c r="K474" t="s">
        <v>743</v>
      </c>
      <c r="O474" s="40"/>
      <c r="P474" t="s">
        <v>743</v>
      </c>
      <c r="Q474" t="s">
        <v>743</v>
      </c>
      <c r="W474" t="s">
        <v>743</v>
      </c>
      <c r="X474" s="40"/>
      <c r="Y474" t="s">
        <v>743</v>
      </c>
      <c r="Z474" t="s">
        <v>743</v>
      </c>
      <c r="AA474" t="s">
        <v>743</v>
      </c>
      <c r="AB474" t="s">
        <v>743</v>
      </c>
      <c r="AC474" t="s">
        <v>743</v>
      </c>
      <c r="AE474">
        <v>0</v>
      </c>
      <c r="AI474" t="s">
        <v>743</v>
      </c>
      <c r="AK474" t="s">
        <v>743</v>
      </c>
      <c r="AL474" t="s">
        <v>743</v>
      </c>
      <c r="AM474" t="s">
        <v>743</v>
      </c>
      <c r="AO474" t="s">
        <v>743</v>
      </c>
      <c r="AP474" t="s">
        <v>21</v>
      </c>
      <c r="AW474" t="s">
        <v>756</v>
      </c>
      <c r="AX474">
        <v>2.52</v>
      </c>
      <c r="AY474">
        <v>57.5</v>
      </c>
      <c r="AZ474">
        <v>41.764189618148698</v>
      </c>
    </row>
    <row r="475" spans="1:52">
      <c r="A475">
        <v>4900532</v>
      </c>
      <c r="B475" t="s">
        <v>1351</v>
      </c>
      <c r="C475" t="s">
        <v>549</v>
      </c>
      <c r="D475" t="s">
        <v>28</v>
      </c>
      <c r="E475">
        <v>406</v>
      </c>
      <c r="F475">
        <v>123</v>
      </c>
      <c r="G475" t="s">
        <v>550</v>
      </c>
      <c r="K475" t="s">
        <v>743</v>
      </c>
      <c r="O475" s="40"/>
      <c r="P475" t="s">
        <v>743</v>
      </c>
      <c r="Q475" t="s">
        <v>743</v>
      </c>
      <c r="W475" t="s">
        <v>743</v>
      </c>
      <c r="X475" s="40"/>
      <c r="Y475" t="s">
        <v>743</v>
      </c>
      <c r="Z475" t="s">
        <v>743</v>
      </c>
      <c r="AA475" t="s">
        <v>743</v>
      </c>
      <c r="AB475" t="s">
        <v>743</v>
      </c>
      <c r="AC475" t="s">
        <v>743</v>
      </c>
      <c r="AE475">
        <v>0</v>
      </c>
      <c r="AI475" t="s">
        <v>743</v>
      </c>
      <c r="AK475" t="s">
        <v>743</v>
      </c>
      <c r="AL475" t="s">
        <v>743</v>
      </c>
      <c r="AM475" t="s">
        <v>743</v>
      </c>
      <c r="AO475" t="s">
        <v>743</v>
      </c>
      <c r="AP475" t="s">
        <v>21</v>
      </c>
      <c r="AW475" t="s">
        <v>744</v>
      </c>
      <c r="AX475">
        <v>2.0341870931724699</v>
      </c>
      <c r="AY475">
        <v>19.77</v>
      </c>
      <c r="AZ475">
        <v>12.9164053111075</v>
      </c>
    </row>
    <row r="476" spans="1:52">
      <c r="A476">
        <v>4900543</v>
      </c>
      <c r="B476" t="s">
        <v>1352</v>
      </c>
      <c r="C476" t="s">
        <v>551</v>
      </c>
      <c r="D476" t="s">
        <v>33</v>
      </c>
      <c r="E476">
        <v>427</v>
      </c>
      <c r="F476">
        <v>99</v>
      </c>
      <c r="G476" t="s">
        <v>550</v>
      </c>
      <c r="K476" t="s">
        <v>743</v>
      </c>
      <c r="O476" s="40"/>
      <c r="P476" t="s">
        <v>743</v>
      </c>
      <c r="Q476" t="s">
        <v>743</v>
      </c>
      <c r="W476" t="s">
        <v>743</v>
      </c>
      <c r="X476" s="40"/>
      <c r="Y476" t="s">
        <v>743</v>
      </c>
      <c r="Z476" t="s">
        <v>743</v>
      </c>
      <c r="AA476" t="s">
        <v>743</v>
      </c>
      <c r="AB476" t="s">
        <v>743</v>
      </c>
      <c r="AC476" t="s">
        <v>743</v>
      </c>
      <c r="AE476">
        <v>0</v>
      </c>
      <c r="AI476" t="s">
        <v>743</v>
      </c>
      <c r="AK476" t="s">
        <v>743</v>
      </c>
      <c r="AL476" t="s">
        <v>743</v>
      </c>
      <c r="AM476" t="s">
        <v>743</v>
      </c>
      <c r="AO476" t="s">
        <v>743</v>
      </c>
      <c r="AP476" t="s">
        <v>21</v>
      </c>
      <c r="AW476" t="s">
        <v>744</v>
      </c>
      <c r="AX476">
        <v>1.04</v>
      </c>
      <c r="AY476">
        <v>27.23</v>
      </c>
      <c r="AZ476">
        <v>12.9164053111075</v>
      </c>
    </row>
    <row r="477" spans="1:52">
      <c r="A477">
        <v>4900549</v>
      </c>
      <c r="B477" t="s">
        <v>1353</v>
      </c>
      <c r="C477" t="s">
        <v>552</v>
      </c>
      <c r="D477" t="s">
        <v>19</v>
      </c>
      <c r="E477">
        <v>290</v>
      </c>
      <c r="F477">
        <v>26</v>
      </c>
      <c r="G477" t="s">
        <v>550</v>
      </c>
      <c r="K477" t="s">
        <v>743</v>
      </c>
      <c r="O477" s="40"/>
      <c r="P477" t="s">
        <v>743</v>
      </c>
      <c r="Q477" t="s">
        <v>743</v>
      </c>
      <c r="W477" t="s">
        <v>743</v>
      </c>
      <c r="X477" s="40"/>
      <c r="Y477" t="s">
        <v>743</v>
      </c>
      <c r="Z477" t="s">
        <v>743</v>
      </c>
      <c r="AA477" t="s">
        <v>743</v>
      </c>
      <c r="AB477" t="s">
        <v>743</v>
      </c>
      <c r="AC477" t="s">
        <v>743</v>
      </c>
      <c r="AE477">
        <v>0</v>
      </c>
      <c r="AI477" t="s">
        <v>743</v>
      </c>
      <c r="AK477" t="s">
        <v>743</v>
      </c>
      <c r="AL477" t="s">
        <v>743</v>
      </c>
      <c r="AM477" t="s">
        <v>743</v>
      </c>
      <c r="AO477" t="s">
        <v>743</v>
      </c>
      <c r="AP477" t="s">
        <v>21</v>
      </c>
      <c r="AW477" t="s">
        <v>744</v>
      </c>
      <c r="AX477">
        <v>2.4502284564926802</v>
      </c>
      <c r="AY477">
        <v>11.93</v>
      </c>
      <c r="AZ477">
        <v>9.9840246260057501</v>
      </c>
    </row>
    <row r="478" spans="1:52">
      <c r="A478">
        <v>4900551</v>
      </c>
      <c r="B478" t="s">
        <v>1354</v>
      </c>
      <c r="C478" t="s">
        <v>553</v>
      </c>
      <c r="D478" t="s">
        <v>19</v>
      </c>
      <c r="E478">
        <v>64</v>
      </c>
      <c r="F478">
        <v>25</v>
      </c>
      <c r="G478" t="s">
        <v>550</v>
      </c>
      <c r="K478" t="s">
        <v>743</v>
      </c>
      <c r="O478" s="40"/>
      <c r="P478" t="s">
        <v>743</v>
      </c>
      <c r="Q478" t="s">
        <v>743</v>
      </c>
      <c r="W478" t="s">
        <v>743</v>
      </c>
      <c r="X478" s="40"/>
      <c r="Y478" t="s">
        <v>743</v>
      </c>
      <c r="Z478" t="s">
        <v>743</v>
      </c>
      <c r="AA478" t="s">
        <v>743</v>
      </c>
      <c r="AB478" t="s">
        <v>743</v>
      </c>
      <c r="AC478" t="s">
        <v>743</v>
      </c>
      <c r="AE478">
        <v>0</v>
      </c>
      <c r="AI478" t="s">
        <v>743</v>
      </c>
      <c r="AK478" t="s">
        <v>743</v>
      </c>
      <c r="AL478" t="s">
        <v>743</v>
      </c>
      <c r="AM478" t="s">
        <v>743</v>
      </c>
      <c r="AO478" t="s">
        <v>743</v>
      </c>
      <c r="AP478" t="s">
        <v>21</v>
      </c>
      <c r="AW478" t="s">
        <v>744</v>
      </c>
      <c r="AX478">
        <v>1.82</v>
      </c>
      <c r="AY478">
        <v>7.52</v>
      </c>
      <c r="AZ478">
        <v>4.9589634489898904</v>
      </c>
    </row>
    <row r="479" spans="1:52">
      <c r="A479">
        <v>4900570</v>
      </c>
      <c r="B479" t="s">
        <v>1355</v>
      </c>
      <c r="C479" t="s">
        <v>554</v>
      </c>
      <c r="D479" t="s">
        <v>19</v>
      </c>
      <c r="E479">
        <v>300</v>
      </c>
      <c r="F479">
        <v>111</v>
      </c>
      <c r="G479" t="s">
        <v>550</v>
      </c>
      <c r="K479" t="s">
        <v>743</v>
      </c>
      <c r="O479" s="40"/>
      <c r="P479" t="s">
        <v>743</v>
      </c>
      <c r="Q479" t="s">
        <v>743</v>
      </c>
      <c r="W479" t="s">
        <v>743</v>
      </c>
      <c r="X479" s="40"/>
      <c r="Y479" t="s">
        <v>743</v>
      </c>
      <c r="Z479" t="s">
        <v>743</v>
      </c>
      <c r="AA479" t="s">
        <v>743</v>
      </c>
      <c r="AB479" t="s">
        <v>743</v>
      </c>
      <c r="AC479" t="s">
        <v>743</v>
      </c>
      <c r="AE479">
        <v>0</v>
      </c>
      <c r="AI479" t="s">
        <v>743</v>
      </c>
      <c r="AK479" t="s">
        <v>743</v>
      </c>
      <c r="AL479" t="s">
        <v>743</v>
      </c>
      <c r="AM479" t="s">
        <v>743</v>
      </c>
      <c r="AO479" t="s">
        <v>743</v>
      </c>
      <c r="AP479" t="s">
        <v>21</v>
      </c>
      <c r="AW479" t="s">
        <v>744</v>
      </c>
      <c r="AX479">
        <v>2.25</v>
      </c>
      <c r="AY479">
        <v>13.77</v>
      </c>
      <c r="AZ479">
        <v>16.8241795476881</v>
      </c>
    </row>
    <row r="480" spans="1:52">
      <c r="A480">
        <v>4900575</v>
      </c>
      <c r="B480" t="s">
        <v>1356</v>
      </c>
      <c r="C480" t="s">
        <v>555</v>
      </c>
      <c r="D480" t="s">
        <v>28</v>
      </c>
      <c r="E480">
        <v>26</v>
      </c>
      <c r="F480">
        <v>12</v>
      </c>
      <c r="G480" t="s">
        <v>550</v>
      </c>
      <c r="K480" t="s">
        <v>743</v>
      </c>
      <c r="O480" s="40"/>
      <c r="P480" t="s">
        <v>743</v>
      </c>
      <c r="Q480" t="s">
        <v>743</v>
      </c>
      <c r="W480" t="s">
        <v>743</v>
      </c>
      <c r="X480" s="40"/>
      <c r="Y480" t="s">
        <v>743</v>
      </c>
      <c r="Z480" t="s">
        <v>743</v>
      </c>
      <c r="AA480" t="s">
        <v>743</v>
      </c>
      <c r="AB480" t="s">
        <v>743</v>
      </c>
      <c r="AC480" t="s">
        <v>743</v>
      </c>
      <c r="AE480">
        <v>0</v>
      </c>
      <c r="AI480" t="s">
        <v>743</v>
      </c>
      <c r="AK480" t="s">
        <v>743</v>
      </c>
      <c r="AL480" t="s">
        <v>743</v>
      </c>
      <c r="AM480" t="s">
        <v>743</v>
      </c>
      <c r="AO480" t="s">
        <v>743</v>
      </c>
      <c r="AP480" t="s">
        <v>21</v>
      </c>
      <c r="AW480" t="s">
        <v>744</v>
      </c>
      <c r="AX480">
        <v>1.6336206296773399</v>
      </c>
      <c r="AY480">
        <v>16.77</v>
      </c>
      <c r="AZ480">
        <v>4.7819963836213404</v>
      </c>
    </row>
    <row r="481" spans="1:52">
      <c r="A481">
        <v>4900582</v>
      </c>
      <c r="B481" t="s">
        <v>1357</v>
      </c>
      <c r="C481" t="s">
        <v>556</v>
      </c>
      <c r="D481" t="s">
        <v>28</v>
      </c>
      <c r="E481">
        <v>34</v>
      </c>
      <c r="F481">
        <v>18</v>
      </c>
      <c r="G481" t="s">
        <v>550</v>
      </c>
      <c r="K481" t="s">
        <v>1358</v>
      </c>
      <c r="L481" s="40">
        <v>36177.636363636397</v>
      </c>
      <c r="M481" t="s">
        <v>1359</v>
      </c>
      <c r="N481" t="s">
        <v>24</v>
      </c>
      <c r="O481" s="40">
        <v>36177.636363636397</v>
      </c>
      <c r="P481" t="s">
        <v>743</v>
      </c>
      <c r="Q481" t="s">
        <v>743</v>
      </c>
      <c r="W481" t="s">
        <v>743</v>
      </c>
      <c r="X481" s="40"/>
      <c r="Y481" t="s">
        <v>743</v>
      </c>
      <c r="Z481" t="s">
        <v>743</v>
      </c>
      <c r="AA481" t="s">
        <v>743</v>
      </c>
      <c r="AB481" t="s">
        <v>743</v>
      </c>
      <c r="AC481" t="s">
        <v>743</v>
      </c>
      <c r="AE481">
        <v>0</v>
      </c>
      <c r="AI481" t="s">
        <v>743</v>
      </c>
      <c r="AK481" t="s">
        <v>743</v>
      </c>
      <c r="AL481" t="s">
        <v>743</v>
      </c>
      <c r="AM481" t="s">
        <v>743</v>
      </c>
      <c r="AO481" t="s">
        <v>743</v>
      </c>
      <c r="AP481" t="s">
        <v>21</v>
      </c>
      <c r="AW481" t="s">
        <v>744</v>
      </c>
      <c r="AX481">
        <v>2.7799658838560202</v>
      </c>
      <c r="AY481">
        <v>25.51</v>
      </c>
      <c r="AZ481">
        <v>12.5996506349877</v>
      </c>
    </row>
    <row r="482" spans="1:52">
      <c r="A482">
        <v>4900640</v>
      </c>
      <c r="B482" t="s">
        <v>1360</v>
      </c>
      <c r="C482" t="s">
        <v>557</v>
      </c>
      <c r="D482" t="s">
        <v>28</v>
      </c>
      <c r="E482">
        <v>40</v>
      </c>
      <c r="F482">
        <v>18</v>
      </c>
      <c r="G482" t="s">
        <v>550</v>
      </c>
      <c r="K482" t="s">
        <v>1361</v>
      </c>
      <c r="L482" s="40">
        <f>257109+408478</f>
        <v>665587</v>
      </c>
      <c r="M482" t="s">
        <v>747</v>
      </c>
      <c r="N482" t="s">
        <v>24</v>
      </c>
      <c r="O482" s="40">
        <v>665587</v>
      </c>
      <c r="P482" t="s">
        <v>743</v>
      </c>
      <c r="Q482" t="s">
        <v>743</v>
      </c>
      <c r="W482" t="s">
        <v>743</v>
      </c>
      <c r="X482" s="40"/>
      <c r="Y482" t="s">
        <v>743</v>
      </c>
      <c r="Z482" t="s">
        <v>743</v>
      </c>
      <c r="AA482" t="s">
        <v>743</v>
      </c>
      <c r="AB482" t="s">
        <v>743</v>
      </c>
      <c r="AC482" t="s">
        <v>743</v>
      </c>
      <c r="AE482">
        <v>0</v>
      </c>
      <c r="AI482" t="s">
        <v>743</v>
      </c>
      <c r="AK482" t="s">
        <v>743</v>
      </c>
      <c r="AL482" t="s">
        <v>743</v>
      </c>
      <c r="AM482" t="s">
        <v>743</v>
      </c>
      <c r="AO482" t="s">
        <v>743</v>
      </c>
      <c r="AP482" t="s">
        <v>21</v>
      </c>
      <c r="AW482" t="s">
        <v>744</v>
      </c>
      <c r="AX482">
        <v>2.0459850532150798</v>
      </c>
      <c r="AY482">
        <v>20.07</v>
      </c>
      <c r="AZ482">
        <v>12.9164053111075</v>
      </c>
    </row>
    <row r="483" spans="1:52">
      <c r="A483">
        <v>4900647</v>
      </c>
      <c r="B483" t="s">
        <v>1362</v>
      </c>
      <c r="C483" t="s">
        <v>558</v>
      </c>
      <c r="D483" t="s">
        <v>28</v>
      </c>
      <c r="E483">
        <v>435</v>
      </c>
      <c r="F483">
        <v>139</v>
      </c>
      <c r="G483" t="s">
        <v>550</v>
      </c>
      <c r="K483" t="s">
        <v>743</v>
      </c>
      <c r="O483" s="40"/>
      <c r="P483" t="s">
        <v>743</v>
      </c>
      <c r="Q483" t="s">
        <v>743</v>
      </c>
      <c r="W483" t="s">
        <v>743</v>
      </c>
      <c r="X483" s="40"/>
      <c r="Y483" t="s">
        <v>743</v>
      </c>
      <c r="Z483" t="s">
        <v>743</v>
      </c>
      <c r="AA483" t="s">
        <v>743</v>
      </c>
      <c r="AB483" t="s">
        <v>743</v>
      </c>
      <c r="AC483" t="s">
        <v>743</v>
      </c>
      <c r="AE483">
        <v>0</v>
      </c>
      <c r="AI483" t="s">
        <v>743</v>
      </c>
      <c r="AK483" t="s">
        <v>743</v>
      </c>
      <c r="AL483" t="s">
        <v>743</v>
      </c>
      <c r="AM483" t="s">
        <v>743</v>
      </c>
      <c r="AO483" t="s">
        <v>743</v>
      </c>
      <c r="AP483" t="s">
        <v>21</v>
      </c>
      <c r="AW483" t="s">
        <v>744</v>
      </c>
      <c r="AX483">
        <v>1.8235496947613301</v>
      </c>
      <c r="AY483">
        <v>22.42</v>
      </c>
      <c r="AZ483">
        <v>12.9164053111075</v>
      </c>
    </row>
    <row r="484" spans="1:52">
      <c r="A484">
        <v>4900674</v>
      </c>
      <c r="B484" t="s">
        <v>1363</v>
      </c>
      <c r="C484" t="s">
        <v>559</v>
      </c>
      <c r="D484" t="s">
        <v>19</v>
      </c>
      <c r="E484">
        <v>27</v>
      </c>
      <c r="F484">
        <v>23</v>
      </c>
      <c r="G484" t="s">
        <v>550</v>
      </c>
      <c r="K484" t="s">
        <v>743</v>
      </c>
      <c r="O484" s="40"/>
      <c r="P484" t="s">
        <v>743</v>
      </c>
      <c r="Q484" t="s">
        <v>743</v>
      </c>
      <c r="W484" t="s">
        <v>743</v>
      </c>
      <c r="X484" s="40"/>
      <c r="Y484" t="s">
        <v>743</v>
      </c>
      <c r="Z484" t="s">
        <v>743</v>
      </c>
      <c r="AA484" t="s">
        <v>743</v>
      </c>
      <c r="AB484" t="s">
        <v>743</v>
      </c>
      <c r="AC484" t="s">
        <v>743</v>
      </c>
      <c r="AE484">
        <v>0</v>
      </c>
      <c r="AI484" t="s">
        <v>743</v>
      </c>
      <c r="AK484" t="s">
        <v>743</v>
      </c>
      <c r="AL484" t="s">
        <v>743</v>
      </c>
      <c r="AM484" t="s">
        <v>743</v>
      </c>
      <c r="AO484" t="s">
        <v>743</v>
      </c>
      <c r="AP484" t="s">
        <v>21</v>
      </c>
      <c r="AW484" t="s">
        <v>744</v>
      </c>
      <c r="AX484">
        <v>2.19</v>
      </c>
      <c r="AY484">
        <v>21.51</v>
      </c>
      <c r="AZ484">
        <v>11.725596219842901</v>
      </c>
    </row>
    <row r="485" spans="1:52">
      <c r="A485">
        <v>4900723</v>
      </c>
      <c r="B485" t="s">
        <v>1364</v>
      </c>
      <c r="C485" t="s">
        <v>560</v>
      </c>
      <c r="D485" t="s">
        <v>19</v>
      </c>
      <c r="E485">
        <v>188</v>
      </c>
      <c r="F485">
        <v>127</v>
      </c>
      <c r="G485" t="s">
        <v>550</v>
      </c>
      <c r="K485" t="s">
        <v>743</v>
      </c>
      <c r="O485" s="40"/>
      <c r="P485" t="s">
        <v>743</v>
      </c>
      <c r="Q485" t="s">
        <v>743</v>
      </c>
      <c r="W485" t="s">
        <v>743</v>
      </c>
      <c r="X485" s="40"/>
      <c r="Y485" t="s">
        <v>743</v>
      </c>
      <c r="Z485" t="s">
        <v>743</v>
      </c>
      <c r="AA485" t="s">
        <v>743</v>
      </c>
      <c r="AB485" t="s">
        <v>743</v>
      </c>
      <c r="AC485" t="s">
        <v>743</v>
      </c>
      <c r="AE485">
        <v>0</v>
      </c>
      <c r="AI485" t="s">
        <v>743</v>
      </c>
      <c r="AK485" t="s">
        <v>743</v>
      </c>
      <c r="AL485" t="s">
        <v>743</v>
      </c>
      <c r="AM485" t="s">
        <v>743</v>
      </c>
      <c r="AO485" t="s">
        <v>743</v>
      </c>
      <c r="AP485" t="s">
        <v>21</v>
      </c>
      <c r="AW485" t="s">
        <v>756</v>
      </c>
      <c r="AX485">
        <v>2.82</v>
      </c>
      <c r="AY485">
        <v>7.24</v>
      </c>
      <c r="AZ485">
        <v>10.079863106180801</v>
      </c>
    </row>
    <row r="486" spans="1:52">
      <c r="A486">
        <v>4900791</v>
      </c>
      <c r="B486" t="s">
        <v>1365</v>
      </c>
      <c r="C486" t="s">
        <v>561</v>
      </c>
      <c r="D486" t="s">
        <v>33</v>
      </c>
      <c r="E486">
        <v>225</v>
      </c>
      <c r="F486">
        <v>73</v>
      </c>
      <c r="G486" t="s">
        <v>550</v>
      </c>
      <c r="K486" t="s">
        <v>743</v>
      </c>
      <c r="O486" s="40"/>
      <c r="P486" t="s">
        <v>743</v>
      </c>
      <c r="Q486" t="s">
        <v>743</v>
      </c>
      <c r="W486" t="s">
        <v>743</v>
      </c>
      <c r="X486" s="40"/>
      <c r="Y486" t="s">
        <v>743</v>
      </c>
      <c r="Z486" t="s">
        <v>743</v>
      </c>
      <c r="AA486" t="s">
        <v>743</v>
      </c>
      <c r="AB486" t="s">
        <v>743</v>
      </c>
      <c r="AC486" t="s">
        <v>743</v>
      </c>
      <c r="AE486">
        <v>0</v>
      </c>
      <c r="AI486" t="s">
        <v>743</v>
      </c>
      <c r="AK486" t="s">
        <v>743</v>
      </c>
      <c r="AL486" t="s">
        <v>743</v>
      </c>
      <c r="AM486" t="s">
        <v>743</v>
      </c>
      <c r="AO486" t="s">
        <v>743</v>
      </c>
      <c r="AP486" t="s">
        <v>21</v>
      </c>
      <c r="AW486" t="s">
        <v>756</v>
      </c>
      <c r="AX486">
        <v>3.31</v>
      </c>
      <c r="AY486">
        <v>36.67</v>
      </c>
      <c r="AZ486">
        <v>39.151941276779802</v>
      </c>
    </row>
    <row r="487" spans="1:52">
      <c r="A487">
        <v>4900796</v>
      </c>
      <c r="B487" t="s">
        <v>1366</v>
      </c>
      <c r="C487" t="s">
        <v>562</v>
      </c>
      <c r="D487" t="s">
        <v>33</v>
      </c>
      <c r="E487">
        <v>420</v>
      </c>
      <c r="F487">
        <v>141</v>
      </c>
      <c r="G487" t="s">
        <v>550</v>
      </c>
      <c r="K487" t="s">
        <v>743</v>
      </c>
      <c r="O487" s="40"/>
      <c r="P487" t="s">
        <v>743</v>
      </c>
      <c r="Q487" t="s">
        <v>743</v>
      </c>
      <c r="W487" t="s">
        <v>743</v>
      </c>
      <c r="X487" s="40"/>
      <c r="Y487" t="s">
        <v>743</v>
      </c>
      <c r="Z487" t="s">
        <v>743</v>
      </c>
      <c r="AA487" t="s">
        <v>743</v>
      </c>
      <c r="AB487" t="s">
        <v>743</v>
      </c>
      <c r="AC487" t="s">
        <v>743</v>
      </c>
      <c r="AE487">
        <v>0</v>
      </c>
      <c r="AI487" t="s">
        <v>743</v>
      </c>
      <c r="AK487" t="s">
        <v>743</v>
      </c>
      <c r="AL487" t="s">
        <v>743</v>
      </c>
      <c r="AM487" t="s">
        <v>743</v>
      </c>
      <c r="AO487" t="s">
        <v>743</v>
      </c>
      <c r="AP487" t="s">
        <v>21</v>
      </c>
      <c r="AW487" t="s">
        <v>756</v>
      </c>
      <c r="AX487">
        <v>3.37838753946478</v>
      </c>
      <c r="AY487">
        <v>41.65</v>
      </c>
      <c r="AZ487">
        <v>39.151941276779802</v>
      </c>
    </row>
    <row r="488" spans="1:52">
      <c r="A488">
        <v>4900798</v>
      </c>
      <c r="B488" t="s">
        <v>1367</v>
      </c>
      <c r="C488" t="s">
        <v>563</v>
      </c>
      <c r="D488" t="s">
        <v>33</v>
      </c>
      <c r="E488">
        <v>250</v>
      </c>
      <c r="F488">
        <v>111</v>
      </c>
      <c r="G488" t="s">
        <v>550</v>
      </c>
      <c r="K488" t="s">
        <v>1368</v>
      </c>
      <c r="L488" s="40">
        <v>488390</v>
      </c>
      <c r="M488" t="s">
        <v>1369</v>
      </c>
      <c r="N488" t="s">
        <v>34</v>
      </c>
      <c r="O488" s="40">
        <v>488390</v>
      </c>
      <c r="P488" t="s">
        <v>743</v>
      </c>
      <c r="Q488" t="s">
        <v>743</v>
      </c>
      <c r="W488" t="s">
        <v>743</v>
      </c>
      <c r="X488" s="40"/>
      <c r="Y488" t="s">
        <v>743</v>
      </c>
      <c r="Z488" t="s">
        <v>743</v>
      </c>
      <c r="AA488" t="s">
        <v>743</v>
      </c>
      <c r="AB488" t="s">
        <v>743</v>
      </c>
      <c r="AC488" t="s">
        <v>743</v>
      </c>
      <c r="AE488">
        <v>0</v>
      </c>
      <c r="AI488" t="s">
        <v>743</v>
      </c>
      <c r="AK488" t="s">
        <v>743</v>
      </c>
      <c r="AL488" t="s">
        <v>743</v>
      </c>
      <c r="AM488" t="s">
        <v>743</v>
      </c>
      <c r="AO488" t="s">
        <v>743</v>
      </c>
      <c r="AP488" t="s">
        <v>21</v>
      </c>
      <c r="AW488" t="s">
        <v>756</v>
      </c>
      <c r="AX488">
        <v>3.31</v>
      </c>
      <c r="AY488">
        <v>36.67</v>
      </c>
      <c r="AZ488">
        <v>39.151941276779802</v>
      </c>
    </row>
    <row r="489" spans="1:52">
      <c r="A489">
        <v>4900799</v>
      </c>
      <c r="B489" t="s">
        <v>1370</v>
      </c>
      <c r="C489" t="s">
        <v>564</v>
      </c>
      <c r="D489" t="s">
        <v>33</v>
      </c>
      <c r="E489">
        <v>200</v>
      </c>
      <c r="F489">
        <v>122</v>
      </c>
      <c r="G489" t="s">
        <v>550</v>
      </c>
      <c r="K489" t="s">
        <v>743</v>
      </c>
      <c r="O489" s="40"/>
      <c r="P489" t="s">
        <v>743</v>
      </c>
      <c r="Q489" t="s">
        <v>743</v>
      </c>
      <c r="W489" t="s">
        <v>743</v>
      </c>
      <c r="X489" s="40"/>
      <c r="Y489" t="s">
        <v>743</v>
      </c>
      <c r="Z489" t="s">
        <v>743</v>
      </c>
      <c r="AA489" t="s">
        <v>743</v>
      </c>
      <c r="AB489" t="s">
        <v>743</v>
      </c>
      <c r="AC489" t="s">
        <v>743</v>
      </c>
      <c r="AE489">
        <v>0</v>
      </c>
      <c r="AI489" t="s">
        <v>743</v>
      </c>
      <c r="AK489" t="s">
        <v>743</v>
      </c>
      <c r="AL489" t="s">
        <v>743</v>
      </c>
      <c r="AM489" t="s">
        <v>743</v>
      </c>
      <c r="AO489" t="s">
        <v>743</v>
      </c>
      <c r="AP489" t="s">
        <v>35</v>
      </c>
      <c r="AW489" t="s">
        <v>756</v>
      </c>
      <c r="AX489">
        <v>3.38</v>
      </c>
      <c r="AY489">
        <v>41.68</v>
      </c>
      <c r="AZ489">
        <v>39.151941276779802</v>
      </c>
    </row>
    <row r="490" spans="1:52">
      <c r="A490">
        <v>4900871</v>
      </c>
      <c r="B490" t="s">
        <v>1371</v>
      </c>
      <c r="C490" t="s">
        <v>565</v>
      </c>
      <c r="D490" t="s">
        <v>19</v>
      </c>
      <c r="E490">
        <v>691</v>
      </c>
      <c r="F490">
        <v>247</v>
      </c>
      <c r="G490" t="s">
        <v>550</v>
      </c>
      <c r="K490" t="s">
        <v>743</v>
      </c>
      <c r="O490" s="40"/>
      <c r="P490" t="s">
        <v>743</v>
      </c>
      <c r="Q490" t="s">
        <v>743</v>
      </c>
      <c r="W490" t="s">
        <v>743</v>
      </c>
      <c r="X490" s="40"/>
      <c r="Y490" t="s">
        <v>743</v>
      </c>
      <c r="Z490" t="s">
        <v>743</v>
      </c>
      <c r="AA490" t="s">
        <v>743</v>
      </c>
      <c r="AB490" t="s">
        <v>743</v>
      </c>
      <c r="AC490" t="s">
        <v>743</v>
      </c>
      <c r="AE490">
        <v>0</v>
      </c>
      <c r="AI490" t="s">
        <v>743</v>
      </c>
      <c r="AK490" t="s">
        <v>743</v>
      </c>
      <c r="AL490" t="s">
        <v>743</v>
      </c>
      <c r="AM490" t="s">
        <v>743</v>
      </c>
      <c r="AO490" t="s">
        <v>743</v>
      </c>
      <c r="AP490" t="s">
        <v>21</v>
      </c>
      <c r="AW490" t="s">
        <v>744</v>
      </c>
      <c r="AX490">
        <v>1.95</v>
      </c>
      <c r="AY490">
        <v>34.5</v>
      </c>
      <c r="AZ490">
        <v>10.4608689775456</v>
      </c>
    </row>
    <row r="491" spans="1:52">
      <c r="A491">
        <v>4901168</v>
      </c>
      <c r="B491" t="s">
        <v>1372</v>
      </c>
      <c r="C491" t="s">
        <v>566</v>
      </c>
      <c r="D491" t="s">
        <v>19</v>
      </c>
      <c r="E491">
        <v>300</v>
      </c>
      <c r="F491">
        <v>13</v>
      </c>
      <c r="G491" t="s">
        <v>550</v>
      </c>
      <c r="K491" t="s">
        <v>743</v>
      </c>
      <c r="O491" s="40"/>
      <c r="P491" t="s">
        <v>743</v>
      </c>
      <c r="Q491" t="s">
        <v>743</v>
      </c>
      <c r="W491" t="s">
        <v>743</v>
      </c>
      <c r="X491" s="40"/>
      <c r="Y491" t="s">
        <v>743</v>
      </c>
      <c r="Z491" t="s">
        <v>743</v>
      </c>
      <c r="AA491" t="s">
        <v>743</v>
      </c>
      <c r="AB491" t="s">
        <v>743</v>
      </c>
      <c r="AC491" t="s">
        <v>743</v>
      </c>
      <c r="AE491">
        <v>0</v>
      </c>
      <c r="AI491" t="s">
        <v>743</v>
      </c>
      <c r="AK491" t="s">
        <v>743</v>
      </c>
      <c r="AL491" t="s">
        <v>743</v>
      </c>
      <c r="AM491" t="s">
        <v>743</v>
      </c>
      <c r="AO491" t="s">
        <v>743</v>
      </c>
      <c r="AP491" t="s">
        <v>21</v>
      </c>
      <c r="AW491" t="s">
        <v>744</v>
      </c>
      <c r="AX491">
        <v>2.4500000000000002</v>
      </c>
      <c r="AY491">
        <v>11.93</v>
      </c>
      <c r="AZ491">
        <v>9.9855610246547197</v>
      </c>
    </row>
    <row r="492" spans="1:52">
      <c r="A492">
        <v>4910004</v>
      </c>
      <c r="B492" t="s">
        <v>1373</v>
      </c>
      <c r="C492" t="s">
        <v>567</v>
      </c>
      <c r="D492" t="s">
        <v>28</v>
      </c>
      <c r="E492">
        <v>6000</v>
      </c>
      <c r="F492">
        <v>2612</v>
      </c>
      <c r="G492" t="s">
        <v>550</v>
      </c>
      <c r="K492" t="s">
        <v>743</v>
      </c>
      <c r="O492" s="40"/>
      <c r="P492" t="s">
        <v>743</v>
      </c>
      <c r="Q492" t="s">
        <v>743</v>
      </c>
      <c r="W492" t="s">
        <v>743</v>
      </c>
      <c r="X492" s="40"/>
      <c r="Y492" t="s">
        <v>743</v>
      </c>
      <c r="Z492" t="s">
        <v>743</v>
      </c>
      <c r="AA492" t="s">
        <v>743</v>
      </c>
      <c r="AB492" t="s">
        <v>743</v>
      </c>
      <c r="AC492" t="s">
        <v>743</v>
      </c>
      <c r="AE492">
        <v>0</v>
      </c>
      <c r="AI492" t="s">
        <v>743</v>
      </c>
      <c r="AK492" t="s">
        <v>743</v>
      </c>
      <c r="AL492" t="s">
        <v>743</v>
      </c>
      <c r="AM492" t="s">
        <v>743</v>
      </c>
      <c r="AO492" t="s">
        <v>743</v>
      </c>
      <c r="AP492" t="s">
        <v>21</v>
      </c>
      <c r="AW492" t="s">
        <v>744</v>
      </c>
      <c r="AX492">
        <v>1.9304898387881799</v>
      </c>
      <c r="AY492">
        <v>21.99</v>
      </c>
      <c r="AZ492">
        <v>13.061916566018899</v>
      </c>
    </row>
    <row r="493" spans="1:52">
      <c r="A493">
        <v>4910011</v>
      </c>
      <c r="B493" t="s">
        <v>1374</v>
      </c>
      <c r="C493" t="s">
        <v>568</v>
      </c>
      <c r="D493" t="s">
        <v>19</v>
      </c>
      <c r="E493">
        <v>7522</v>
      </c>
      <c r="F493">
        <v>2947</v>
      </c>
      <c r="G493" t="s">
        <v>550</v>
      </c>
      <c r="K493" t="s">
        <v>743</v>
      </c>
      <c r="O493" s="40"/>
      <c r="P493" t="s">
        <v>743</v>
      </c>
      <c r="Q493" t="s">
        <v>743</v>
      </c>
      <c r="W493" t="s">
        <v>743</v>
      </c>
      <c r="X493" s="40"/>
      <c r="Y493" t="s">
        <v>743</v>
      </c>
      <c r="Z493" t="s">
        <v>743</v>
      </c>
      <c r="AA493" t="s">
        <v>743</v>
      </c>
      <c r="AB493" t="s">
        <v>743</v>
      </c>
      <c r="AC493" t="s">
        <v>743</v>
      </c>
      <c r="AE493">
        <v>0</v>
      </c>
      <c r="AI493" t="s">
        <v>743</v>
      </c>
      <c r="AK493" t="s">
        <v>743</v>
      </c>
      <c r="AL493" t="s">
        <v>743</v>
      </c>
      <c r="AM493" t="s">
        <v>743</v>
      </c>
      <c r="AO493" t="s">
        <v>743</v>
      </c>
      <c r="AP493" t="s">
        <v>21</v>
      </c>
      <c r="AW493" t="s">
        <v>744</v>
      </c>
      <c r="AX493">
        <v>2.2732378493988499</v>
      </c>
      <c r="AY493">
        <v>17.57</v>
      </c>
      <c r="AZ493">
        <v>12.4344896693209</v>
      </c>
    </row>
    <row r="494" spans="1:52">
      <c r="A494">
        <v>5000008</v>
      </c>
      <c r="B494" t="s">
        <v>1375</v>
      </c>
      <c r="C494" t="s">
        <v>569</v>
      </c>
      <c r="D494" t="s">
        <v>33</v>
      </c>
      <c r="E494">
        <v>168</v>
      </c>
      <c r="F494">
        <v>67</v>
      </c>
      <c r="G494" t="s">
        <v>570</v>
      </c>
      <c r="K494" t="s">
        <v>1376</v>
      </c>
      <c r="L494" s="40">
        <v>37011.550000000003</v>
      </c>
      <c r="M494" t="s">
        <v>778</v>
      </c>
      <c r="N494" t="s">
        <v>24</v>
      </c>
      <c r="O494" s="40">
        <v>37011.550000000003</v>
      </c>
      <c r="P494" t="s">
        <v>743</v>
      </c>
      <c r="Q494" t="s">
        <v>743</v>
      </c>
      <c r="T494" t="s">
        <v>24</v>
      </c>
      <c r="U494" s="40">
        <f>X494</f>
        <v>735500</v>
      </c>
      <c r="W494" t="s">
        <v>1377</v>
      </c>
      <c r="X494" s="40">
        <v>735500</v>
      </c>
      <c r="Y494" t="s">
        <v>837</v>
      </c>
      <c r="Z494" t="s">
        <v>815</v>
      </c>
      <c r="AA494" t="s">
        <v>743</v>
      </c>
      <c r="AB494" t="s">
        <v>743</v>
      </c>
      <c r="AC494" t="s">
        <v>743</v>
      </c>
      <c r="AE494">
        <v>0</v>
      </c>
      <c r="AI494" t="s">
        <v>743</v>
      </c>
      <c r="AK494" t="s">
        <v>743</v>
      </c>
      <c r="AL494" t="s">
        <v>743</v>
      </c>
      <c r="AM494" t="s">
        <v>743</v>
      </c>
      <c r="AO494" t="s">
        <v>743</v>
      </c>
      <c r="AP494" t="s">
        <v>21</v>
      </c>
      <c r="AW494" t="s">
        <v>744</v>
      </c>
      <c r="AX494">
        <v>2.84</v>
      </c>
      <c r="AY494">
        <v>37.450000000000003</v>
      </c>
      <c r="AZ494">
        <v>31.030215009548701</v>
      </c>
    </row>
    <row r="495" spans="1:52">
      <c r="A495">
        <v>5000055</v>
      </c>
      <c r="B495" t="s">
        <v>1378</v>
      </c>
      <c r="C495" t="s">
        <v>571</v>
      </c>
      <c r="D495" t="s">
        <v>33</v>
      </c>
      <c r="E495">
        <v>153</v>
      </c>
      <c r="F495">
        <v>51</v>
      </c>
      <c r="G495" t="s">
        <v>570</v>
      </c>
      <c r="K495" t="s">
        <v>743</v>
      </c>
      <c r="O495" s="40"/>
      <c r="P495" t="s">
        <v>743</v>
      </c>
      <c r="Q495" t="s">
        <v>743</v>
      </c>
      <c r="W495" t="s">
        <v>743</v>
      </c>
      <c r="X495" s="40"/>
      <c r="Y495" t="s">
        <v>743</v>
      </c>
      <c r="Z495" t="s">
        <v>743</v>
      </c>
      <c r="AA495" t="s">
        <v>743</v>
      </c>
      <c r="AB495" t="s">
        <v>743</v>
      </c>
      <c r="AC495" t="s">
        <v>743</v>
      </c>
      <c r="AE495">
        <v>0</v>
      </c>
      <c r="AI495" t="s">
        <v>743</v>
      </c>
      <c r="AK495" t="s">
        <v>743</v>
      </c>
      <c r="AL495" t="s">
        <v>743</v>
      </c>
      <c r="AM495" t="s">
        <v>743</v>
      </c>
      <c r="AO495" t="s">
        <v>743</v>
      </c>
      <c r="AP495" t="s">
        <v>21</v>
      </c>
      <c r="AW495" t="s">
        <v>756</v>
      </c>
      <c r="AX495">
        <v>3.07</v>
      </c>
      <c r="AY495">
        <v>59.18</v>
      </c>
      <c r="AZ495">
        <v>36.569348320251102</v>
      </c>
    </row>
    <row r="496" spans="1:52">
      <c r="A496">
        <v>5000067</v>
      </c>
      <c r="B496" t="s">
        <v>1379</v>
      </c>
      <c r="C496" t="s">
        <v>572</v>
      </c>
      <c r="D496" t="s">
        <v>19</v>
      </c>
      <c r="E496">
        <v>56</v>
      </c>
      <c r="F496">
        <v>18</v>
      </c>
      <c r="G496" t="s">
        <v>570</v>
      </c>
      <c r="K496" t="s">
        <v>743</v>
      </c>
      <c r="O496" s="40"/>
      <c r="P496" t="s">
        <v>743</v>
      </c>
      <c r="Q496" t="s">
        <v>743</v>
      </c>
      <c r="W496" t="s">
        <v>743</v>
      </c>
      <c r="X496" s="40"/>
      <c r="Y496" t="s">
        <v>743</v>
      </c>
      <c r="Z496" t="s">
        <v>743</v>
      </c>
      <c r="AA496" t="s">
        <v>743</v>
      </c>
      <c r="AB496" t="s">
        <v>743</v>
      </c>
      <c r="AC496" t="s">
        <v>743</v>
      </c>
      <c r="AE496">
        <v>0</v>
      </c>
      <c r="AI496" t="s">
        <v>743</v>
      </c>
      <c r="AK496" t="s">
        <v>743</v>
      </c>
      <c r="AL496" t="s">
        <v>743</v>
      </c>
      <c r="AM496" t="s">
        <v>743</v>
      </c>
      <c r="AO496" t="s">
        <v>743</v>
      </c>
      <c r="AP496" t="s">
        <v>21</v>
      </c>
      <c r="AW496" t="s">
        <v>744</v>
      </c>
      <c r="AX496">
        <v>2.77</v>
      </c>
      <c r="AY496">
        <v>13.48</v>
      </c>
      <c r="AZ496">
        <v>31.360789135989201</v>
      </c>
    </row>
    <row r="497" spans="1:52">
      <c r="A497">
        <v>5000071</v>
      </c>
      <c r="B497" t="s">
        <v>1380</v>
      </c>
      <c r="C497" t="s">
        <v>573</v>
      </c>
      <c r="D497" t="s">
        <v>28</v>
      </c>
      <c r="E497">
        <v>112</v>
      </c>
      <c r="F497">
        <v>45</v>
      </c>
      <c r="G497" t="s">
        <v>570</v>
      </c>
      <c r="K497" t="s">
        <v>743</v>
      </c>
      <c r="O497" s="40"/>
      <c r="P497" t="s">
        <v>743</v>
      </c>
      <c r="Q497" t="s">
        <v>743</v>
      </c>
      <c r="W497" t="s">
        <v>743</v>
      </c>
      <c r="X497" s="40"/>
      <c r="Y497" t="s">
        <v>743</v>
      </c>
      <c r="Z497" t="s">
        <v>743</v>
      </c>
      <c r="AA497" t="s">
        <v>743</v>
      </c>
      <c r="AB497" t="s">
        <v>743</v>
      </c>
      <c r="AC497" t="s">
        <v>743</v>
      </c>
      <c r="AE497">
        <v>0</v>
      </c>
      <c r="AI497" t="s">
        <v>743</v>
      </c>
      <c r="AK497" t="s">
        <v>743</v>
      </c>
      <c r="AL497" t="s">
        <v>743</v>
      </c>
      <c r="AM497" t="s">
        <v>743</v>
      </c>
      <c r="AO497" t="s">
        <v>743</v>
      </c>
      <c r="AP497" t="s">
        <v>21</v>
      </c>
      <c r="AW497" t="s">
        <v>744</v>
      </c>
      <c r="AX497">
        <v>2.84</v>
      </c>
      <c r="AY497">
        <v>37.450000000000003</v>
      </c>
      <c r="AZ497">
        <v>31.030215009548701</v>
      </c>
    </row>
    <row r="498" spans="1:52">
      <c r="A498">
        <v>5000080</v>
      </c>
      <c r="B498" t="s">
        <v>1381</v>
      </c>
      <c r="C498" t="s">
        <v>574</v>
      </c>
      <c r="D498" t="s">
        <v>33</v>
      </c>
      <c r="E498">
        <v>55</v>
      </c>
      <c r="F498">
        <v>60</v>
      </c>
      <c r="G498" t="s">
        <v>570</v>
      </c>
      <c r="K498" t="s">
        <v>743</v>
      </c>
      <c r="O498" s="40"/>
      <c r="P498" t="s">
        <v>743</v>
      </c>
      <c r="Q498" t="s">
        <v>743</v>
      </c>
      <c r="W498" t="s">
        <v>743</v>
      </c>
      <c r="X498" s="40"/>
      <c r="Y498" t="s">
        <v>743</v>
      </c>
      <c r="Z498" t="s">
        <v>743</v>
      </c>
      <c r="AA498" t="s">
        <v>743</v>
      </c>
      <c r="AB498" t="s">
        <v>743</v>
      </c>
      <c r="AC498" t="s">
        <v>743</v>
      </c>
      <c r="AE498">
        <v>0</v>
      </c>
      <c r="AI498" t="s">
        <v>743</v>
      </c>
      <c r="AK498" t="s">
        <v>743</v>
      </c>
      <c r="AL498" t="s">
        <v>743</v>
      </c>
      <c r="AM498" t="s">
        <v>743</v>
      </c>
      <c r="AO498" t="s">
        <v>743</v>
      </c>
      <c r="AP498" t="s">
        <v>21</v>
      </c>
      <c r="AW498" t="s">
        <v>756</v>
      </c>
      <c r="AX498">
        <v>2.77</v>
      </c>
      <c r="AY498">
        <v>48.34</v>
      </c>
      <c r="AZ498">
        <v>54.867324845685701</v>
      </c>
    </row>
    <row r="499" spans="1:52">
      <c r="A499">
        <v>5000082</v>
      </c>
      <c r="B499" t="s">
        <v>1382</v>
      </c>
      <c r="C499" t="s">
        <v>575</v>
      </c>
      <c r="D499" t="s">
        <v>28</v>
      </c>
      <c r="E499">
        <v>65</v>
      </c>
      <c r="F499">
        <v>31</v>
      </c>
      <c r="G499" t="s">
        <v>570</v>
      </c>
      <c r="K499" t="s">
        <v>743</v>
      </c>
      <c r="O499" s="40"/>
      <c r="P499" t="s">
        <v>743</v>
      </c>
      <c r="Q499" t="s">
        <v>743</v>
      </c>
      <c r="W499" t="s">
        <v>743</v>
      </c>
      <c r="X499" s="40"/>
      <c r="Y499" t="s">
        <v>743</v>
      </c>
      <c r="Z499" t="s">
        <v>743</v>
      </c>
      <c r="AA499" t="s">
        <v>743</v>
      </c>
      <c r="AB499" t="s">
        <v>743</v>
      </c>
      <c r="AC499" t="s">
        <v>743</v>
      </c>
      <c r="AE499">
        <v>0</v>
      </c>
      <c r="AI499" t="s">
        <v>743</v>
      </c>
      <c r="AK499" t="s">
        <v>743</v>
      </c>
      <c r="AL499" t="s">
        <v>743</v>
      </c>
      <c r="AM499" t="s">
        <v>743</v>
      </c>
      <c r="AO499" t="s">
        <v>743</v>
      </c>
      <c r="AP499" t="s">
        <v>21</v>
      </c>
      <c r="AW499" t="s">
        <v>744</v>
      </c>
      <c r="AX499">
        <v>2.73</v>
      </c>
      <c r="AY499">
        <v>25.9</v>
      </c>
      <c r="AZ499">
        <v>31.030215009548701</v>
      </c>
    </row>
    <row r="500" spans="1:52">
      <c r="A500">
        <v>5000273</v>
      </c>
      <c r="B500" t="s">
        <v>1383</v>
      </c>
      <c r="C500" t="s">
        <v>576</v>
      </c>
      <c r="D500" t="s">
        <v>28</v>
      </c>
      <c r="E500">
        <v>110</v>
      </c>
      <c r="F500">
        <v>2</v>
      </c>
      <c r="G500" t="s">
        <v>570</v>
      </c>
      <c r="K500" t="s">
        <v>743</v>
      </c>
      <c r="O500" s="40"/>
      <c r="P500" t="s">
        <v>743</v>
      </c>
      <c r="Q500" t="s">
        <v>743</v>
      </c>
      <c r="W500" t="s">
        <v>743</v>
      </c>
      <c r="X500" s="40"/>
      <c r="Y500" t="s">
        <v>743</v>
      </c>
      <c r="Z500" t="s">
        <v>743</v>
      </c>
      <c r="AA500" t="s">
        <v>743</v>
      </c>
      <c r="AB500" t="s">
        <v>743</v>
      </c>
      <c r="AC500" t="s">
        <v>743</v>
      </c>
      <c r="AE500">
        <v>0</v>
      </c>
      <c r="AI500" t="s">
        <v>743</v>
      </c>
      <c r="AK500" t="s">
        <v>743</v>
      </c>
      <c r="AL500" t="s">
        <v>743</v>
      </c>
      <c r="AM500" t="s">
        <v>743</v>
      </c>
      <c r="AO500" t="s">
        <v>743</v>
      </c>
      <c r="AP500" t="s">
        <v>21</v>
      </c>
      <c r="AW500" t="s">
        <v>744</v>
      </c>
      <c r="AX500">
        <v>3.02</v>
      </c>
      <c r="AY500">
        <v>17.600000000000001</v>
      </c>
      <c r="AZ500">
        <v>30.017284210691599</v>
      </c>
    </row>
    <row r="501" spans="1:52">
      <c r="A501">
        <v>5000277</v>
      </c>
      <c r="B501" t="s">
        <v>1384</v>
      </c>
      <c r="C501" t="s">
        <v>577</v>
      </c>
      <c r="D501" t="s">
        <v>19</v>
      </c>
      <c r="E501">
        <v>26</v>
      </c>
      <c r="F501">
        <v>1</v>
      </c>
      <c r="G501" t="s">
        <v>570</v>
      </c>
      <c r="K501" t="s">
        <v>743</v>
      </c>
      <c r="O501" s="40"/>
      <c r="P501" t="s">
        <v>743</v>
      </c>
      <c r="Q501" t="s">
        <v>743</v>
      </c>
      <c r="W501" t="s">
        <v>743</v>
      </c>
      <c r="X501" s="40"/>
      <c r="Y501" t="s">
        <v>743</v>
      </c>
      <c r="Z501" t="s">
        <v>743</v>
      </c>
      <c r="AA501" t="s">
        <v>743</v>
      </c>
      <c r="AB501" t="s">
        <v>743</v>
      </c>
      <c r="AC501" t="s">
        <v>743</v>
      </c>
      <c r="AE501">
        <v>0</v>
      </c>
      <c r="AI501" t="s">
        <v>743</v>
      </c>
      <c r="AK501" t="s">
        <v>743</v>
      </c>
      <c r="AL501" t="s">
        <v>743</v>
      </c>
      <c r="AM501" t="s">
        <v>743</v>
      </c>
      <c r="AO501" t="s">
        <v>743</v>
      </c>
      <c r="AP501" t="s">
        <v>21</v>
      </c>
      <c r="AW501" t="s">
        <v>744</v>
      </c>
      <c r="AX501">
        <v>2.8</v>
      </c>
      <c r="AY501">
        <v>15.75</v>
      </c>
      <c r="AZ501">
        <v>31.030215009548701</v>
      </c>
    </row>
    <row r="502" spans="1:52">
      <c r="A502">
        <v>5000297</v>
      </c>
      <c r="B502" t="s">
        <v>1385</v>
      </c>
      <c r="C502" t="s">
        <v>578</v>
      </c>
      <c r="D502" t="s">
        <v>28</v>
      </c>
      <c r="E502">
        <v>25</v>
      </c>
      <c r="F502">
        <v>13</v>
      </c>
      <c r="G502" t="s">
        <v>570</v>
      </c>
      <c r="K502" t="s">
        <v>743</v>
      </c>
      <c r="O502" s="40"/>
      <c r="P502" t="s">
        <v>743</v>
      </c>
      <c r="Q502" t="s">
        <v>743</v>
      </c>
      <c r="W502" t="s">
        <v>743</v>
      </c>
      <c r="X502" s="40"/>
      <c r="Y502" t="s">
        <v>743</v>
      </c>
      <c r="Z502" t="s">
        <v>743</v>
      </c>
      <c r="AA502" t="s">
        <v>743</v>
      </c>
      <c r="AB502" t="s">
        <v>743</v>
      </c>
      <c r="AC502" t="s">
        <v>743</v>
      </c>
      <c r="AE502">
        <v>0</v>
      </c>
      <c r="AI502" t="s">
        <v>743</v>
      </c>
      <c r="AK502" t="s">
        <v>743</v>
      </c>
      <c r="AL502" t="s">
        <v>743</v>
      </c>
      <c r="AM502" t="s">
        <v>743</v>
      </c>
      <c r="AO502" t="s">
        <v>743</v>
      </c>
      <c r="AP502" t="s">
        <v>21</v>
      </c>
      <c r="AW502" t="s">
        <v>756</v>
      </c>
      <c r="AX502">
        <v>3.57</v>
      </c>
      <c r="AY502">
        <v>55.16</v>
      </c>
      <c r="AZ502">
        <v>40.839386252505498</v>
      </c>
    </row>
    <row r="503" spans="1:52">
      <c r="A503">
        <v>5000335</v>
      </c>
      <c r="B503" t="s">
        <v>1386</v>
      </c>
      <c r="C503" t="s">
        <v>579</v>
      </c>
      <c r="D503" t="s">
        <v>19</v>
      </c>
      <c r="E503">
        <v>50</v>
      </c>
      <c r="F503">
        <v>2</v>
      </c>
      <c r="G503" t="s">
        <v>570</v>
      </c>
      <c r="K503" t="s">
        <v>743</v>
      </c>
      <c r="O503" s="40"/>
      <c r="P503" t="s">
        <v>743</v>
      </c>
      <c r="Q503" t="s">
        <v>743</v>
      </c>
      <c r="W503" t="s">
        <v>743</v>
      </c>
      <c r="X503" s="40"/>
      <c r="Y503" t="s">
        <v>743</v>
      </c>
      <c r="Z503" t="s">
        <v>743</v>
      </c>
      <c r="AA503" t="s">
        <v>743</v>
      </c>
      <c r="AB503" t="s">
        <v>743</v>
      </c>
      <c r="AC503" t="s">
        <v>743</v>
      </c>
      <c r="AE503">
        <v>0</v>
      </c>
      <c r="AI503" t="s">
        <v>743</v>
      </c>
      <c r="AK503" t="s">
        <v>743</v>
      </c>
      <c r="AL503" t="s">
        <v>743</v>
      </c>
      <c r="AM503" t="s">
        <v>743</v>
      </c>
      <c r="AO503" t="s">
        <v>743</v>
      </c>
      <c r="AP503" t="s">
        <v>21</v>
      </c>
      <c r="AW503" t="s">
        <v>756</v>
      </c>
      <c r="AX503">
        <v>3.1</v>
      </c>
      <c r="AY503">
        <v>14.66</v>
      </c>
      <c r="AZ503">
        <v>41.148236060652899</v>
      </c>
    </row>
    <row r="504" spans="1:52">
      <c r="A504">
        <v>5000404</v>
      </c>
      <c r="B504" t="s">
        <v>1387</v>
      </c>
      <c r="C504" t="s">
        <v>580</v>
      </c>
      <c r="D504" t="s">
        <v>19</v>
      </c>
      <c r="E504">
        <v>90</v>
      </c>
      <c r="F504">
        <v>2</v>
      </c>
      <c r="G504" t="s">
        <v>570</v>
      </c>
      <c r="K504" t="s">
        <v>743</v>
      </c>
      <c r="O504" s="40"/>
      <c r="P504" t="s">
        <v>743</v>
      </c>
      <c r="Q504" t="s">
        <v>743</v>
      </c>
      <c r="W504" t="s">
        <v>743</v>
      </c>
      <c r="X504" s="40"/>
      <c r="Y504" t="s">
        <v>743</v>
      </c>
      <c r="Z504" t="s">
        <v>743</v>
      </c>
      <c r="AA504" t="s">
        <v>743</v>
      </c>
      <c r="AB504" t="s">
        <v>743</v>
      </c>
      <c r="AC504" t="s">
        <v>743</v>
      </c>
      <c r="AE504">
        <v>0</v>
      </c>
      <c r="AI504" t="s">
        <v>743</v>
      </c>
      <c r="AK504" t="s">
        <v>743</v>
      </c>
      <c r="AL504" t="s">
        <v>743</v>
      </c>
      <c r="AM504" t="s">
        <v>743</v>
      </c>
      <c r="AO504" t="s">
        <v>743</v>
      </c>
      <c r="AP504" t="s">
        <v>21</v>
      </c>
      <c r="AW504" t="s">
        <v>744</v>
      </c>
      <c r="AX504">
        <v>3.81</v>
      </c>
      <c r="AY504">
        <v>14.7</v>
      </c>
      <c r="AZ504">
        <v>39.5206847725782</v>
      </c>
    </row>
    <row r="505" spans="1:52">
      <c r="A505">
        <v>5000408</v>
      </c>
      <c r="B505" t="s">
        <v>1388</v>
      </c>
      <c r="C505" t="s">
        <v>581</v>
      </c>
      <c r="D505" t="s">
        <v>33</v>
      </c>
      <c r="E505">
        <v>70</v>
      </c>
      <c r="F505">
        <v>35</v>
      </c>
      <c r="G505" t="s">
        <v>570</v>
      </c>
      <c r="K505" t="s">
        <v>743</v>
      </c>
      <c r="O505" s="40"/>
      <c r="P505" t="s">
        <v>743</v>
      </c>
      <c r="Q505" t="s">
        <v>743</v>
      </c>
      <c r="W505" t="s">
        <v>743</v>
      </c>
      <c r="X505" s="40"/>
      <c r="Y505" t="s">
        <v>743</v>
      </c>
      <c r="Z505" t="s">
        <v>743</v>
      </c>
      <c r="AA505" t="s">
        <v>743</v>
      </c>
      <c r="AB505" t="s">
        <v>743</v>
      </c>
      <c r="AC505" t="s">
        <v>743</v>
      </c>
      <c r="AE505">
        <v>0</v>
      </c>
      <c r="AF505" t="s">
        <v>24</v>
      </c>
      <c r="AG505" s="40">
        <f>AJ505</f>
        <v>856173</v>
      </c>
      <c r="AI505" t="s">
        <v>1389</v>
      </c>
      <c r="AJ505" s="40">
        <v>856173</v>
      </c>
      <c r="AK505" t="s">
        <v>837</v>
      </c>
      <c r="AL505" t="s">
        <v>815</v>
      </c>
      <c r="AM505" t="s">
        <v>743</v>
      </c>
      <c r="AO505" t="s">
        <v>743</v>
      </c>
      <c r="AP505" t="s">
        <v>21</v>
      </c>
      <c r="AW505" t="s">
        <v>756</v>
      </c>
      <c r="AX505">
        <v>3.5031086069369599</v>
      </c>
      <c r="AY505">
        <v>38.44</v>
      </c>
      <c r="AZ505">
        <v>40.839386252505498</v>
      </c>
    </row>
    <row r="506" spans="1:52">
      <c r="A506">
        <v>5010033</v>
      </c>
      <c r="B506" t="s">
        <v>1390</v>
      </c>
      <c r="C506" t="s">
        <v>582</v>
      </c>
      <c r="D506" t="s">
        <v>28</v>
      </c>
      <c r="E506">
        <v>914</v>
      </c>
      <c r="F506">
        <v>277</v>
      </c>
      <c r="G506" t="s">
        <v>570</v>
      </c>
      <c r="K506" t="s">
        <v>1391</v>
      </c>
      <c r="L506" s="40">
        <v>373305</v>
      </c>
      <c r="M506" t="s">
        <v>1392</v>
      </c>
      <c r="N506" t="s">
        <v>24</v>
      </c>
      <c r="O506" s="40">
        <v>373305</v>
      </c>
      <c r="P506" t="s">
        <v>743</v>
      </c>
      <c r="Q506" t="s">
        <v>743</v>
      </c>
      <c r="T506" t="s">
        <v>24</v>
      </c>
      <c r="U506" s="40">
        <f>X506</f>
        <v>653200</v>
      </c>
      <c r="W506" t="s">
        <v>1393</v>
      </c>
      <c r="X506" s="40">
        <v>653200</v>
      </c>
      <c r="Y506" t="s">
        <v>854</v>
      </c>
      <c r="Z506" t="s">
        <v>1062</v>
      </c>
      <c r="AA506" t="s">
        <v>743</v>
      </c>
      <c r="AB506" t="s">
        <v>743</v>
      </c>
      <c r="AC506" t="s">
        <v>743</v>
      </c>
      <c r="AE506">
        <v>0</v>
      </c>
      <c r="AI506" t="s">
        <v>743</v>
      </c>
      <c r="AK506" t="s">
        <v>743</v>
      </c>
      <c r="AL506" t="s">
        <v>743</v>
      </c>
      <c r="AM506" t="s">
        <v>743</v>
      </c>
      <c r="AO506" t="s">
        <v>743</v>
      </c>
      <c r="AP506" t="s">
        <v>21</v>
      </c>
      <c r="AW506" t="s">
        <v>756</v>
      </c>
      <c r="AX506">
        <v>3.5709849199739798</v>
      </c>
      <c r="AY506">
        <v>55.1</v>
      </c>
      <c r="AZ506">
        <v>40.839386252505498</v>
      </c>
    </row>
    <row r="507" spans="1:52">
      <c r="A507">
        <v>5010039</v>
      </c>
      <c r="B507" t="s">
        <v>1394</v>
      </c>
      <c r="C507" t="s">
        <v>583</v>
      </c>
      <c r="D507" t="s">
        <v>28</v>
      </c>
      <c r="E507">
        <v>2000</v>
      </c>
      <c r="F507">
        <v>596</v>
      </c>
      <c r="G507" t="s">
        <v>570</v>
      </c>
      <c r="K507" t="s">
        <v>743</v>
      </c>
      <c r="O507" s="40"/>
      <c r="P507" t="s">
        <v>743</v>
      </c>
      <c r="Q507" t="s">
        <v>743</v>
      </c>
      <c r="W507" t="s">
        <v>743</v>
      </c>
      <c r="X507" s="40"/>
      <c r="Y507" t="s">
        <v>743</v>
      </c>
      <c r="Z507" t="s">
        <v>743</v>
      </c>
      <c r="AA507" t="s">
        <v>743</v>
      </c>
      <c r="AB507" t="s">
        <v>743</v>
      </c>
      <c r="AC507" t="s">
        <v>743</v>
      </c>
      <c r="AE507">
        <v>0</v>
      </c>
      <c r="AI507" t="s">
        <v>743</v>
      </c>
      <c r="AK507" t="s">
        <v>743</v>
      </c>
      <c r="AL507" t="s">
        <v>743</v>
      </c>
      <c r="AM507" t="s">
        <v>743</v>
      </c>
      <c r="AO507" t="s">
        <v>743</v>
      </c>
      <c r="AP507" t="s">
        <v>21</v>
      </c>
      <c r="AW507" t="s">
        <v>756</v>
      </c>
      <c r="AX507">
        <v>3.29234595825121</v>
      </c>
      <c r="AY507">
        <v>33.549999999999997</v>
      </c>
      <c r="AZ507">
        <v>40.191459700886298</v>
      </c>
    </row>
    <row r="508" spans="1:52">
      <c r="A508">
        <v>5100125</v>
      </c>
      <c r="B508" t="s">
        <v>1395</v>
      </c>
      <c r="C508" t="s">
        <v>584</v>
      </c>
      <c r="D508" t="s">
        <v>19</v>
      </c>
      <c r="E508">
        <v>25</v>
      </c>
      <c r="F508">
        <v>1</v>
      </c>
      <c r="G508" t="s">
        <v>585</v>
      </c>
      <c r="K508" t="s">
        <v>1396</v>
      </c>
      <c r="L508" s="40">
        <v>433635</v>
      </c>
      <c r="M508" t="s">
        <v>747</v>
      </c>
      <c r="N508" t="s">
        <v>24</v>
      </c>
      <c r="O508" s="40">
        <v>433635</v>
      </c>
      <c r="P508" t="s">
        <v>743</v>
      </c>
      <c r="Q508" t="s">
        <v>743</v>
      </c>
      <c r="W508" t="s">
        <v>743</v>
      </c>
      <c r="X508" s="40"/>
      <c r="Y508" t="s">
        <v>743</v>
      </c>
      <c r="Z508" t="s">
        <v>743</v>
      </c>
      <c r="AA508" t="s">
        <v>743</v>
      </c>
      <c r="AB508" t="s">
        <v>743</v>
      </c>
      <c r="AC508" t="s">
        <v>743</v>
      </c>
      <c r="AE508">
        <v>0</v>
      </c>
      <c r="AI508" t="s">
        <v>743</v>
      </c>
      <c r="AK508" t="s">
        <v>743</v>
      </c>
      <c r="AL508" t="s">
        <v>743</v>
      </c>
      <c r="AM508" t="s">
        <v>743</v>
      </c>
      <c r="AO508" t="s">
        <v>743</v>
      </c>
      <c r="AP508" t="s">
        <v>21</v>
      </c>
      <c r="AW508" t="s">
        <v>744</v>
      </c>
      <c r="AX508">
        <v>3.61</v>
      </c>
      <c r="AY508">
        <v>61.23</v>
      </c>
      <c r="AZ508">
        <v>36.070854658123103</v>
      </c>
    </row>
    <row r="509" spans="1:52">
      <c r="A509">
        <v>5100140</v>
      </c>
      <c r="B509" t="s">
        <v>1397</v>
      </c>
      <c r="C509" t="s">
        <v>586</v>
      </c>
      <c r="D509" t="s">
        <v>28</v>
      </c>
      <c r="E509">
        <v>185</v>
      </c>
      <c r="F509">
        <v>7</v>
      </c>
      <c r="G509" t="s">
        <v>585</v>
      </c>
      <c r="K509" t="s">
        <v>743</v>
      </c>
      <c r="O509" s="40"/>
      <c r="P509" t="s">
        <v>743</v>
      </c>
      <c r="Q509" t="s">
        <v>743</v>
      </c>
      <c r="W509" t="s">
        <v>743</v>
      </c>
      <c r="X509" s="40"/>
      <c r="Y509" t="s">
        <v>743</v>
      </c>
      <c r="Z509" t="s">
        <v>743</v>
      </c>
      <c r="AA509" t="s">
        <v>743</v>
      </c>
      <c r="AB509" t="s">
        <v>743</v>
      </c>
      <c r="AC509" t="s">
        <v>743</v>
      </c>
      <c r="AE509">
        <v>0</v>
      </c>
      <c r="AI509" t="s">
        <v>743</v>
      </c>
      <c r="AK509" t="s">
        <v>743</v>
      </c>
      <c r="AL509" t="s">
        <v>743</v>
      </c>
      <c r="AM509" t="s">
        <v>743</v>
      </c>
      <c r="AO509" t="s">
        <v>743</v>
      </c>
      <c r="AP509" t="s">
        <v>21</v>
      </c>
      <c r="AW509" t="s">
        <v>744</v>
      </c>
      <c r="AX509">
        <v>2.81</v>
      </c>
      <c r="AY509">
        <v>21.7</v>
      </c>
      <c r="AZ509">
        <v>26.753398806598099</v>
      </c>
    </row>
    <row r="510" spans="1:52">
      <c r="A510">
        <v>5100141</v>
      </c>
      <c r="B510" t="s">
        <v>1398</v>
      </c>
      <c r="C510" t="s">
        <v>587</v>
      </c>
      <c r="D510" t="s">
        <v>33</v>
      </c>
      <c r="E510">
        <v>100</v>
      </c>
      <c r="F510">
        <v>2</v>
      </c>
      <c r="G510" t="s">
        <v>585</v>
      </c>
      <c r="K510" t="s">
        <v>743</v>
      </c>
      <c r="O510" s="40"/>
      <c r="P510" t="s">
        <v>743</v>
      </c>
      <c r="Q510" t="s">
        <v>743</v>
      </c>
      <c r="W510" t="s">
        <v>743</v>
      </c>
      <c r="X510" s="40"/>
      <c r="Y510" t="s">
        <v>743</v>
      </c>
      <c r="Z510" t="s">
        <v>743</v>
      </c>
      <c r="AA510" t="s">
        <v>743</v>
      </c>
      <c r="AB510" t="s">
        <v>743</v>
      </c>
      <c r="AC510" t="s">
        <v>743</v>
      </c>
      <c r="AE510">
        <v>0</v>
      </c>
      <c r="AI510" t="s">
        <v>743</v>
      </c>
      <c r="AK510" t="s">
        <v>743</v>
      </c>
      <c r="AL510" t="s">
        <v>743</v>
      </c>
      <c r="AM510" t="s">
        <v>743</v>
      </c>
      <c r="AO510" t="s">
        <v>743</v>
      </c>
      <c r="AP510" t="s">
        <v>21</v>
      </c>
      <c r="AW510" t="s">
        <v>744</v>
      </c>
      <c r="AX510">
        <v>2.7244054055778801</v>
      </c>
      <c r="AY510">
        <v>29.28</v>
      </c>
      <c r="AZ510">
        <v>31.573149242128</v>
      </c>
    </row>
    <row r="511" spans="1:52">
      <c r="A511">
        <v>5100142</v>
      </c>
      <c r="B511" t="s">
        <v>1399</v>
      </c>
      <c r="C511" t="s">
        <v>588</v>
      </c>
      <c r="D511" t="s">
        <v>28</v>
      </c>
      <c r="E511">
        <v>120</v>
      </c>
      <c r="F511">
        <v>1</v>
      </c>
      <c r="G511" t="s">
        <v>585</v>
      </c>
      <c r="K511" t="s">
        <v>743</v>
      </c>
      <c r="O511" s="40"/>
      <c r="P511" t="s">
        <v>743</v>
      </c>
      <c r="Q511" t="s">
        <v>743</v>
      </c>
      <c r="W511" t="s">
        <v>743</v>
      </c>
      <c r="X511" s="40"/>
      <c r="Y511" t="s">
        <v>743</v>
      </c>
      <c r="Z511" t="s">
        <v>743</v>
      </c>
      <c r="AA511" t="s">
        <v>743</v>
      </c>
      <c r="AB511" t="s">
        <v>743</v>
      </c>
      <c r="AC511" t="s">
        <v>743</v>
      </c>
      <c r="AE511">
        <v>0</v>
      </c>
      <c r="AI511" t="s">
        <v>743</v>
      </c>
      <c r="AK511" t="s">
        <v>743</v>
      </c>
      <c r="AL511" t="s">
        <v>743</v>
      </c>
      <c r="AM511" t="s">
        <v>743</v>
      </c>
      <c r="AO511" t="s">
        <v>743</v>
      </c>
      <c r="AP511" t="s">
        <v>21</v>
      </c>
      <c r="AW511" t="s">
        <v>744</v>
      </c>
      <c r="AX511">
        <v>3.1191049922814802</v>
      </c>
      <c r="AY511">
        <v>20.57</v>
      </c>
      <c r="AZ511">
        <v>30.673755920678499</v>
      </c>
    </row>
    <row r="512" spans="1:52">
      <c r="A512">
        <v>5100172</v>
      </c>
      <c r="B512" t="s">
        <v>1400</v>
      </c>
      <c r="C512" t="s">
        <v>589</v>
      </c>
      <c r="D512" t="s">
        <v>33</v>
      </c>
      <c r="E512">
        <v>128</v>
      </c>
      <c r="F512">
        <v>1</v>
      </c>
      <c r="G512" t="s">
        <v>585</v>
      </c>
      <c r="K512" t="s">
        <v>743</v>
      </c>
      <c r="O512" s="40"/>
      <c r="P512" t="s">
        <v>743</v>
      </c>
      <c r="Q512" t="s">
        <v>743</v>
      </c>
      <c r="W512" t="s">
        <v>743</v>
      </c>
      <c r="X512" s="40"/>
      <c r="Y512" t="s">
        <v>743</v>
      </c>
      <c r="Z512" t="s">
        <v>743</v>
      </c>
      <c r="AA512" t="s">
        <v>743</v>
      </c>
      <c r="AB512" t="s">
        <v>743</v>
      </c>
      <c r="AC512" t="s">
        <v>743</v>
      </c>
      <c r="AE512">
        <v>0</v>
      </c>
      <c r="AI512" t="s">
        <v>743</v>
      </c>
      <c r="AK512" t="s">
        <v>743</v>
      </c>
      <c r="AL512" t="s">
        <v>743</v>
      </c>
      <c r="AM512" t="s">
        <v>743</v>
      </c>
      <c r="AO512" t="s">
        <v>743</v>
      </c>
      <c r="AP512" t="s">
        <v>21</v>
      </c>
      <c r="AW512" t="s">
        <v>744</v>
      </c>
      <c r="AX512">
        <v>3.0359221191861798</v>
      </c>
      <c r="AY512">
        <v>24.23</v>
      </c>
      <c r="AZ512">
        <v>35.798133203322898</v>
      </c>
    </row>
    <row r="513" spans="1:52">
      <c r="A513">
        <v>5101009</v>
      </c>
      <c r="B513" t="s">
        <v>1401</v>
      </c>
      <c r="C513" t="s">
        <v>590</v>
      </c>
      <c r="D513" t="s">
        <v>28</v>
      </c>
      <c r="E513">
        <v>350</v>
      </c>
      <c r="F513">
        <v>48</v>
      </c>
      <c r="G513" t="s">
        <v>585</v>
      </c>
      <c r="K513" t="s">
        <v>1402</v>
      </c>
      <c r="L513" s="40">
        <v>0</v>
      </c>
      <c r="M513" t="s">
        <v>999</v>
      </c>
      <c r="N513" t="s">
        <v>34</v>
      </c>
      <c r="O513" s="40">
        <v>0</v>
      </c>
      <c r="P513" t="s">
        <v>743</v>
      </c>
      <c r="Q513" t="s">
        <v>743</v>
      </c>
      <c r="W513" t="s">
        <v>743</v>
      </c>
      <c r="X513" s="40"/>
      <c r="Y513" t="s">
        <v>743</v>
      </c>
      <c r="Z513" t="s">
        <v>743</v>
      </c>
      <c r="AA513" t="s">
        <v>743</v>
      </c>
      <c r="AB513" t="s">
        <v>743</v>
      </c>
      <c r="AC513" t="s">
        <v>743</v>
      </c>
      <c r="AE513">
        <v>0</v>
      </c>
      <c r="AI513" t="s">
        <v>743</v>
      </c>
      <c r="AK513" t="s">
        <v>743</v>
      </c>
      <c r="AL513" t="s">
        <v>743</v>
      </c>
      <c r="AM513" t="s">
        <v>743</v>
      </c>
      <c r="AO513" t="s">
        <v>743</v>
      </c>
      <c r="AP513" t="s">
        <v>21</v>
      </c>
      <c r="AW513" t="s">
        <v>744</v>
      </c>
      <c r="AX513">
        <v>2.39</v>
      </c>
      <c r="AY513">
        <v>11</v>
      </c>
      <c r="AZ513">
        <v>39.636435190738702</v>
      </c>
    </row>
    <row r="514" spans="1:52">
      <c r="A514">
        <v>5110001</v>
      </c>
      <c r="B514" t="s">
        <v>1403</v>
      </c>
      <c r="C514" t="s">
        <v>591</v>
      </c>
      <c r="D514" t="s">
        <v>28</v>
      </c>
      <c r="E514">
        <v>9285</v>
      </c>
      <c r="F514">
        <v>2503</v>
      </c>
      <c r="G514" t="s">
        <v>585</v>
      </c>
      <c r="K514" t="s">
        <v>1404</v>
      </c>
      <c r="L514" s="40">
        <v>114597</v>
      </c>
      <c r="M514" t="s">
        <v>754</v>
      </c>
      <c r="N514" t="s">
        <v>24</v>
      </c>
      <c r="O514" s="40">
        <v>114597</v>
      </c>
      <c r="P514" t="s">
        <v>743</v>
      </c>
      <c r="Q514" t="s">
        <v>743</v>
      </c>
      <c r="W514" t="s">
        <v>743</v>
      </c>
      <c r="X514" s="40"/>
      <c r="Y514" t="s">
        <v>743</v>
      </c>
      <c r="Z514" t="s">
        <v>743</v>
      </c>
      <c r="AA514" t="s">
        <v>743</v>
      </c>
      <c r="AB514" t="s">
        <v>743</v>
      </c>
      <c r="AC514" t="s">
        <v>743</v>
      </c>
      <c r="AE514">
        <v>0</v>
      </c>
      <c r="AI514" t="s">
        <v>743</v>
      </c>
      <c r="AK514" t="s">
        <v>743</v>
      </c>
      <c r="AL514" t="s">
        <v>743</v>
      </c>
      <c r="AM514" t="s">
        <v>743</v>
      </c>
      <c r="AO514" t="s">
        <v>743</v>
      </c>
      <c r="AP514" t="s">
        <v>21</v>
      </c>
      <c r="AW514" t="s">
        <v>756</v>
      </c>
      <c r="AX514">
        <v>3.2579371998530702</v>
      </c>
      <c r="AY514">
        <v>38.68</v>
      </c>
      <c r="AZ514">
        <v>32.088237148021904</v>
      </c>
    </row>
    <row r="515" spans="1:52">
      <c r="A515">
        <v>5200008</v>
      </c>
      <c r="B515" t="s">
        <v>1405</v>
      </c>
      <c r="C515" t="s">
        <v>592</v>
      </c>
      <c r="D515" t="s">
        <v>33</v>
      </c>
      <c r="E515">
        <v>75</v>
      </c>
      <c r="F515">
        <v>30</v>
      </c>
      <c r="G515" t="s">
        <v>593</v>
      </c>
      <c r="K515" t="s">
        <v>1406</v>
      </c>
      <c r="L515" s="40">
        <v>129850</v>
      </c>
      <c r="M515" t="s">
        <v>1407</v>
      </c>
      <c r="N515" t="s">
        <v>24</v>
      </c>
      <c r="O515" s="40">
        <v>129850</v>
      </c>
      <c r="P515" t="s">
        <v>743</v>
      </c>
      <c r="Q515" t="s">
        <v>743</v>
      </c>
      <c r="W515" t="s">
        <v>743</v>
      </c>
      <c r="X515" s="40"/>
      <c r="Y515" t="s">
        <v>743</v>
      </c>
      <c r="Z515" t="s">
        <v>743</v>
      </c>
      <c r="AA515" t="s">
        <v>743</v>
      </c>
      <c r="AB515" t="s">
        <v>743</v>
      </c>
      <c r="AC515" t="s">
        <v>743</v>
      </c>
      <c r="AE515">
        <v>0</v>
      </c>
      <c r="AI515" t="s">
        <v>743</v>
      </c>
      <c r="AK515" t="s">
        <v>743</v>
      </c>
      <c r="AL515" t="s">
        <v>743</v>
      </c>
      <c r="AM515" t="s">
        <v>743</v>
      </c>
      <c r="AO515" t="s">
        <v>743</v>
      </c>
      <c r="AP515" t="s">
        <v>21</v>
      </c>
      <c r="AW515" t="s">
        <v>744</v>
      </c>
      <c r="AX515">
        <v>2.46</v>
      </c>
      <c r="AY515">
        <v>48.55</v>
      </c>
      <c r="AZ515">
        <v>27.3458856949192</v>
      </c>
    </row>
    <row r="516" spans="1:52">
      <c r="A516">
        <v>5200014</v>
      </c>
      <c r="B516" t="s">
        <v>1408</v>
      </c>
      <c r="C516" t="s">
        <v>594</v>
      </c>
      <c r="D516" t="s">
        <v>33</v>
      </c>
      <c r="E516">
        <v>75</v>
      </c>
      <c r="F516">
        <v>28</v>
      </c>
      <c r="G516" t="s">
        <v>593</v>
      </c>
      <c r="K516" t="s">
        <v>743</v>
      </c>
      <c r="O516" s="40"/>
      <c r="P516" t="s">
        <v>743</v>
      </c>
      <c r="Q516" t="s">
        <v>743</v>
      </c>
      <c r="T516" t="s">
        <v>24</v>
      </c>
      <c r="U516" s="40">
        <f>X516</f>
        <v>275000</v>
      </c>
      <c r="W516" t="s">
        <v>1409</v>
      </c>
      <c r="X516" s="40">
        <v>275000</v>
      </c>
      <c r="Y516" t="s">
        <v>837</v>
      </c>
      <c r="Z516" t="s">
        <v>815</v>
      </c>
      <c r="AA516" t="s">
        <v>743</v>
      </c>
      <c r="AB516" t="s">
        <v>743</v>
      </c>
      <c r="AC516" t="s">
        <v>743</v>
      </c>
      <c r="AE516">
        <v>0</v>
      </c>
      <c r="AI516" t="s">
        <v>743</v>
      </c>
      <c r="AK516" t="s">
        <v>743</v>
      </c>
      <c r="AL516" t="s">
        <v>743</v>
      </c>
      <c r="AM516" t="s">
        <v>743</v>
      </c>
      <c r="AO516" t="s">
        <v>743</v>
      </c>
      <c r="AP516" t="s">
        <v>21</v>
      </c>
      <c r="AW516" t="s">
        <v>744</v>
      </c>
      <c r="AX516">
        <v>2.14</v>
      </c>
      <c r="AY516">
        <v>23.89</v>
      </c>
      <c r="AZ516">
        <v>30.1549097710609</v>
      </c>
    </row>
    <row r="517" spans="1:52">
      <c r="A517">
        <v>5200507</v>
      </c>
      <c r="B517" t="s">
        <v>1410</v>
      </c>
      <c r="C517" t="s">
        <v>595</v>
      </c>
      <c r="D517" t="s">
        <v>33</v>
      </c>
      <c r="E517">
        <v>325</v>
      </c>
      <c r="F517">
        <v>4</v>
      </c>
      <c r="G517" t="s">
        <v>593</v>
      </c>
      <c r="K517" t="s">
        <v>1406</v>
      </c>
      <c r="L517" s="40">
        <v>203394.845</v>
      </c>
      <c r="M517" t="s">
        <v>1407</v>
      </c>
      <c r="N517" t="s">
        <v>24</v>
      </c>
      <c r="O517" s="40">
        <v>203394.845</v>
      </c>
      <c r="P517" t="s">
        <v>743</v>
      </c>
      <c r="Q517" t="s">
        <v>743</v>
      </c>
      <c r="W517" t="s">
        <v>743</v>
      </c>
      <c r="X517" s="40"/>
      <c r="Y517" t="s">
        <v>743</v>
      </c>
      <c r="Z517" t="s">
        <v>743</v>
      </c>
      <c r="AA517" t="s">
        <v>743</v>
      </c>
      <c r="AB517" t="s">
        <v>743</v>
      </c>
      <c r="AC517" t="s">
        <v>743</v>
      </c>
      <c r="AE517">
        <v>0</v>
      </c>
      <c r="AI517" t="s">
        <v>743</v>
      </c>
      <c r="AK517" t="s">
        <v>743</v>
      </c>
      <c r="AL517" t="s">
        <v>743</v>
      </c>
      <c r="AM517" t="s">
        <v>743</v>
      </c>
      <c r="AO517" t="s">
        <v>743</v>
      </c>
      <c r="AP517" t="s">
        <v>21</v>
      </c>
      <c r="AW517" t="s">
        <v>744</v>
      </c>
      <c r="AX517">
        <v>2.96161124578521</v>
      </c>
      <c r="AY517">
        <v>44.86</v>
      </c>
      <c r="AZ517">
        <v>27.3458856949192</v>
      </c>
    </row>
    <row r="518" spans="1:52">
      <c r="A518">
        <v>5200513</v>
      </c>
      <c r="B518" t="s">
        <v>1411</v>
      </c>
      <c r="C518" t="s">
        <v>596</v>
      </c>
      <c r="D518" t="s">
        <v>33</v>
      </c>
      <c r="E518">
        <v>1100</v>
      </c>
      <c r="F518">
        <v>8</v>
      </c>
      <c r="G518" t="s">
        <v>593</v>
      </c>
      <c r="K518" t="s">
        <v>743</v>
      </c>
      <c r="O518" s="40"/>
      <c r="P518" t="s">
        <v>743</v>
      </c>
      <c r="Q518" t="s">
        <v>743</v>
      </c>
      <c r="W518" t="s">
        <v>743</v>
      </c>
      <c r="X518" s="40"/>
      <c r="Y518" t="s">
        <v>743</v>
      </c>
      <c r="Z518" t="s">
        <v>743</v>
      </c>
      <c r="AA518" t="s">
        <v>743</v>
      </c>
      <c r="AB518" t="s">
        <v>743</v>
      </c>
      <c r="AC518" t="s">
        <v>743</v>
      </c>
      <c r="AE518">
        <v>0</v>
      </c>
      <c r="AI518" t="s">
        <v>743</v>
      </c>
      <c r="AK518" t="s">
        <v>743</v>
      </c>
      <c r="AL518" t="s">
        <v>743</v>
      </c>
      <c r="AM518" t="s">
        <v>743</v>
      </c>
      <c r="AO518" t="s">
        <v>743</v>
      </c>
      <c r="AP518" t="s">
        <v>21</v>
      </c>
      <c r="AW518" t="s">
        <v>744</v>
      </c>
      <c r="AX518">
        <v>2.9299133463876901</v>
      </c>
      <c r="AY518">
        <v>39.75</v>
      </c>
      <c r="AZ518">
        <v>13.822016814251199</v>
      </c>
    </row>
    <row r="519" spans="1:52">
      <c r="A519">
        <v>5200526</v>
      </c>
      <c r="B519" t="s">
        <v>1412</v>
      </c>
      <c r="C519" t="s">
        <v>597</v>
      </c>
      <c r="D519" t="s">
        <v>33</v>
      </c>
      <c r="E519">
        <v>70</v>
      </c>
      <c r="F519">
        <v>70</v>
      </c>
      <c r="G519" t="s">
        <v>593</v>
      </c>
      <c r="K519" t="s">
        <v>743</v>
      </c>
      <c r="O519" s="40"/>
      <c r="P519" t="s">
        <v>743</v>
      </c>
      <c r="Q519" t="s">
        <v>743</v>
      </c>
      <c r="W519" t="s">
        <v>743</v>
      </c>
      <c r="X519" s="40"/>
      <c r="Y519" t="s">
        <v>743</v>
      </c>
      <c r="Z519" t="s">
        <v>743</v>
      </c>
      <c r="AA519" t="s">
        <v>743</v>
      </c>
      <c r="AB519" t="s">
        <v>743</v>
      </c>
      <c r="AC519" t="s">
        <v>743</v>
      </c>
      <c r="AE519">
        <v>0</v>
      </c>
      <c r="AI519" t="s">
        <v>743</v>
      </c>
      <c r="AK519" t="s">
        <v>743</v>
      </c>
      <c r="AL519" t="s">
        <v>743</v>
      </c>
      <c r="AM519" t="s">
        <v>743</v>
      </c>
      <c r="AO519" t="s">
        <v>743</v>
      </c>
      <c r="AP519" t="s">
        <v>21</v>
      </c>
      <c r="AW519" t="s">
        <v>744</v>
      </c>
      <c r="AX519">
        <v>2.1</v>
      </c>
      <c r="AY519">
        <v>49.27</v>
      </c>
      <c r="AZ519">
        <v>21.046630195823798</v>
      </c>
    </row>
    <row r="520" spans="1:52">
      <c r="A520">
        <v>5200539</v>
      </c>
      <c r="B520" t="s">
        <v>1413</v>
      </c>
      <c r="C520" t="s">
        <v>598</v>
      </c>
      <c r="D520" t="s">
        <v>33</v>
      </c>
      <c r="E520">
        <v>75</v>
      </c>
      <c r="F520">
        <v>51</v>
      </c>
      <c r="G520" t="s">
        <v>593</v>
      </c>
      <c r="K520" t="s">
        <v>743</v>
      </c>
      <c r="O520" s="40"/>
      <c r="P520" t="s">
        <v>743</v>
      </c>
      <c r="Q520" t="s">
        <v>743</v>
      </c>
      <c r="W520" t="s">
        <v>743</v>
      </c>
      <c r="X520" s="40"/>
      <c r="Y520" t="s">
        <v>743</v>
      </c>
      <c r="Z520" t="s">
        <v>743</v>
      </c>
      <c r="AA520" t="s">
        <v>743</v>
      </c>
      <c r="AB520" t="s">
        <v>743</v>
      </c>
      <c r="AC520" t="s">
        <v>743</v>
      </c>
      <c r="AE520">
        <v>0</v>
      </c>
      <c r="AI520" t="s">
        <v>743</v>
      </c>
      <c r="AK520" t="s">
        <v>743</v>
      </c>
      <c r="AL520" t="s">
        <v>743</v>
      </c>
      <c r="AM520" t="s">
        <v>743</v>
      </c>
      <c r="AO520" t="s">
        <v>743</v>
      </c>
      <c r="AP520" t="s">
        <v>21</v>
      </c>
      <c r="AW520" t="s">
        <v>744</v>
      </c>
      <c r="AX520">
        <v>2.4500000000000002</v>
      </c>
      <c r="AY520">
        <v>49.19</v>
      </c>
      <c r="AZ520">
        <v>33.7656701002375</v>
      </c>
    </row>
    <row r="521" spans="1:52">
      <c r="A521">
        <v>5200545</v>
      </c>
      <c r="B521" t="s">
        <v>1414</v>
      </c>
      <c r="C521" t="s">
        <v>599</v>
      </c>
      <c r="D521" t="s">
        <v>33</v>
      </c>
      <c r="E521">
        <v>85</v>
      </c>
      <c r="F521">
        <v>19</v>
      </c>
      <c r="G521" t="s">
        <v>593</v>
      </c>
      <c r="K521" t="s">
        <v>1406</v>
      </c>
      <c r="L521" s="40">
        <v>0</v>
      </c>
      <c r="M521" t="s">
        <v>1407</v>
      </c>
      <c r="N521" t="s">
        <v>24</v>
      </c>
      <c r="O521" s="40">
        <v>0</v>
      </c>
      <c r="P521" t="s">
        <v>743</v>
      </c>
      <c r="Q521" t="s">
        <v>743</v>
      </c>
      <c r="W521" t="s">
        <v>743</v>
      </c>
      <c r="X521" s="40"/>
      <c r="Y521" t="s">
        <v>743</v>
      </c>
      <c r="Z521" t="s">
        <v>743</v>
      </c>
      <c r="AA521" t="s">
        <v>743</v>
      </c>
      <c r="AB521" t="s">
        <v>743</v>
      </c>
      <c r="AC521" t="s">
        <v>743</v>
      </c>
      <c r="AE521">
        <v>0</v>
      </c>
      <c r="AI521" t="s">
        <v>743</v>
      </c>
      <c r="AK521" t="s">
        <v>743</v>
      </c>
      <c r="AL521" t="s">
        <v>743</v>
      </c>
      <c r="AM521" t="s">
        <v>743</v>
      </c>
      <c r="AO521" t="s">
        <v>743</v>
      </c>
      <c r="AP521" t="s">
        <v>21</v>
      </c>
      <c r="AW521" t="s">
        <v>744</v>
      </c>
      <c r="AX521">
        <v>2.46</v>
      </c>
      <c r="AY521">
        <v>48.55</v>
      </c>
      <c r="AZ521">
        <v>27.3458856949192</v>
      </c>
    </row>
    <row r="522" spans="1:52">
      <c r="A522">
        <v>5200546</v>
      </c>
      <c r="B522" t="s">
        <v>1415</v>
      </c>
      <c r="C522" t="s">
        <v>600</v>
      </c>
      <c r="D522" t="s">
        <v>33</v>
      </c>
      <c r="E522">
        <v>70</v>
      </c>
      <c r="F522">
        <v>24</v>
      </c>
      <c r="G522" t="s">
        <v>593</v>
      </c>
      <c r="K522" t="s">
        <v>1406</v>
      </c>
      <c r="L522" s="40">
        <v>339779</v>
      </c>
      <c r="M522" t="s">
        <v>1407</v>
      </c>
      <c r="N522" t="s">
        <v>24</v>
      </c>
      <c r="O522" s="40">
        <v>339779</v>
      </c>
      <c r="P522" t="s">
        <v>743</v>
      </c>
      <c r="Q522" t="s">
        <v>743</v>
      </c>
      <c r="W522" t="s">
        <v>743</v>
      </c>
      <c r="X522" s="40"/>
      <c r="Y522" t="s">
        <v>743</v>
      </c>
      <c r="Z522" t="s">
        <v>743</v>
      </c>
      <c r="AA522" t="s">
        <v>743</v>
      </c>
      <c r="AB522" t="s">
        <v>743</v>
      </c>
      <c r="AC522" t="s">
        <v>743</v>
      </c>
      <c r="AE522">
        <v>0</v>
      </c>
      <c r="AI522" t="s">
        <v>743</v>
      </c>
      <c r="AK522" t="s">
        <v>743</v>
      </c>
      <c r="AL522" t="s">
        <v>743</v>
      </c>
      <c r="AM522" t="s">
        <v>743</v>
      </c>
      <c r="AO522" t="s">
        <v>743</v>
      </c>
      <c r="AP522" t="s">
        <v>35</v>
      </c>
      <c r="AW522" t="s">
        <v>744</v>
      </c>
      <c r="AX522">
        <v>2.0099999999999998</v>
      </c>
      <c r="AY522">
        <v>30.64</v>
      </c>
      <c r="AZ522">
        <v>27.3458856949192</v>
      </c>
    </row>
    <row r="523" spans="1:52">
      <c r="A523">
        <v>5200551</v>
      </c>
      <c r="B523" t="s">
        <v>1416</v>
      </c>
      <c r="C523" t="s">
        <v>601</v>
      </c>
      <c r="D523" t="s">
        <v>33</v>
      </c>
      <c r="E523">
        <v>158</v>
      </c>
      <c r="F523">
        <v>105</v>
      </c>
      <c r="G523" t="s">
        <v>593</v>
      </c>
      <c r="K523" t="s">
        <v>743</v>
      </c>
      <c r="O523" s="40"/>
      <c r="P523" t="s">
        <v>743</v>
      </c>
      <c r="Q523" t="s">
        <v>743</v>
      </c>
      <c r="W523" t="s">
        <v>743</v>
      </c>
      <c r="X523" s="40"/>
      <c r="Y523" t="s">
        <v>743</v>
      </c>
      <c r="Z523" t="s">
        <v>743</v>
      </c>
      <c r="AA523" t="s">
        <v>743</v>
      </c>
      <c r="AB523" t="s">
        <v>743</v>
      </c>
      <c r="AC523" t="s">
        <v>743</v>
      </c>
      <c r="AE523">
        <v>0</v>
      </c>
      <c r="AI523" t="s">
        <v>743</v>
      </c>
      <c r="AK523" t="s">
        <v>743</v>
      </c>
      <c r="AL523" t="s">
        <v>743</v>
      </c>
      <c r="AM523" t="s">
        <v>743</v>
      </c>
      <c r="AO523" t="s">
        <v>743</v>
      </c>
      <c r="AP523" t="s">
        <v>21</v>
      </c>
      <c r="AW523" t="s">
        <v>756</v>
      </c>
      <c r="AX523">
        <v>2.65</v>
      </c>
      <c r="AY523">
        <v>60.26</v>
      </c>
      <c r="AZ523">
        <v>21.046630195823798</v>
      </c>
    </row>
    <row r="524" spans="1:52">
      <c r="A524">
        <v>5200562</v>
      </c>
      <c r="B524" t="s">
        <v>1417</v>
      </c>
      <c r="C524" t="s">
        <v>602</v>
      </c>
      <c r="D524" t="s">
        <v>33</v>
      </c>
      <c r="E524">
        <v>412</v>
      </c>
      <c r="F524">
        <v>125</v>
      </c>
      <c r="G524" t="s">
        <v>593</v>
      </c>
      <c r="K524" t="s">
        <v>743</v>
      </c>
      <c r="O524" s="40"/>
      <c r="P524" t="s">
        <v>743</v>
      </c>
      <c r="Q524" t="s">
        <v>743</v>
      </c>
      <c r="W524" t="s">
        <v>743</v>
      </c>
      <c r="X524" s="40"/>
      <c r="Y524" t="s">
        <v>743</v>
      </c>
      <c r="Z524" t="s">
        <v>743</v>
      </c>
      <c r="AA524" t="s">
        <v>743</v>
      </c>
      <c r="AB524" t="s">
        <v>743</v>
      </c>
      <c r="AC524" t="s">
        <v>743</v>
      </c>
      <c r="AE524">
        <v>0</v>
      </c>
      <c r="AI524" t="s">
        <v>743</v>
      </c>
      <c r="AK524" t="s">
        <v>743</v>
      </c>
      <c r="AL524" t="s">
        <v>743</v>
      </c>
      <c r="AM524" t="s">
        <v>743</v>
      </c>
      <c r="AO524" t="s">
        <v>743</v>
      </c>
      <c r="AP524" t="s">
        <v>21</v>
      </c>
      <c r="AW524" t="s">
        <v>744</v>
      </c>
      <c r="AX524">
        <v>2.27</v>
      </c>
      <c r="AY524">
        <v>41.59</v>
      </c>
      <c r="AZ524">
        <v>23.399415034093401</v>
      </c>
    </row>
    <row r="525" spans="1:52">
      <c r="A525">
        <v>5200584</v>
      </c>
      <c r="B525" t="s">
        <v>1418</v>
      </c>
      <c r="C525" t="s">
        <v>603</v>
      </c>
      <c r="D525" t="s">
        <v>33</v>
      </c>
      <c r="E525">
        <v>53</v>
      </c>
      <c r="F525">
        <v>16</v>
      </c>
      <c r="G525" t="s">
        <v>593</v>
      </c>
      <c r="K525" t="s">
        <v>1406</v>
      </c>
      <c r="L525" s="40">
        <v>0</v>
      </c>
      <c r="M525" t="s">
        <v>1407</v>
      </c>
      <c r="N525" t="s">
        <v>24</v>
      </c>
      <c r="O525" s="40">
        <v>0</v>
      </c>
      <c r="P525" t="s">
        <v>743</v>
      </c>
      <c r="Q525" t="s">
        <v>743</v>
      </c>
      <c r="W525" t="s">
        <v>743</v>
      </c>
      <c r="X525" s="40"/>
      <c r="Y525" t="s">
        <v>743</v>
      </c>
      <c r="Z525" t="s">
        <v>743</v>
      </c>
      <c r="AA525" t="s">
        <v>743</v>
      </c>
      <c r="AB525" t="s">
        <v>743</v>
      </c>
      <c r="AC525" t="s">
        <v>743</v>
      </c>
      <c r="AE525">
        <v>0</v>
      </c>
      <c r="AI525" t="s">
        <v>743</v>
      </c>
      <c r="AK525" t="s">
        <v>743</v>
      </c>
      <c r="AL525" t="s">
        <v>743</v>
      </c>
      <c r="AM525" t="s">
        <v>743</v>
      </c>
      <c r="AO525" t="s">
        <v>743</v>
      </c>
      <c r="AP525" t="s">
        <v>21</v>
      </c>
      <c r="AW525" t="s">
        <v>744</v>
      </c>
      <c r="AX525">
        <v>2.46</v>
      </c>
      <c r="AY525">
        <v>48.55</v>
      </c>
      <c r="AZ525">
        <v>27.3458856949192</v>
      </c>
    </row>
    <row r="526" spans="1:52">
      <c r="A526">
        <v>5201140</v>
      </c>
      <c r="B526" t="s">
        <v>1419</v>
      </c>
      <c r="C526" t="s">
        <v>604</v>
      </c>
      <c r="D526" t="s">
        <v>33</v>
      </c>
      <c r="E526">
        <v>25</v>
      </c>
      <c r="F526">
        <v>12</v>
      </c>
      <c r="G526" t="s">
        <v>593</v>
      </c>
      <c r="K526" t="s">
        <v>1406</v>
      </c>
      <c r="L526" s="40">
        <v>10542.5</v>
      </c>
      <c r="M526" t="s">
        <v>1407</v>
      </c>
      <c r="N526" t="s">
        <v>24</v>
      </c>
      <c r="O526" s="40">
        <v>10542.5</v>
      </c>
      <c r="P526" t="s">
        <v>743</v>
      </c>
      <c r="Q526" t="s">
        <v>743</v>
      </c>
      <c r="W526" t="s">
        <v>743</v>
      </c>
      <c r="X526" s="40"/>
      <c r="Y526" t="s">
        <v>743</v>
      </c>
      <c r="Z526" t="s">
        <v>743</v>
      </c>
      <c r="AA526" t="s">
        <v>743</v>
      </c>
      <c r="AB526" t="s">
        <v>743</v>
      </c>
      <c r="AC526" t="s">
        <v>743</v>
      </c>
      <c r="AE526">
        <v>0</v>
      </c>
      <c r="AI526" t="s">
        <v>743</v>
      </c>
      <c r="AK526" t="s">
        <v>743</v>
      </c>
      <c r="AL526" t="s">
        <v>743</v>
      </c>
      <c r="AM526" t="s">
        <v>743</v>
      </c>
      <c r="AO526" t="s">
        <v>743</v>
      </c>
      <c r="AP526" t="s">
        <v>21</v>
      </c>
      <c r="AW526" t="s">
        <v>744</v>
      </c>
      <c r="AX526">
        <v>3.51</v>
      </c>
      <c r="AY526">
        <v>53.05</v>
      </c>
      <c r="AZ526">
        <v>27.3458856949192</v>
      </c>
    </row>
    <row r="527" spans="1:52">
      <c r="A527">
        <v>5301201</v>
      </c>
      <c r="B527" t="s">
        <v>1420</v>
      </c>
      <c r="C527" t="s">
        <v>605</v>
      </c>
      <c r="D527" t="s">
        <v>33</v>
      </c>
      <c r="E527">
        <v>40</v>
      </c>
      <c r="F527">
        <v>26</v>
      </c>
      <c r="G527" t="s">
        <v>606</v>
      </c>
      <c r="K527" t="s">
        <v>743</v>
      </c>
      <c r="O527" s="40"/>
      <c r="P527" t="s">
        <v>743</v>
      </c>
      <c r="Q527" t="s">
        <v>743</v>
      </c>
      <c r="W527" t="s">
        <v>743</v>
      </c>
      <c r="X527" s="40"/>
      <c r="Y527" t="s">
        <v>743</v>
      </c>
      <c r="Z527" t="s">
        <v>743</v>
      </c>
      <c r="AA527" t="s">
        <v>743</v>
      </c>
      <c r="AB527" t="s">
        <v>743</v>
      </c>
      <c r="AC527" t="s">
        <v>743</v>
      </c>
      <c r="AE527">
        <v>0</v>
      </c>
      <c r="AI527" t="s">
        <v>743</v>
      </c>
      <c r="AK527" t="s">
        <v>743</v>
      </c>
      <c r="AL527" t="s">
        <v>743</v>
      </c>
      <c r="AM527" t="s">
        <v>743</v>
      </c>
      <c r="AO527" t="s">
        <v>743</v>
      </c>
      <c r="AP527" t="s">
        <v>21</v>
      </c>
      <c r="AW527" t="s">
        <v>744</v>
      </c>
      <c r="AX527">
        <v>2.35</v>
      </c>
      <c r="AY527">
        <v>35.19</v>
      </c>
      <c r="AZ527">
        <v>22.1846660007851</v>
      </c>
    </row>
    <row r="528" spans="1:52">
      <c r="A528">
        <v>5303002</v>
      </c>
      <c r="B528" t="s">
        <v>1421</v>
      </c>
      <c r="C528" t="s">
        <v>607</v>
      </c>
      <c r="D528" t="s">
        <v>33</v>
      </c>
      <c r="E528">
        <v>43</v>
      </c>
      <c r="F528">
        <v>35</v>
      </c>
      <c r="G528" t="s">
        <v>606</v>
      </c>
      <c r="K528" t="s">
        <v>743</v>
      </c>
      <c r="O528" s="40"/>
      <c r="P528" t="s">
        <v>743</v>
      </c>
      <c r="Q528" t="s">
        <v>743</v>
      </c>
      <c r="W528" t="s">
        <v>743</v>
      </c>
      <c r="X528" s="40"/>
      <c r="Y528" t="s">
        <v>743</v>
      </c>
      <c r="Z528" t="s">
        <v>743</v>
      </c>
      <c r="AA528" t="s">
        <v>743</v>
      </c>
      <c r="AB528" t="s">
        <v>743</v>
      </c>
      <c r="AC528" t="s">
        <v>743</v>
      </c>
      <c r="AE528">
        <v>0</v>
      </c>
      <c r="AI528" t="s">
        <v>743</v>
      </c>
      <c r="AK528" t="s">
        <v>743</v>
      </c>
      <c r="AL528" t="s">
        <v>743</v>
      </c>
      <c r="AM528" t="s">
        <v>743</v>
      </c>
      <c r="AO528" t="s">
        <v>743</v>
      </c>
      <c r="AP528" t="s">
        <v>21</v>
      </c>
      <c r="AW528" t="s">
        <v>744</v>
      </c>
      <c r="AX528">
        <v>2.35</v>
      </c>
      <c r="AY528">
        <v>35.19</v>
      </c>
      <c r="AZ528">
        <v>22.1846660007851</v>
      </c>
    </row>
    <row r="529" spans="1:52">
      <c r="A529">
        <v>5400505</v>
      </c>
      <c r="B529" t="s">
        <v>1422</v>
      </c>
      <c r="C529" t="s">
        <v>608</v>
      </c>
      <c r="D529" t="s">
        <v>33</v>
      </c>
      <c r="E529">
        <v>163</v>
      </c>
      <c r="F529">
        <v>54</v>
      </c>
      <c r="G529" t="s">
        <v>609</v>
      </c>
      <c r="K529" t="s">
        <v>743</v>
      </c>
      <c r="O529" s="40"/>
      <c r="P529" t="s">
        <v>743</v>
      </c>
      <c r="Q529" t="s">
        <v>743</v>
      </c>
      <c r="W529" t="s">
        <v>743</v>
      </c>
      <c r="X529" s="40"/>
      <c r="Y529" t="s">
        <v>743</v>
      </c>
      <c r="Z529" t="s">
        <v>743</v>
      </c>
      <c r="AA529" t="s">
        <v>743</v>
      </c>
      <c r="AB529" t="s">
        <v>743</v>
      </c>
      <c r="AC529" t="s">
        <v>743</v>
      </c>
      <c r="AE529">
        <v>0</v>
      </c>
      <c r="AI529" t="s">
        <v>743</v>
      </c>
      <c r="AK529" t="s">
        <v>743</v>
      </c>
      <c r="AL529" t="s">
        <v>743</v>
      </c>
      <c r="AM529" t="s">
        <v>743</v>
      </c>
      <c r="AO529" t="s">
        <v>743</v>
      </c>
      <c r="AP529" t="s">
        <v>21</v>
      </c>
      <c r="AW529" t="s">
        <v>744</v>
      </c>
      <c r="AX529">
        <v>2.1604573887360599</v>
      </c>
      <c r="AY529">
        <v>39.5</v>
      </c>
      <c r="AZ529">
        <v>21.666300242414799</v>
      </c>
    </row>
    <row r="530" spans="1:52">
      <c r="A530">
        <v>5400537</v>
      </c>
      <c r="B530" t="s">
        <v>1423</v>
      </c>
      <c r="C530" t="s">
        <v>610</v>
      </c>
      <c r="D530" t="s">
        <v>33</v>
      </c>
      <c r="E530">
        <v>125</v>
      </c>
      <c r="F530">
        <v>177</v>
      </c>
      <c r="G530" t="s">
        <v>609</v>
      </c>
      <c r="K530" t="s">
        <v>743</v>
      </c>
      <c r="O530" s="40"/>
      <c r="P530" t="s">
        <v>743</v>
      </c>
      <c r="Q530" t="s">
        <v>743</v>
      </c>
      <c r="W530" t="s">
        <v>743</v>
      </c>
      <c r="X530" s="40"/>
      <c r="Y530" t="s">
        <v>743</v>
      </c>
      <c r="Z530" t="s">
        <v>743</v>
      </c>
      <c r="AA530" t="s">
        <v>743</v>
      </c>
      <c r="AB530" t="s">
        <v>743</v>
      </c>
      <c r="AC530" t="s">
        <v>743</v>
      </c>
      <c r="AE530">
        <v>0</v>
      </c>
      <c r="AI530" t="s">
        <v>743</v>
      </c>
      <c r="AK530" t="s">
        <v>743</v>
      </c>
      <c r="AL530" t="s">
        <v>743</v>
      </c>
      <c r="AM530" t="s">
        <v>743</v>
      </c>
      <c r="AO530" t="s">
        <v>743</v>
      </c>
      <c r="AP530" t="s">
        <v>21</v>
      </c>
      <c r="AW530" t="s">
        <v>744</v>
      </c>
      <c r="AX530">
        <v>3.01</v>
      </c>
      <c r="AY530">
        <v>41.49</v>
      </c>
      <c r="AZ530">
        <v>48.051994680251603</v>
      </c>
    </row>
    <row r="531" spans="1:52">
      <c r="A531">
        <v>5400558</v>
      </c>
      <c r="B531" t="s">
        <v>1424</v>
      </c>
      <c r="C531" t="s">
        <v>611</v>
      </c>
      <c r="D531" t="s">
        <v>33</v>
      </c>
      <c r="E531">
        <v>84</v>
      </c>
      <c r="F531">
        <v>11</v>
      </c>
      <c r="G531" t="s">
        <v>609</v>
      </c>
      <c r="K531" t="s">
        <v>743</v>
      </c>
      <c r="O531" s="40"/>
      <c r="P531" t="s">
        <v>743</v>
      </c>
      <c r="Q531" t="s">
        <v>743</v>
      </c>
      <c r="W531" t="s">
        <v>743</v>
      </c>
      <c r="X531" s="40"/>
      <c r="Y531" t="s">
        <v>743</v>
      </c>
      <c r="Z531" t="s">
        <v>743</v>
      </c>
      <c r="AA531" t="s">
        <v>743</v>
      </c>
      <c r="AB531" t="s">
        <v>743</v>
      </c>
      <c r="AC531" t="s">
        <v>743</v>
      </c>
      <c r="AE531">
        <v>0</v>
      </c>
      <c r="AI531" t="s">
        <v>743</v>
      </c>
      <c r="AK531" t="s">
        <v>743</v>
      </c>
      <c r="AL531" t="s">
        <v>743</v>
      </c>
      <c r="AM531" t="s">
        <v>743</v>
      </c>
      <c r="AO531" t="s">
        <v>743</v>
      </c>
      <c r="AP531" t="s">
        <v>21</v>
      </c>
      <c r="AW531" t="s">
        <v>756</v>
      </c>
      <c r="AX531">
        <v>3.94</v>
      </c>
      <c r="AY531">
        <v>15.11</v>
      </c>
      <c r="AZ531">
        <v>61.5211528008223</v>
      </c>
    </row>
    <row r="532" spans="1:52">
      <c r="A532">
        <v>5400604</v>
      </c>
      <c r="B532" t="s">
        <v>1425</v>
      </c>
      <c r="C532" t="s">
        <v>612</v>
      </c>
      <c r="D532" t="s">
        <v>33</v>
      </c>
      <c r="E532">
        <v>103</v>
      </c>
      <c r="F532">
        <v>14</v>
      </c>
      <c r="G532" t="s">
        <v>609</v>
      </c>
      <c r="K532" t="s">
        <v>743</v>
      </c>
      <c r="O532" s="40"/>
      <c r="P532" t="s">
        <v>743</v>
      </c>
      <c r="Q532" t="s">
        <v>743</v>
      </c>
      <c r="W532" t="s">
        <v>743</v>
      </c>
      <c r="X532" s="40"/>
      <c r="Y532" t="s">
        <v>743</v>
      </c>
      <c r="Z532" t="s">
        <v>743</v>
      </c>
      <c r="AA532" t="s">
        <v>743</v>
      </c>
      <c r="AB532" t="s">
        <v>743</v>
      </c>
      <c r="AC532" t="s">
        <v>743</v>
      </c>
      <c r="AE532">
        <v>0</v>
      </c>
      <c r="AI532" t="s">
        <v>743</v>
      </c>
      <c r="AK532" t="s">
        <v>743</v>
      </c>
      <c r="AL532" t="s">
        <v>743</v>
      </c>
      <c r="AM532" t="s">
        <v>743</v>
      </c>
      <c r="AO532" t="s">
        <v>743</v>
      </c>
      <c r="AP532" t="s">
        <v>21</v>
      </c>
      <c r="AW532" t="s">
        <v>756</v>
      </c>
      <c r="AX532">
        <v>2.4900000000000002</v>
      </c>
      <c r="AY532">
        <v>41.98</v>
      </c>
      <c r="AZ532">
        <v>50.624449243313897</v>
      </c>
    </row>
    <row r="533" spans="1:52">
      <c r="A533">
        <v>5400631</v>
      </c>
      <c r="B533" t="s">
        <v>1426</v>
      </c>
      <c r="C533" t="s">
        <v>613</v>
      </c>
      <c r="D533" t="s">
        <v>33</v>
      </c>
      <c r="E533">
        <v>694</v>
      </c>
      <c r="F533">
        <v>195</v>
      </c>
      <c r="G533" t="s">
        <v>609</v>
      </c>
      <c r="K533" t="s">
        <v>743</v>
      </c>
      <c r="O533" s="40"/>
      <c r="P533" t="s">
        <v>743</v>
      </c>
      <c r="Q533" t="s">
        <v>743</v>
      </c>
      <c r="W533" t="s">
        <v>743</v>
      </c>
      <c r="X533" s="40"/>
      <c r="Y533" t="s">
        <v>743</v>
      </c>
      <c r="Z533" t="s">
        <v>743</v>
      </c>
      <c r="AA533" t="s">
        <v>743</v>
      </c>
      <c r="AB533" t="s">
        <v>743</v>
      </c>
      <c r="AC533" t="s">
        <v>743</v>
      </c>
      <c r="AE533">
        <v>0</v>
      </c>
      <c r="AI533" t="s">
        <v>743</v>
      </c>
      <c r="AK533" t="s">
        <v>743</v>
      </c>
      <c r="AL533" t="s">
        <v>743</v>
      </c>
      <c r="AM533" t="s">
        <v>743</v>
      </c>
      <c r="AO533" t="s">
        <v>743</v>
      </c>
      <c r="AP533" t="s">
        <v>21</v>
      </c>
      <c r="AW533" t="s">
        <v>756</v>
      </c>
      <c r="AX533">
        <v>3.7048872812386699</v>
      </c>
      <c r="AY533">
        <v>58.04</v>
      </c>
      <c r="AZ533">
        <v>44.725044545265298</v>
      </c>
    </row>
    <row r="534" spans="1:52">
      <c r="A534">
        <v>5400660</v>
      </c>
      <c r="B534" t="s">
        <v>1427</v>
      </c>
      <c r="C534" t="s">
        <v>614</v>
      </c>
      <c r="D534" t="s">
        <v>33</v>
      </c>
      <c r="E534">
        <v>75</v>
      </c>
      <c r="F534">
        <v>19</v>
      </c>
      <c r="G534" t="s">
        <v>609</v>
      </c>
      <c r="K534" t="s">
        <v>743</v>
      </c>
      <c r="O534" s="40"/>
      <c r="P534" t="s">
        <v>743</v>
      </c>
      <c r="Q534" t="s">
        <v>743</v>
      </c>
      <c r="W534" t="s">
        <v>743</v>
      </c>
      <c r="X534" s="40"/>
      <c r="Y534" t="s">
        <v>743</v>
      </c>
      <c r="Z534" t="s">
        <v>743</v>
      </c>
      <c r="AA534" t="s">
        <v>743</v>
      </c>
      <c r="AB534" t="s">
        <v>743</v>
      </c>
      <c r="AC534" t="s">
        <v>743</v>
      </c>
      <c r="AE534">
        <v>0</v>
      </c>
      <c r="AI534" t="s">
        <v>743</v>
      </c>
      <c r="AK534" t="s">
        <v>743</v>
      </c>
      <c r="AL534" t="s">
        <v>743</v>
      </c>
      <c r="AM534" t="s">
        <v>743</v>
      </c>
      <c r="AO534" t="s">
        <v>743</v>
      </c>
      <c r="AP534" t="s">
        <v>21</v>
      </c>
      <c r="AW534" t="s">
        <v>756</v>
      </c>
      <c r="AX534">
        <v>2.93</v>
      </c>
      <c r="AY534">
        <v>50.22</v>
      </c>
      <c r="AZ534">
        <v>47.404263520484101</v>
      </c>
    </row>
    <row r="535" spans="1:52">
      <c r="A535">
        <v>5400670</v>
      </c>
      <c r="B535" t="s">
        <v>1428</v>
      </c>
      <c r="C535" t="s">
        <v>615</v>
      </c>
      <c r="D535" t="s">
        <v>28</v>
      </c>
      <c r="E535">
        <v>408</v>
      </c>
      <c r="F535">
        <v>154</v>
      </c>
      <c r="G535" t="s">
        <v>609</v>
      </c>
      <c r="K535" t="s">
        <v>743</v>
      </c>
      <c r="O535" s="40"/>
      <c r="P535" t="s">
        <v>743</v>
      </c>
      <c r="Q535" t="s">
        <v>743</v>
      </c>
      <c r="W535" t="s">
        <v>743</v>
      </c>
      <c r="X535" s="40"/>
      <c r="Y535" t="s">
        <v>743</v>
      </c>
      <c r="Z535" t="s">
        <v>743</v>
      </c>
      <c r="AA535" t="s">
        <v>743</v>
      </c>
      <c r="AB535" t="s">
        <v>743</v>
      </c>
      <c r="AC535" t="s">
        <v>743</v>
      </c>
      <c r="AE535">
        <v>0</v>
      </c>
      <c r="AI535" t="s">
        <v>743</v>
      </c>
      <c r="AK535" t="s">
        <v>743</v>
      </c>
      <c r="AL535" t="s">
        <v>743</v>
      </c>
      <c r="AM535" t="s">
        <v>743</v>
      </c>
      <c r="AO535" t="s">
        <v>743</v>
      </c>
      <c r="AP535" t="s">
        <v>21</v>
      </c>
      <c r="AW535" t="s">
        <v>744</v>
      </c>
      <c r="AX535">
        <v>3.3057459924313402</v>
      </c>
      <c r="AY535">
        <v>24.52</v>
      </c>
      <c r="AZ535">
        <v>24.106733573888999</v>
      </c>
    </row>
    <row r="536" spans="1:52">
      <c r="A536">
        <v>5400713</v>
      </c>
      <c r="B536" t="s">
        <v>1429</v>
      </c>
      <c r="C536" t="s">
        <v>616</v>
      </c>
      <c r="D536" t="s">
        <v>28</v>
      </c>
      <c r="E536">
        <v>570</v>
      </c>
      <c r="F536">
        <v>10</v>
      </c>
      <c r="G536" t="s">
        <v>609</v>
      </c>
      <c r="K536" t="s">
        <v>743</v>
      </c>
      <c r="O536" s="40"/>
      <c r="P536" t="s">
        <v>743</v>
      </c>
      <c r="Q536" t="s">
        <v>743</v>
      </c>
      <c r="W536" t="s">
        <v>743</v>
      </c>
      <c r="X536" s="40"/>
      <c r="Y536" t="s">
        <v>743</v>
      </c>
      <c r="Z536" t="s">
        <v>743</v>
      </c>
      <c r="AA536" t="s">
        <v>743</v>
      </c>
      <c r="AB536" t="s">
        <v>743</v>
      </c>
      <c r="AC536" t="s">
        <v>743</v>
      </c>
      <c r="AE536">
        <v>0</v>
      </c>
      <c r="AI536" t="s">
        <v>743</v>
      </c>
      <c r="AK536" t="s">
        <v>743</v>
      </c>
      <c r="AL536" t="s">
        <v>743</v>
      </c>
      <c r="AM536" t="s">
        <v>743</v>
      </c>
      <c r="AO536" t="s">
        <v>743</v>
      </c>
      <c r="AP536" t="s">
        <v>21</v>
      </c>
      <c r="AW536" t="s">
        <v>756</v>
      </c>
      <c r="AX536">
        <v>3.5262389106846999</v>
      </c>
      <c r="AY536">
        <v>43.86</v>
      </c>
      <c r="AZ536">
        <v>45.062883283573697</v>
      </c>
    </row>
    <row r="537" spans="1:52">
      <c r="A537">
        <v>5400714</v>
      </c>
      <c r="B537" t="s">
        <v>1430</v>
      </c>
      <c r="C537" t="s">
        <v>617</v>
      </c>
      <c r="D537" t="s">
        <v>19</v>
      </c>
      <c r="E537">
        <v>930</v>
      </c>
      <c r="F537">
        <v>11</v>
      </c>
      <c r="G537" t="s">
        <v>609</v>
      </c>
      <c r="K537" t="s">
        <v>743</v>
      </c>
      <c r="O537" s="40"/>
      <c r="P537" t="s">
        <v>743</v>
      </c>
      <c r="Q537" t="s">
        <v>743</v>
      </c>
      <c r="W537" t="s">
        <v>743</v>
      </c>
      <c r="X537" s="40"/>
      <c r="Y537" t="s">
        <v>743</v>
      </c>
      <c r="Z537" t="s">
        <v>743</v>
      </c>
      <c r="AA537" t="s">
        <v>743</v>
      </c>
      <c r="AB537" t="s">
        <v>743</v>
      </c>
      <c r="AC537" t="s">
        <v>743</v>
      </c>
      <c r="AE537">
        <v>0</v>
      </c>
      <c r="AI537" t="s">
        <v>743</v>
      </c>
      <c r="AK537" t="s">
        <v>743</v>
      </c>
      <c r="AL537" t="s">
        <v>743</v>
      </c>
      <c r="AM537" t="s">
        <v>743</v>
      </c>
      <c r="AO537" t="s">
        <v>743</v>
      </c>
      <c r="AP537" t="s">
        <v>21</v>
      </c>
      <c r="AW537" t="s">
        <v>744</v>
      </c>
      <c r="AX537">
        <v>2.4900000000000002</v>
      </c>
      <c r="AY537">
        <v>9.5299999999999994</v>
      </c>
      <c r="AZ537">
        <v>42.727373555813401</v>
      </c>
    </row>
    <row r="538" spans="1:52">
      <c r="A538">
        <v>5400718</v>
      </c>
      <c r="B538" t="s">
        <v>1431</v>
      </c>
      <c r="C538" t="s">
        <v>618</v>
      </c>
      <c r="D538" t="s">
        <v>33</v>
      </c>
      <c r="E538">
        <v>165</v>
      </c>
      <c r="F538">
        <v>50</v>
      </c>
      <c r="G538" t="s">
        <v>609</v>
      </c>
      <c r="K538" t="s">
        <v>1432</v>
      </c>
      <c r="L538" s="40">
        <v>90564.714285714304</v>
      </c>
      <c r="M538" t="s">
        <v>1433</v>
      </c>
      <c r="N538" t="s">
        <v>24</v>
      </c>
      <c r="O538" s="40">
        <v>90564.714285714304</v>
      </c>
      <c r="P538" t="s">
        <v>743</v>
      </c>
      <c r="Q538" t="s">
        <v>743</v>
      </c>
      <c r="W538" t="s">
        <v>743</v>
      </c>
      <c r="X538" s="40"/>
      <c r="Y538" t="s">
        <v>743</v>
      </c>
      <c r="Z538" t="s">
        <v>743</v>
      </c>
      <c r="AA538" t="s">
        <v>743</v>
      </c>
      <c r="AB538" t="s">
        <v>743</v>
      </c>
      <c r="AC538" t="s">
        <v>743</v>
      </c>
      <c r="AE538">
        <v>0</v>
      </c>
      <c r="AI538" t="s">
        <v>743</v>
      </c>
      <c r="AK538" t="s">
        <v>743</v>
      </c>
      <c r="AL538" t="s">
        <v>743</v>
      </c>
      <c r="AM538" t="s">
        <v>743</v>
      </c>
      <c r="AO538" t="s">
        <v>743</v>
      </c>
      <c r="AP538" t="s">
        <v>21</v>
      </c>
      <c r="AW538" t="s">
        <v>756</v>
      </c>
      <c r="AX538">
        <v>3.7</v>
      </c>
      <c r="AY538">
        <v>48.09</v>
      </c>
      <c r="AZ538">
        <v>60.260727850497098</v>
      </c>
    </row>
    <row r="539" spans="1:52">
      <c r="A539">
        <v>5400744</v>
      </c>
      <c r="B539" t="s">
        <v>1434</v>
      </c>
      <c r="C539" t="s">
        <v>619</v>
      </c>
      <c r="D539" t="s">
        <v>28</v>
      </c>
      <c r="E539">
        <v>40</v>
      </c>
      <c r="F539">
        <v>15</v>
      </c>
      <c r="G539" t="s">
        <v>609</v>
      </c>
      <c r="K539" t="s">
        <v>743</v>
      </c>
      <c r="O539" s="40"/>
      <c r="P539" t="s">
        <v>743</v>
      </c>
      <c r="Q539" t="s">
        <v>743</v>
      </c>
      <c r="W539" t="s">
        <v>743</v>
      </c>
      <c r="X539" s="40"/>
      <c r="Y539" t="s">
        <v>743</v>
      </c>
      <c r="Z539" t="s">
        <v>743</v>
      </c>
      <c r="AA539" t="s">
        <v>743</v>
      </c>
      <c r="AB539" t="s">
        <v>743</v>
      </c>
      <c r="AC539" t="s">
        <v>743</v>
      </c>
      <c r="AE539">
        <v>0</v>
      </c>
      <c r="AI539" t="s">
        <v>743</v>
      </c>
      <c r="AK539" t="s">
        <v>743</v>
      </c>
      <c r="AL539" t="s">
        <v>743</v>
      </c>
      <c r="AM539" t="s">
        <v>743</v>
      </c>
      <c r="AO539" t="s">
        <v>743</v>
      </c>
      <c r="AP539" t="s">
        <v>21</v>
      </c>
      <c r="AW539" t="s">
        <v>744</v>
      </c>
      <c r="AX539">
        <v>2.04</v>
      </c>
      <c r="AY539">
        <v>15.85</v>
      </c>
      <c r="AZ539">
        <v>21.666300242414799</v>
      </c>
    </row>
    <row r="540" spans="1:52">
      <c r="A540">
        <v>5400767</v>
      </c>
      <c r="B540" t="s">
        <v>1435</v>
      </c>
      <c r="C540" t="s">
        <v>620</v>
      </c>
      <c r="D540" t="s">
        <v>33</v>
      </c>
      <c r="E540">
        <v>43</v>
      </c>
      <c r="F540">
        <v>13</v>
      </c>
      <c r="G540" t="s">
        <v>609</v>
      </c>
      <c r="K540" t="s">
        <v>743</v>
      </c>
      <c r="O540" s="40"/>
      <c r="P540" t="s">
        <v>743</v>
      </c>
      <c r="Q540" t="s">
        <v>743</v>
      </c>
      <c r="T540" t="s">
        <v>24</v>
      </c>
      <c r="U540" s="40">
        <f>X540</f>
        <v>85825</v>
      </c>
      <c r="W540" t="s">
        <v>1436</v>
      </c>
      <c r="X540" s="40">
        <v>85825</v>
      </c>
      <c r="Y540" t="s">
        <v>854</v>
      </c>
      <c r="Z540" t="s">
        <v>1062</v>
      </c>
      <c r="AA540" t="s">
        <v>743</v>
      </c>
      <c r="AB540" t="s">
        <v>743</v>
      </c>
      <c r="AC540" t="s">
        <v>743</v>
      </c>
      <c r="AE540">
        <v>0</v>
      </c>
      <c r="AF540" t="s">
        <v>24</v>
      </c>
      <c r="AG540" s="40">
        <f>AJ540</f>
        <v>2707666.6666666698</v>
      </c>
      <c r="AI540" t="s">
        <v>1437</v>
      </c>
      <c r="AJ540" s="40">
        <v>2707666.6666666698</v>
      </c>
      <c r="AK540" t="s">
        <v>854</v>
      </c>
      <c r="AL540" t="s">
        <v>1062</v>
      </c>
      <c r="AM540" t="s">
        <v>743</v>
      </c>
      <c r="AO540" t="s">
        <v>743</v>
      </c>
      <c r="AP540" t="s">
        <v>35</v>
      </c>
      <c r="AW540" t="s">
        <v>756</v>
      </c>
      <c r="AX540">
        <v>3.04</v>
      </c>
      <c r="AY540">
        <v>60.94</v>
      </c>
      <c r="AZ540">
        <v>60.260727850497098</v>
      </c>
    </row>
    <row r="541" spans="1:52">
      <c r="A541">
        <v>5400769</v>
      </c>
      <c r="B541" t="s">
        <v>1438</v>
      </c>
      <c r="C541" t="s">
        <v>621</v>
      </c>
      <c r="D541" t="s">
        <v>33</v>
      </c>
      <c r="E541">
        <v>41</v>
      </c>
      <c r="F541">
        <v>14</v>
      </c>
      <c r="G541" t="s">
        <v>609</v>
      </c>
      <c r="K541" t="s">
        <v>743</v>
      </c>
      <c r="O541" s="40"/>
      <c r="P541" t="s">
        <v>743</v>
      </c>
      <c r="Q541" t="s">
        <v>743</v>
      </c>
      <c r="W541" t="s">
        <v>743</v>
      </c>
      <c r="X541" s="40" t="s">
        <v>743</v>
      </c>
      <c r="Y541" t="s">
        <v>743</v>
      </c>
      <c r="Z541" t="s">
        <v>743</v>
      </c>
      <c r="AA541" t="s">
        <v>743</v>
      </c>
      <c r="AB541" t="s">
        <v>743</v>
      </c>
      <c r="AC541" t="s">
        <v>743</v>
      </c>
      <c r="AE541">
        <v>0</v>
      </c>
      <c r="AI541" t="s">
        <v>743</v>
      </c>
      <c r="AK541" t="s">
        <v>743</v>
      </c>
      <c r="AL541" t="s">
        <v>743</v>
      </c>
      <c r="AM541" t="s">
        <v>743</v>
      </c>
      <c r="AO541" t="s">
        <v>743</v>
      </c>
      <c r="AP541" t="s">
        <v>21</v>
      </c>
      <c r="AW541" t="s">
        <v>756</v>
      </c>
      <c r="AX541">
        <v>2.73</v>
      </c>
      <c r="AY541">
        <v>27.7</v>
      </c>
      <c r="AZ541">
        <v>51.482231674426501</v>
      </c>
    </row>
    <row r="542" spans="1:52">
      <c r="A542">
        <v>5400805</v>
      </c>
      <c r="B542" t="s">
        <v>1439</v>
      </c>
      <c r="C542" t="s">
        <v>622</v>
      </c>
      <c r="D542" t="s">
        <v>33</v>
      </c>
      <c r="E542">
        <v>110</v>
      </c>
      <c r="F542">
        <v>36</v>
      </c>
      <c r="G542" t="s">
        <v>609</v>
      </c>
      <c r="K542" t="s">
        <v>1440</v>
      </c>
      <c r="L542" s="40">
        <v>20677.394</v>
      </c>
      <c r="M542" t="s">
        <v>1441</v>
      </c>
      <c r="N542" t="s">
        <v>24</v>
      </c>
      <c r="O542" s="40">
        <v>20677.394</v>
      </c>
      <c r="P542" t="s">
        <v>743</v>
      </c>
      <c r="Q542" t="s">
        <v>743</v>
      </c>
      <c r="W542" t="s">
        <v>743</v>
      </c>
      <c r="X542" s="40" t="s">
        <v>743</v>
      </c>
      <c r="Y542" t="s">
        <v>743</v>
      </c>
      <c r="Z542" t="s">
        <v>743</v>
      </c>
      <c r="AA542" t="s">
        <v>743</v>
      </c>
      <c r="AB542" t="s">
        <v>743</v>
      </c>
      <c r="AC542" t="s">
        <v>743</v>
      </c>
      <c r="AE542">
        <v>0</v>
      </c>
      <c r="AF542" t="s">
        <v>24</v>
      </c>
      <c r="AG542" s="40">
        <f t="shared" ref="AG542:AG543" si="3">AJ542</f>
        <v>3684195.8333333302</v>
      </c>
      <c r="AI542" t="s">
        <v>1442</v>
      </c>
      <c r="AJ542" s="40">
        <f>1413924.5+2270271.33333333</f>
        <v>3684195.8333333302</v>
      </c>
      <c r="AK542" t="s">
        <v>1443</v>
      </c>
      <c r="AL542" t="s">
        <v>1444</v>
      </c>
      <c r="AM542" t="s">
        <v>743</v>
      </c>
      <c r="AO542" t="s">
        <v>743</v>
      </c>
      <c r="AP542" t="s">
        <v>35</v>
      </c>
      <c r="AW542" t="s">
        <v>756</v>
      </c>
      <c r="AX542">
        <v>3.64</v>
      </c>
      <c r="AY542">
        <v>52.21</v>
      </c>
      <c r="AZ542">
        <v>44.962028965572202</v>
      </c>
    </row>
    <row r="543" spans="1:52">
      <c r="A543">
        <v>5400824</v>
      </c>
      <c r="B543" t="s">
        <v>1445</v>
      </c>
      <c r="C543" t="s">
        <v>623</v>
      </c>
      <c r="D543" t="s">
        <v>33</v>
      </c>
      <c r="E543">
        <v>779</v>
      </c>
      <c r="F543">
        <v>249</v>
      </c>
      <c r="G543" t="s">
        <v>609</v>
      </c>
      <c r="K543" t="s">
        <v>1446</v>
      </c>
      <c r="L543" s="40">
        <v>20677.394</v>
      </c>
      <c r="M543" t="s">
        <v>1359</v>
      </c>
      <c r="N543" t="s">
        <v>24</v>
      </c>
      <c r="O543" s="40">
        <v>20677.394</v>
      </c>
      <c r="P543" t="s">
        <v>743</v>
      </c>
      <c r="Q543" t="s">
        <v>743</v>
      </c>
      <c r="W543" t="s">
        <v>743</v>
      </c>
      <c r="X543" s="40" t="s">
        <v>743</v>
      </c>
      <c r="Y543" t="s">
        <v>743</v>
      </c>
      <c r="Z543" t="s">
        <v>743</v>
      </c>
      <c r="AA543" t="s">
        <v>743</v>
      </c>
      <c r="AB543" t="s">
        <v>743</v>
      </c>
      <c r="AC543" t="s">
        <v>743</v>
      </c>
      <c r="AE543">
        <v>0</v>
      </c>
      <c r="AF543" t="s">
        <v>24</v>
      </c>
      <c r="AG543" s="40">
        <f t="shared" si="3"/>
        <v>4295241</v>
      </c>
      <c r="AI543" t="s">
        <v>1447</v>
      </c>
      <c r="AJ543" s="40">
        <v>4295241</v>
      </c>
      <c r="AK543" t="s">
        <v>945</v>
      </c>
      <c r="AL543" t="s">
        <v>815</v>
      </c>
      <c r="AM543" t="s">
        <v>743</v>
      </c>
      <c r="AO543" t="s">
        <v>743</v>
      </c>
      <c r="AP543" t="s">
        <v>35</v>
      </c>
      <c r="AW543" t="s">
        <v>756</v>
      </c>
      <c r="AX543">
        <v>3.64</v>
      </c>
      <c r="AY543">
        <v>53.58</v>
      </c>
      <c r="AZ543">
        <v>48.051994680251603</v>
      </c>
    </row>
    <row r="544" spans="1:52">
      <c r="A544">
        <v>5400875</v>
      </c>
      <c r="B544" t="s">
        <v>1448</v>
      </c>
      <c r="C544" t="s">
        <v>624</v>
      </c>
      <c r="D544" t="s">
        <v>28</v>
      </c>
      <c r="E544">
        <v>33</v>
      </c>
      <c r="F544">
        <v>2</v>
      </c>
      <c r="G544" t="s">
        <v>609</v>
      </c>
      <c r="K544" t="s">
        <v>743</v>
      </c>
      <c r="O544" s="40"/>
      <c r="P544" t="s">
        <v>743</v>
      </c>
      <c r="Q544" t="s">
        <v>743</v>
      </c>
      <c r="W544" t="s">
        <v>743</v>
      </c>
      <c r="X544" s="40" t="s">
        <v>743</v>
      </c>
      <c r="Y544" t="s">
        <v>743</v>
      </c>
      <c r="Z544" t="s">
        <v>743</v>
      </c>
      <c r="AA544" t="s">
        <v>743</v>
      </c>
      <c r="AB544" t="s">
        <v>743</v>
      </c>
      <c r="AC544" t="s">
        <v>743</v>
      </c>
      <c r="AE544">
        <v>0</v>
      </c>
      <c r="AI544" t="s">
        <v>743</v>
      </c>
      <c r="AK544" t="s">
        <v>743</v>
      </c>
      <c r="AL544" t="s">
        <v>743</v>
      </c>
      <c r="AM544" t="s">
        <v>743</v>
      </c>
      <c r="AO544" t="s">
        <v>743</v>
      </c>
      <c r="AP544" t="s">
        <v>21</v>
      </c>
      <c r="AW544" t="s">
        <v>744</v>
      </c>
      <c r="AX544">
        <v>2.04</v>
      </c>
      <c r="AY544">
        <v>15.85</v>
      </c>
      <c r="AZ544">
        <v>21.666300242414799</v>
      </c>
    </row>
    <row r="545" spans="1:52">
      <c r="A545">
        <v>5400919</v>
      </c>
      <c r="B545" t="s">
        <v>1449</v>
      </c>
      <c r="C545" t="s">
        <v>625</v>
      </c>
      <c r="D545" t="s">
        <v>28</v>
      </c>
      <c r="E545">
        <v>250</v>
      </c>
      <c r="F545">
        <v>9</v>
      </c>
      <c r="G545" t="s">
        <v>609</v>
      </c>
      <c r="K545" t="s">
        <v>743</v>
      </c>
      <c r="O545" s="40"/>
      <c r="P545" t="s">
        <v>743</v>
      </c>
      <c r="Q545" t="s">
        <v>743</v>
      </c>
      <c r="W545" t="s">
        <v>743</v>
      </c>
      <c r="X545" s="40" t="s">
        <v>743</v>
      </c>
      <c r="Y545" t="s">
        <v>743</v>
      </c>
      <c r="Z545" t="s">
        <v>743</v>
      </c>
      <c r="AA545" t="s">
        <v>743</v>
      </c>
      <c r="AB545" t="s">
        <v>743</v>
      </c>
      <c r="AC545" t="s">
        <v>743</v>
      </c>
      <c r="AE545">
        <v>0</v>
      </c>
      <c r="AI545" t="s">
        <v>743</v>
      </c>
      <c r="AK545" t="s">
        <v>743</v>
      </c>
      <c r="AL545" t="s">
        <v>743</v>
      </c>
      <c r="AM545" t="s">
        <v>743</v>
      </c>
      <c r="AO545" t="s">
        <v>743</v>
      </c>
      <c r="AP545" t="s">
        <v>21</v>
      </c>
      <c r="AW545" t="s">
        <v>756</v>
      </c>
      <c r="AX545">
        <v>3.49</v>
      </c>
      <c r="AY545">
        <v>24.65</v>
      </c>
      <c r="AZ545">
        <v>60.665231328761401</v>
      </c>
    </row>
    <row r="546" spans="1:52">
      <c r="A546">
        <v>5400929</v>
      </c>
      <c r="B546" t="s">
        <v>1450</v>
      </c>
      <c r="C546" t="s">
        <v>626</v>
      </c>
      <c r="D546" t="s">
        <v>33</v>
      </c>
      <c r="E546">
        <v>400</v>
      </c>
      <c r="F546">
        <v>124</v>
      </c>
      <c r="G546" t="s">
        <v>609</v>
      </c>
      <c r="K546" t="s">
        <v>743</v>
      </c>
      <c r="O546" s="40"/>
      <c r="P546" t="s">
        <v>743</v>
      </c>
      <c r="Q546" t="s">
        <v>743</v>
      </c>
      <c r="W546" t="s">
        <v>743</v>
      </c>
      <c r="X546" s="40" t="s">
        <v>743</v>
      </c>
      <c r="Y546" t="s">
        <v>743</v>
      </c>
      <c r="Z546" t="s">
        <v>743</v>
      </c>
      <c r="AA546" t="s">
        <v>743</v>
      </c>
      <c r="AB546" t="s">
        <v>743</v>
      </c>
      <c r="AC546" t="s">
        <v>743</v>
      </c>
      <c r="AE546">
        <v>0</v>
      </c>
      <c r="AI546" t="s">
        <v>743</v>
      </c>
      <c r="AK546" t="s">
        <v>743</v>
      </c>
      <c r="AL546" t="s">
        <v>743</v>
      </c>
      <c r="AM546" t="s">
        <v>743</v>
      </c>
      <c r="AO546" t="s">
        <v>743</v>
      </c>
      <c r="AP546" t="s">
        <v>21</v>
      </c>
      <c r="AW546" t="s">
        <v>744</v>
      </c>
      <c r="AX546">
        <v>2.46</v>
      </c>
      <c r="AY546">
        <v>41.23</v>
      </c>
      <c r="AZ546">
        <v>48.051994680251603</v>
      </c>
    </row>
    <row r="547" spans="1:52">
      <c r="A547">
        <v>5402047</v>
      </c>
      <c r="B547" t="s">
        <v>1451</v>
      </c>
      <c r="C547" t="s">
        <v>627</v>
      </c>
      <c r="D547" t="s">
        <v>33</v>
      </c>
      <c r="E547">
        <v>31</v>
      </c>
      <c r="F547">
        <v>12</v>
      </c>
      <c r="G547" t="s">
        <v>609</v>
      </c>
      <c r="K547" t="s">
        <v>743</v>
      </c>
      <c r="O547" s="40"/>
      <c r="P547" t="s">
        <v>743</v>
      </c>
      <c r="Q547" t="s">
        <v>743</v>
      </c>
      <c r="W547" t="s">
        <v>743</v>
      </c>
      <c r="X547" s="40" t="s">
        <v>743</v>
      </c>
      <c r="Y547" t="s">
        <v>743</v>
      </c>
      <c r="Z547" t="s">
        <v>743</v>
      </c>
      <c r="AA547" t="s">
        <v>743</v>
      </c>
      <c r="AB547" t="s">
        <v>743</v>
      </c>
      <c r="AC547" t="s">
        <v>743</v>
      </c>
      <c r="AE547">
        <v>0</v>
      </c>
      <c r="AI547" t="s">
        <v>743</v>
      </c>
      <c r="AK547" t="s">
        <v>743</v>
      </c>
      <c r="AL547" t="s">
        <v>743</v>
      </c>
      <c r="AM547" t="s">
        <v>743</v>
      </c>
      <c r="AO547" t="s">
        <v>743</v>
      </c>
      <c r="AP547" t="s">
        <v>21</v>
      </c>
      <c r="AW547" t="s">
        <v>756</v>
      </c>
      <c r="AX547">
        <v>3.6397642935209702</v>
      </c>
      <c r="AY547">
        <v>53.63</v>
      </c>
      <c r="AZ547">
        <v>48.081395601928399</v>
      </c>
    </row>
    <row r="548" spans="1:52">
      <c r="A548">
        <v>5402048</v>
      </c>
      <c r="B548" t="s">
        <v>1452</v>
      </c>
      <c r="C548" t="s">
        <v>628</v>
      </c>
      <c r="D548" t="s">
        <v>28</v>
      </c>
      <c r="E548">
        <v>89</v>
      </c>
      <c r="F548">
        <v>27</v>
      </c>
      <c r="G548" t="s">
        <v>609</v>
      </c>
      <c r="K548" t="s">
        <v>743</v>
      </c>
      <c r="O548" s="40"/>
      <c r="P548" t="s">
        <v>743</v>
      </c>
      <c r="Q548" t="s">
        <v>743</v>
      </c>
      <c r="W548" t="s">
        <v>743</v>
      </c>
      <c r="X548" s="40" t="s">
        <v>743</v>
      </c>
      <c r="Y548" t="s">
        <v>743</v>
      </c>
      <c r="Z548" t="s">
        <v>743</v>
      </c>
      <c r="AA548" t="s">
        <v>743</v>
      </c>
      <c r="AB548" t="s">
        <v>743</v>
      </c>
      <c r="AC548" t="s">
        <v>743</v>
      </c>
      <c r="AE548">
        <v>0</v>
      </c>
      <c r="AI548" t="s">
        <v>743</v>
      </c>
      <c r="AK548" t="s">
        <v>743</v>
      </c>
      <c r="AL548" t="s">
        <v>743</v>
      </c>
      <c r="AM548" t="s">
        <v>743</v>
      </c>
      <c r="AO548" t="s">
        <v>743</v>
      </c>
      <c r="AP548" t="s">
        <v>21</v>
      </c>
      <c r="AW548" t="s">
        <v>744</v>
      </c>
      <c r="AX548">
        <v>3.31</v>
      </c>
      <c r="AY548">
        <v>24.23</v>
      </c>
      <c r="AZ548">
        <v>23.842970631049901</v>
      </c>
    </row>
    <row r="549" spans="1:52">
      <c r="A549">
        <v>5403023</v>
      </c>
      <c r="B549" t="s">
        <v>1453</v>
      </c>
      <c r="C549" t="s">
        <v>629</v>
      </c>
      <c r="D549" t="s">
        <v>33</v>
      </c>
      <c r="E549">
        <v>412</v>
      </c>
      <c r="F549">
        <v>99</v>
      </c>
      <c r="G549" t="s">
        <v>609</v>
      </c>
      <c r="K549" t="s">
        <v>743</v>
      </c>
      <c r="O549" s="40"/>
      <c r="P549" t="s">
        <v>743</v>
      </c>
      <c r="Q549" t="s">
        <v>743</v>
      </c>
      <c r="W549" t="s">
        <v>743</v>
      </c>
      <c r="X549" s="40" t="s">
        <v>743</v>
      </c>
      <c r="Y549" t="s">
        <v>743</v>
      </c>
      <c r="Z549" t="s">
        <v>743</v>
      </c>
      <c r="AA549" t="s">
        <v>743</v>
      </c>
      <c r="AB549" t="s">
        <v>743</v>
      </c>
      <c r="AC549" t="s">
        <v>743</v>
      </c>
      <c r="AE549">
        <v>0</v>
      </c>
      <c r="AI549" t="s">
        <v>743</v>
      </c>
      <c r="AK549" t="s">
        <v>743</v>
      </c>
      <c r="AL549" t="s">
        <v>743</v>
      </c>
      <c r="AM549" t="s">
        <v>743</v>
      </c>
      <c r="AO549" t="s">
        <v>743</v>
      </c>
      <c r="AP549" t="s">
        <v>21</v>
      </c>
      <c r="AW549" t="s">
        <v>756</v>
      </c>
      <c r="AX549">
        <v>6.0063378965908303</v>
      </c>
      <c r="AY549">
        <v>83.54</v>
      </c>
      <c r="AZ549">
        <v>48.051994680251603</v>
      </c>
    </row>
    <row r="550" spans="1:52">
      <c r="A550">
        <v>5403043</v>
      </c>
      <c r="B550" t="s">
        <v>1454</v>
      </c>
      <c r="C550" t="s">
        <v>630</v>
      </c>
      <c r="D550" t="s">
        <v>33</v>
      </c>
      <c r="E550">
        <v>350</v>
      </c>
      <c r="F550">
        <v>66</v>
      </c>
      <c r="G550" t="s">
        <v>609</v>
      </c>
      <c r="K550" t="s">
        <v>1455</v>
      </c>
      <c r="L550" s="40">
        <f>0+20677.394</f>
        <v>20677.394</v>
      </c>
      <c r="M550" t="s">
        <v>1456</v>
      </c>
      <c r="N550" t="s">
        <v>24</v>
      </c>
      <c r="O550" s="40">
        <v>20677.394</v>
      </c>
      <c r="P550" t="s">
        <v>743</v>
      </c>
      <c r="Q550" t="s">
        <v>743</v>
      </c>
      <c r="W550" t="s">
        <v>743</v>
      </c>
      <c r="X550" s="40" t="s">
        <v>743</v>
      </c>
      <c r="Y550" t="s">
        <v>743</v>
      </c>
      <c r="Z550" t="s">
        <v>743</v>
      </c>
      <c r="AA550" t="s">
        <v>743</v>
      </c>
      <c r="AB550" t="s">
        <v>743</v>
      </c>
      <c r="AC550" t="s">
        <v>743</v>
      </c>
      <c r="AE550">
        <v>0</v>
      </c>
      <c r="AF550" t="s">
        <v>24</v>
      </c>
      <c r="AG550" s="40">
        <f>AJ550</f>
        <v>5760487.5</v>
      </c>
      <c r="AI550" t="s">
        <v>1457</v>
      </c>
      <c r="AJ550" s="40">
        <v>5760487.5</v>
      </c>
      <c r="AK550" t="s">
        <v>903</v>
      </c>
      <c r="AL550" t="s">
        <v>1062</v>
      </c>
      <c r="AM550" t="s">
        <v>743</v>
      </c>
      <c r="AO550" t="s">
        <v>743</v>
      </c>
      <c r="AP550" t="s">
        <v>35</v>
      </c>
      <c r="AW550" t="s">
        <v>756</v>
      </c>
      <c r="AX550">
        <v>3.94</v>
      </c>
      <c r="AY550">
        <v>60.58</v>
      </c>
      <c r="AZ550">
        <v>47.263251064224498</v>
      </c>
    </row>
    <row r="551" spans="1:52">
      <c r="A551">
        <v>5403110</v>
      </c>
      <c r="B551" t="s">
        <v>1458</v>
      </c>
      <c r="C551" t="s">
        <v>631</v>
      </c>
      <c r="D551" t="s">
        <v>33</v>
      </c>
      <c r="E551">
        <v>37</v>
      </c>
      <c r="F551">
        <v>16</v>
      </c>
      <c r="G551" t="s">
        <v>609</v>
      </c>
      <c r="K551" t="s">
        <v>743</v>
      </c>
      <c r="O551" s="40"/>
      <c r="P551" t="s">
        <v>743</v>
      </c>
      <c r="Q551" t="s">
        <v>743</v>
      </c>
      <c r="W551" t="s">
        <v>743</v>
      </c>
      <c r="X551" s="40" t="s">
        <v>743</v>
      </c>
      <c r="Y551" t="s">
        <v>743</v>
      </c>
      <c r="Z551" t="s">
        <v>743</v>
      </c>
      <c r="AA551" t="s">
        <v>743</v>
      </c>
      <c r="AB551" t="s">
        <v>743</v>
      </c>
      <c r="AC551" t="s">
        <v>743</v>
      </c>
      <c r="AE551">
        <v>0</v>
      </c>
      <c r="AI551" t="s">
        <v>743</v>
      </c>
      <c r="AK551" t="s">
        <v>743</v>
      </c>
      <c r="AL551" t="s">
        <v>743</v>
      </c>
      <c r="AM551" t="s">
        <v>743</v>
      </c>
      <c r="AO551" t="s">
        <v>743</v>
      </c>
      <c r="AP551" t="s">
        <v>21</v>
      </c>
      <c r="AW551" t="s">
        <v>756</v>
      </c>
      <c r="AX551">
        <v>2.7704459642591099</v>
      </c>
      <c r="AY551">
        <v>70.25</v>
      </c>
      <c r="AZ551">
        <v>60.216833206960402</v>
      </c>
    </row>
    <row r="552" spans="1:52">
      <c r="A552">
        <v>5403146</v>
      </c>
      <c r="B552" t="s">
        <v>1459</v>
      </c>
      <c r="C552" t="s">
        <v>632</v>
      </c>
      <c r="D552" t="s">
        <v>28</v>
      </c>
      <c r="E552">
        <v>818</v>
      </c>
      <c r="F552">
        <v>5</v>
      </c>
      <c r="G552" t="s">
        <v>609</v>
      </c>
      <c r="K552" t="s">
        <v>743</v>
      </c>
      <c r="O552" s="40"/>
      <c r="P552" t="s">
        <v>743</v>
      </c>
      <c r="Q552" t="s">
        <v>743</v>
      </c>
      <c r="W552" t="s">
        <v>743</v>
      </c>
      <c r="X552" s="40" t="s">
        <v>743</v>
      </c>
      <c r="Y552" t="s">
        <v>743</v>
      </c>
      <c r="Z552" t="s">
        <v>743</v>
      </c>
      <c r="AA552" t="s">
        <v>743</v>
      </c>
      <c r="AB552" t="s">
        <v>743</v>
      </c>
      <c r="AC552" t="s">
        <v>743</v>
      </c>
      <c r="AE552">
        <v>0</v>
      </c>
      <c r="AI552" t="s">
        <v>743</v>
      </c>
      <c r="AK552" t="s">
        <v>743</v>
      </c>
      <c r="AL552" t="s">
        <v>743</v>
      </c>
      <c r="AM552" t="s">
        <v>743</v>
      </c>
      <c r="AO552" t="s">
        <v>743</v>
      </c>
      <c r="AP552" t="s">
        <v>21</v>
      </c>
      <c r="AW552" t="s">
        <v>744</v>
      </c>
      <c r="AX552">
        <v>3.1027982500514</v>
      </c>
      <c r="AY552">
        <v>19.920000000000002</v>
      </c>
      <c r="AZ552">
        <v>42.727373555813401</v>
      </c>
    </row>
    <row r="553" spans="1:52">
      <c r="A553">
        <v>5403212</v>
      </c>
      <c r="B553" t="s">
        <v>1460</v>
      </c>
      <c r="C553" t="s">
        <v>633</v>
      </c>
      <c r="D553" t="s">
        <v>33</v>
      </c>
      <c r="E553">
        <v>152</v>
      </c>
      <c r="F553">
        <v>31</v>
      </c>
      <c r="G553" t="s">
        <v>609</v>
      </c>
      <c r="K553" t="s">
        <v>1446</v>
      </c>
      <c r="L553" s="40">
        <v>20677.394</v>
      </c>
      <c r="M553" t="s">
        <v>1359</v>
      </c>
      <c r="N553" t="s">
        <v>24</v>
      </c>
      <c r="O553" s="40">
        <v>20677.394</v>
      </c>
      <c r="P553" t="s">
        <v>743</v>
      </c>
      <c r="Q553" t="s">
        <v>743</v>
      </c>
      <c r="W553" t="s">
        <v>743</v>
      </c>
      <c r="X553" s="40" t="s">
        <v>743</v>
      </c>
      <c r="Y553" t="s">
        <v>743</v>
      </c>
      <c r="Z553" t="s">
        <v>743</v>
      </c>
      <c r="AA553" t="s">
        <v>743</v>
      </c>
      <c r="AB553" t="s">
        <v>743</v>
      </c>
      <c r="AC553" t="s">
        <v>743</v>
      </c>
      <c r="AE553">
        <v>0</v>
      </c>
      <c r="AI553" t="s">
        <v>743</v>
      </c>
      <c r="AK553" t="s">
        <v>743</v>
      </c>
      <c r="AL553" t="s">
        <v>743</v>
      </c>
      <c r="AM553" t="s">
        <v>743</v>
      </c>
      <c r="AO553" t="s">
        <v>743</v>
      </c>
      <c r="AP553" t="s">
        <v>35</v>
      </c>
      <c r="AW553" t="s">
        <v>756</v>
      </c>
      <c r="AX553">
        <v>3.55739565860907</v>
      </c>
      <c r="AY553">
        <v>58.12</v>
      </c>
      <c r="AZ553">
        <v>48.138485017539203</v>
      </c>
    </row>
    <row r="554" spans="1:52">
      <c r="A554">
        <v>5410003</v>
      </c>
      <c r="B554" t="s">
        <v>1461</v>
      </c>
      <c r="C554" t="s">
        <v>634</v>
      </c>
      <c r="D554" t="s">
        <v>28</v>
      </c>
      <c r="E554">
        <v>11169</v>
      </c>
      <c r="F554">
        <v>3298</v>
      </c>
      <c r="G554" t="s">
        <v>609</v>
      </c>
      <c r="K554" t="s">
        <v>743</v>
      </c>
      <c r="O554" s="40"/>
      <c r="P554" t="s">
        <v>743</v>
      </c>
      <c r="Q554" t="s">
        <v>743</v>
      </c>
      <c r="W554" t="s">
        <v>743</v>
      </c>
      <c r="X554" s="40" t="s">
        <v>743</v>
      </c>
      <c r="Y554" t="s">
        <v>743</v>
      </c>
      <c r="Z554" t="s">
        <v>743</v>
      </c>
      <c r="AA554" t="s">
        <v>743</v>
      </c>
      <c r="AB554" t="s">
        <v>743</v>
      </c>
      <c r="AC554" t="s">
        <v>743</v>
      </c>
      <c r="AE554">
        <v>0</v>
      </c>
      <c r="AI554" t="s">
        <v>743</v>
      </c>
      <c r="AK554" t="s">
        <v>743</v>
      </c>
      <c r="AL554" t="s">
        <v>743</v>
      </c>
      <c r="AM554" t="s">
        <v>743</v>
      </c>
      <c r="AO554" t="s">
        <v>743</v>
      </c>
      <c r="AP554" t="s">
        <v>21</v>
      </c>
      <c r="AW554" t="s">
        <v>756</v>
      </c>
      <c r="AX554">
        <v>3.0715155207208</v>
      </c>
      <c r="AY554">
        <v>35.85</v>
      </c>
      <c r="AZ554">
        <v>39.147915727195198</v>
      </c>
    </row>
    <row r="555" spans="1:52">
      <c r="A555">
        <v>5410012</v>
      </c>
      <c r="B555" t="s">
        <v>1462</v>
      </c>
      <c r="C555" t="s">
        <v>635</v>
      </c>
      <c r="D555" t="s">
        <v>33</v>
      </c>
      <c r="E555">
        <v>2669</v>
      </c>
      <c r="F555">
        <v>473</v>
      </c>
      <c r="G555" t="s">
        <v>609</v>
      </c>
      <c r="K555" t="s">
        <v>743</v>
      </c>
      <c r="O555" s="40"/>
      <c r="P555" t="s">
        <v>743</v>
      </c>
      <c r="Q555" t="s">
        <v>743</v>
      </c>
      <c r="W555" t="s">
        <v>743</v>
      </c>
      <c r="X555" s="40" t="s">
        <v>743</v>
      </c>
      <c r="Y555" t="s">
        <v>743</v>
      </c>
      <c r="Z555" t="s">
        <v>743</v>
      </c>
      <c r="AA555" t="s">
        <v>743</v>
      </c>
      <c r="AB555" t="s">
        <v>743</v>
      </c>
      <c r="AC555" t="s">
        <v>743</v>
      </c>
      <c r="AE555">
        <v>0</v>
      </c>
      <c r="AI555" t="s">
        <v>743</v>
      </c>
      <c r="AK555" t="s">
        <v>743</v>
      </c>
      <c r="AL555" t="s">
        <v>743</v>
      </c>
      <c r="AM555" t="s">
        <v>743</v>
      </c>
      <c r="AO555" t="s">
        <v>743</v>
      </c>
      <c r="AP555" t="s">
        <v>21</v>
      </c>
      <c r="AW555" t="s">
        <v>756</v>
      </c>
      <c r="AX555">
        <v>4.0875422277218103</v>
      </c>
      <c r="AY555">
        <v>77.94</v>
      </c>
      <c r="AZ555">
        <v>51.482231674426501</v>
      </c>
    </row>
    <row r="556" spans="1:52">
      <c r="A556">
        <v>5410019</v>
      </c>
      <c r="B556" t="s">
        <v>1463</v>
      </c>
      <c r="C556" t="s">
        <v>636</v>
      </c>
      <c r="D556" t="s">
        <v>33</v>
      </c>
      <c r="E556">
        <v>4580</v>
      </c>
      <c r="F556">
        <v>1124</v>
      </c>
      <c r="G556" t="s">
        <v>609</v>
      </c>
      <c r="K556" t="s">
        <v>743</v>
      </c>
      <c r="O556" s="40"/>
      <c r="P556" t="s">
        <v>743</v>
      </c>
      <c r="Q556" t="s">
        <v>743</v>
      </c>
      <c r="W556" t="s">
        <v>743</v>
      </c>
      <c r="X556" s="40" t="s">
        <v>743</v>
      </c>
      <c r="Y556" t="s">
        <v>743</v>
      </c>
      <c r="Z556" t="s">
        <v>743</v>
      </c>
      <c r="AA556" t="s">
        <v>743</v>
      </c>
      <c r="AB556" t="s">
        <v>743</v>
      </c>
      <c r="AC556" t="s">
        <v>743</v>
      </c>
      <c r="AE556">
        <v>0</v>
      </c>
      <c r="AF556" t="s">
        <v>24</v>
      </c>
      <c r="AG556" s="40">
        <f>AJ556</f>
        <v>2839952</v>
      </c>
      <c r="AI556" t="s">
        <v>1464</v>
      </c>
      <c r="AJ556" s="40">
        <v>2839952</v>
      </c>
      <c r="AK556" t="s">
        <v>854</v>
      </c>
      <c r="AL556" t="s">
        <v>1062</v>
      </c>
      <c r="AM556" t="s">
        <v>743</v>
      </c>
      <c r="AO556" t="s">
        <v>743</v>
      </c>
      <c r="AP556" t="s">
        <v>21</v>
      </c>
      <c r="AW556" t="s">
        <v>756</v>
      </c>
      <c r="AX556">
        <v>3.68956166842097</v>
      </c>
      <c r="AY556">
        <v>40.590000000000003</v>
      </c>
      <c r="AZ556">
        <v>39.296017923192501</v>
      </c>
    </row>
    <row r="557" spans="1:52">
      <c r="A557">
        <v>5410034</v>
      </c>
      <c r="B557" t="s">
        <v>1465</v>
      </c>
      <c r="C557" t="s">
        <v>637</v>
      </c>
      <c r="D557" t="s">
        <v>33</v>
      </c>
      <c r="E557">
        <v>917</v>
      </c>
      <c r="F557">
        <v>278</v>
      </c>
      <c r="G557" t="s">
        <v>609</v>
      </c>
      <c r="K557" t="s">
        <v>743</v>
      </c>
      <c r="O557" s="40"/>
      <c r="P557" t="s">
        <v>743</v>
      </c>
      <c r="Q557" t="s">
        <v>743</v>
      </c>
      <c r="W557" t="s">
        <v>743</v>
      </c>
      <c r="X557" s="40" t="s">
        <v>743</v>
      </c>
      <c r="Y557" t="s">
        <v>743</v>
      </c>
      <c r="Z557" t="s">
        <v>743</v>
      </c>
      <c r="AA557" t="s">
        <v>743</v>
      </c>
      <c r="AB557" t="s">
        <v>743</v>
      </c>
      <c r="AC557" t="s">
        <v>743</v>
      </c>
      <c r="AE557">
        <v>0</v>
      </c>
      <c r="AI557" t="s">
        <v>743</v>
      </c>
      <c r="AK557" t="s">
        <v>743</v>
      </c>
      <c r="AL557" t="s">
        <v>743</v>
      </c>
      <c r="AM557" t="s">
        <v>743</v>
      </c>
      <c r="AO557" t="s">
        <v>743</v>
      </c>
      <c r="AP557" t="s">
        <v>21</v>
      </c>
      <c r="AW557" t="s">
        <v>744</v>
      </c>
      <c r="AX557">
        <v>2.36</v>
      </c>
      <c r="AY557">
        <v>61.6</v>
      </c>
      <c r="AZ557">
        <v>23.842970631049901</v>
      </c>
    </row>
    <row r="558" spans="1:52">
      <c r="A558">
        <v>5410036</v>
      </c>
      <c r="B558" t="s">
        <v>1466</v>
      </c>
      <c r="C558" t="s">
        <v>638</v>
      </c>
      <c r="D558" t="s">
        <v>33</v>
      </c>
      <c r="E558">
        <v>500</v>
      </c>
      <c r="F558">
        <v>161</v>
      </c>
      <c r="G558" t="s">
        <v>609</v>
      </c>
      <c r="K558" t="s">
        <v>743</v>
      </c>
      <c r="O558" s="40"/>
      <c r="P558" t="s">
        <v>743</v>
      </c>
      <c r="Q558" t="s">
        <v>743</v>
      </c>
      <c r="W558" t="s">
        <v>743</v>
      </c>
      <c r="X558" s="40" t="s">
        <v>743</v>
      </c>
      <c r="Y558" t="s">
        <v>743</v>
      </c>
      <c r="Z558" t="s">
        <v>743</v>
      </c>
      <c r="AA558" t="s">
        <v>743</v>
      </c>
      <c r="AB558" t="s">
        <v>743</v>
      </c>
      <c r="AC558" t="s">
        <v>743</v>
      </c>
      <c r="AE558">
        <v>0</v>
      </c>
      <c r="AI558" t="s">
        <v>743</v>
      </c>
      <c r="AK558" t="s">
        <v>743</v>
      </c>
      <c r="AL558" t="s">
        <v>743</v>
      </c>
      <c r="AM558" t="s">
        <v>743</v>
      </c>
      <c r="AO558" t="s">
        <v>743</v>
      </c>
      <c r="AP558" t="s">
        <v>21</v>
      </c>
      <c r="AW558" t="s">
        <v>756</v>
      </c>
      <c r="AX558">
        <v>3.7531761581456302</v>
      </c>
      <c r="AY558">
        <v>55.52</v>
      </c>
      <c r="AZ558">
        <v>51.482231674426501</v>
      </c>
    </row>
    <row r="559" spans="1:52">
      <c r="A559">
        <v>5410050</v>
      </c>
      <c r="B559" t="s">
        <v>1467</v>
      </c>
      <c r="C559" t="s">
        <v>639</v>
      </c>
      <c r="D559" t="s">
        <v>33</v>
      </c>
      <c r="E559">
        <v>871</v>
      </c>
      <c r="F559">
        <v>372</v>
      </c>
      <c r="G559" t="s">
        <v>609</v>
      </c>
      <c r="K559" t="s">
        <v>1468</v>
      </c>
      <c r="L559" s="40">
        <v>0</v>
      </c>
      <c r="M559" t="s">
        <v>1469</v>
      </c>
      <c r="N559" t="s">
        <v>24</v>
      </c>
      <c r="O559" s="40">
        <v>0</v>
      </c>
      <c r="P559" t="s">
        <v>743</v>
      </c>
      <c r="Q559" t="s">
        <v>743</v>
      </c>
      <c r="W559" t="s">
        <v>743</v>
      </c>
      <c r="X559" s="40" t="s">
        <v>743</v>
      </c>
      <c r="Y559" t="s">
        <v>743</v>
      </c>
      <c r="Z559" t="s">
        <v>743</v>
      </c>
      <c r="AA559" t="s">
        <v>743</v>
      </c>
      <c r="AB559" t="s">
        <v>743</v>
      </c>
      <c r="AC559" t="s">
        <v>743</v>
      </c>
      <c r="AE559">
        <v>0</v>
      </c>
      <c r="AI559" t="s">
        <v>743</v>
      </c>
      <c r="AK559" t="s">
        <v>743</v>
      </c>
      <c r="AL559" t="s">
        <v>743</v>
      </c>
      <c r="AM559" t="s">
        <v>743</v>
      </c>
      <c r="AO559" t="s">
        <v>743</v>
      </c>
      <c r="AP559" t="s">
        <v>35</v>
      </c>
      <c r="AW559" t="s">
        <v>756</v>
      </c>
      <c r="AX559">
        <v>4.24</v>
      </c>
      <c r="AY559">
        <v>64.72</v>
      </c>
      <c r="AZ559">
        <v>54.729210151275097</v>
      </c>
    </row>
    <row r="560" spans="1:52">
      <c r="A560">
        <v>5410801</v>
      </c>
      <c r="B560" t="s">
        <v>1470</v>
      </c>
      <c r="C560" t="s">
        <v>640</v>
      </c>
      <c r="D560" t="s">
        <v>33</v>
      </c>
      <c r="E560">
        <v>1281</v>
      </c>
      <c r="F560">
        <v>99</v>
      </c>
      <c r="G560" t="s">
        <v>609</v>
      </c>
      <c r="K560" t="s">
        <v>743</v>
      </c>
      <c r="O560" s="40"/>
      <c r="P560" t="s">
        <v>743</v>
      </c>
      <c r="Q560" t="s">
        <v>743</v>
      </c>
      <c r="W560" t="s">
        <v>743</v>
      </c>
      <c r="X560" s="40" t="s">
        <v>743</v>
      </c>
      <c r="Y560" t="s">
        <v>743</v>
      </c>
      <c r="Z560" t="s">
        <v>743</v>
      </c>
      <c r="AA560" t="s">
        <v>743</v>
      </c>
      <c r="AB560" t="s">
        <v>743</v>
      </c>
      <c r="AC560" t="s">
        <v>743</v>
      </c>
      <c r="AE560">
        <v>0</v>
      </c>
      <c r="AI560" t="s">
        <v>743</v>
      </c>
      <c r="AK560" t="s">
        <v>743</v>
      </c>
      <c r="AL560" t="s">
        <v>743</v>
      </c>
      <c r="AM560" t="s">
        <v>743</v>
      </c>
      <c r="AO560" t="s">
        <v>743</v>
      </c>
      <c r="AP560" t="s">
        <v>21</v>
      </c>
      <c r="AW560" t="s">
        <v>744</v>
      </c>
      <c r="AX560">
        <v>2.77</v>
      </c>
      <c r="AY560">
        <v>99.55</v>
      </c>
      <c r="AZ560">
        <v>60.260727850497098</v>
      </c>
    </row>
    <row r="561" spans="1:52">
      <c r="A561">
        <v>5500040</v>
      </c>
      <c r="B561" t="s">
        <v>1471</v>
      </c>
      <c r="C561" t="s">
        <v>641</v>
      </c>
      <c r="D561" t="s">
        <v>33</v>
      </c>
      <c r="E561">
        <v>282</v>
      </c>
      <c r="F561">
        <v>91</v>
      </c>
      <c r="G561" t="s">
        <v>642</v>
      </c>
      <c r="K561" t="s">
        <v>743</v>
      </c>
      <c r="O561" s="40"/>
      <c r="P561" t="s">
        <v>743</v>
      </c>
      <c r="Q561" t="s">
        <v>743</v>
      </c>
      <c r="W561" t="s">
        <v>743</v>
      </c>
      <c r="X561" s="40" t="s">
        <v>743</v>
      </c>
      <c r="Y561" t="s">
        <v>743</v>
      </c>
      <c r="Z561" t="s">
        <v>743</v>
      </c>
      <c r="AA561" t="s">
        <v>743</v>
      </c>
      <c r="AB561" t="s">
        <v>743</v>
      </c>
      <c r="AC561" t="s">
        <v>743</v>
      </c>
      <c r="AE561">
        <v>0</v>
      </c>
      <c r="AI561" t="s">
        <v>743</v>
      </c>
      <c r="AK561" t="s">
        <v>743</v>
      </c>
      <c r="AL561" t="s">
        <v>743</v>
      </c>
      <c r="AM561" t="s">
        <v>743</v>
      </c>
      <c r="AO561" t="s">
        <v>743</v>
      </c>
      <c r="AP561" t="s">
        <v>21</v>
      </c>
      <c r="AW561" t="s">
        <v>744</v>
      </c>
      <c r="AX561">
        <v>1.81</v>
      </c>
      <c r="AY561">
        <v>12.78</v>
      </c>
      <c r="AZ561">
        <v>24.463144481191598</v>
      </c>
    </row>
    <row r="562" spans="1:52">
      <c r="A562">
        <v>5500077</v>
      </c>
      <c r="B562" t="s">
        <v>1472</v>
      </c>
      <c r="C562" t="s">
        <v>643</v>
      </c>
      <c r="D562" t="s">
        <v>33</v>
      </c>
      <c r="E562">
        <v>417</v>
      </c>
      <c r="F562">
        <v>153</v>
      </c>
      <c r="G562" t="s">
        <v>642</v>
      </c>
      <c r="K562" t="s">
        <v>743</v>
      </c>
      <c r="O562" s="40"/>
      <c r="P562" t="s">
        <v>743</v>
      </c>
      <c r="Q562" t="s">
        <v>743</v>
      </c>
      <c r="W562" t="s">
        <v>743</v>
      </c>
      <c r="X562" s="40" t="s">
        <v>743</v>
      </c>
      <c r="Y562" t="s">
        <v>743</v>
      </c>
      <c r="Z562" t="s">
        <v>743</v>
      </c>
      <c r="AA562" t="s">
        <v>743</v>
      </c>
      <c r="AB562" t="s">
        <v>743</v>
      </c>
      <c r="AC562" t="s">
        <v>743</v>
      </c>
      <c r="AE562">
        <v>0</v>
      </c>
      <c r="AI562" t="s">
        <v>743</v>
      </c>
      <c r="AK562" t="s">
        <v>743</v>
      </c>
      <c r="AL562" t="s">
        <v>743</v>
      </c>
      <c r="AM562" t="s">
        <v>743</v>
      </c>
      <c r="AO562" t="s">
        <v>743</v>
      </c>
      <c r="AP562" t="s">
        <v>21</v>
      </c>
      <c r="AW562" t="s">
        <v>744</v>
      </c>
      <c r="AX562">
        <v>2.3580675472774999</v>
      </c>
      <c r="AY562">
        <v>40.18</v>
      </c>
      <c r="AZ562">
        <v>12.210974227506</v>
      </c>
    </row>
    <row r="563" spans="1:52">
      <c r="A563">
        <v>5500115</v>
      </c>
      <c r="B563" t="s">
        <v>1473</v>
      </c>
      <c r="C563" t="s">
        <v>644</v>
      </c>
      <c r="D563" t="s">
        <v>28</v>
      </c>
      <c r="E563">
        <v>219</v>
      </c>
      <c r="F563">
        <v>88</v>
      </c>
      <c r="G563" t="s">
        <v>642</v>
      </c>
      <c r="K563" t="s">
        <v>1474</v>
      </c>
      <c r="L563" s="40">
        <v>20677.394</v>
      </c>
      <c r="M563" t="s">
        <v>747</v>
      </c>
      <c r="N563" t="s">
        <v>24</v>
      </c>
      <c r="O563" s="40">
        <v>20677.394</v>
      </c>
      <c r="P563" t="s">
        <v>743</v>
      </c>
      <c r="Q563" t="s">
        <v>743</v>
      </c>
      <c r="W563" t="s">
        <v>743</v>
      </c>
      <c r="X563" s="40" t="s">
        <v>743</v>
      </c>
      <c r="Y563" t="s">
        <v>743</v>
      </c>
      <c r="Z563" t="s">
        <v>743</v>
      </c>
      <c r="AA563" t="s">
        <v>743</v>
      </c>
      <c r="AB563" t="s">
        <v>743</v>
      </c>
      <c r="AC563" t="s">
        <v>743</v>
      </c>
      <c r="AE563">
        <v>0</v>
      </c>
      <c r="AI563" t="s">
        <v>743</v>
      </c>
      <c r="AK563" t="s">
        <v>743</v>
      </c>
      <c r="AL563" t="s">
        <v>743</v>
      </c>
      <c r="AM563" t="s">
        <v>743</v>
      </c>
      <c r="AO563" t="s">
        <v>743</v>
      </c>
      <c r="AP563" t="s">
        <v>21</v>
      </c>
      <c r="AW563" t="s">
        <v>744</v>
      </c>
      <c r="AX563">
        <v>1.9</v>
      </c>
      <c r="AY563">
        <v>11.04</v>
      </c>
      <c r="AZ563">
        <v>11.779772525101601</v>
      </c>
    </row>
    <row r="564" spans="1:52">
      <c r="A564">
        <v>5500116</v>
      </c>
      <c r="B564" t="s">
        <v>1475</v>
      </c>
      <c r="C564" t="s">
        <v>645</v>
      </c>
      <c r="D564" t="s">
        <v>28</v>
      </c>
      <c r="E564">
        <v>280</v>
      </c>
      <c r="F564">
        <v>100</v>
      </c>
      <c r="G564" t="s">
        <v>642</v>
      </c>
      <c r="K564" t="s">
        <v>1476</v>
      </c>
      <c r="L564" s="40">
        <v>126836.3</v>
      </c>
      <c r="M564" t="s">
        <v>747</v>
      </c>
      <c r="N564" t="s">
        <v>24</v>
      </c>
      <c r="O564" s="40">
        <v>126836.3</v>
      </c>
      <c r="P564" t="s">
        <v>743</v>
      </c>
      <c r="Q564" t="s">
        <v>743</v>
      </c>
      <c r="W564" t="s">
        <v>743</v>
      </c>
      <c r="X564" s="40" t="s">
        <v>743</v>
      </c>
      <c r="Y564" t="s">
        <v>743</v>
      </c>
      <c r="Z564" t="s">
        <v>743</v>
      </c>
      <c r="AA564" t="s">
        <v>743</v>
      </c>
      <c r="AB564" t="s">
        <v>743</v>
      </c>
      <c r="AC564" t="s">
        <v>743</v>
      </c>
      <c r="AE564">
        <v>0</v>
      </c>
      <c r="AI564" t="s">
        <v>743</v>
      </c>
      <c r="AK564" t="s">
        <v>743</v>
      </c>
      <c r="AL564" t="s">
        <v>743</v>
      </c>
      <c r="AM564" t="s">
        <v>743</v>
      </c>
      <c r="AO564" t="s">
        <v>743</v>
      </c>
      <c r="AP564" t="s">
        <v>21</v>
      </c>
      <c r="AW564" t="s">
        <v>744</v>
      </c>
      <c r="AX564">
        <v>2.7</v>
      </c>
      <c r="AY564">
        <v>37</v>
      </c>
      <c r="AZ564">
        <v>27.439201820003699</v>
      </c>
    </row>
    <row r="565" spans="1:52">
      <c r="A565">
        <v>5500128</v>
      </c>
      <c r="B565" t="s">
        <v>1477</v>
      </c>
      <c r="C565" t="s">
        <v>646</v>
      </c>
      <c r="D565" t="s">
        <v>33</v>
      </c>
      <c r="E565">
        <v>67</v>
      </c>
      <c r="F565">
        <v>57</v>
      </c>
      <c r="G565" t="s">
        <v>642</v>
      </c>
      <c r="K565" t="s">
        <v>743</v>
      </c>
      <c r="O565" s="40"/>
      <c r="P565" t="s">
        <v>743</v>
      </c>
      <c r="Q565" t="s">
        <v>743</v>
      </c>
      <c r="W565" t="s">
        <v>743</v>
      </c>
      <c r="X565" s="40" t="s">
        <v>743</v>
      </c>
      <c r="Y565" t="s">
        <v>743</v>
      </c>
      <c r="Z565" t="s">
        <v>743</v>
      </c>
      <c r="AA565" t="s">
        <v>743</v>
      </c>
      <c r="AB565" t="s">
        <v>743</v>
      </c>
      <c r="AC565" t="s">
        <v>743</v>
      </c>
      <c r="AE565">
        <v>0</v>
      </c>
      <c r="AI565" t="s">
        <v>743</v>
      </c>
      <c r="AK565" t="s">
        <v>743</v>
      </c>
      <c r="AL565" t="s">
        <v>743</v>
      </c>
      <c r="AM565" t="s">
        <v>743</v>
      </c>
      <c r="AO565" t="s">
        <v>743</v>
      </c>
      <c r="AP565" t="s">
        <v>21</v>
      </c>
      <c r="AW565" t="s">
        <v>744</v>
      </c>
      <c r="AX565">
        <v>2.2597581277130501</v>
      </c>
      <c r="AY565">
        <v>34.090000000000003</v>
      </c>
      <c r="AZ565">
        <v>19.156656183533901</v>
      </c>
    </row>
    <row r="566" spans="1:52">
      <c r="A566">
        <v>5500148</v>
      </c>
      <c r="B566" t="s">
        <v>1478</v>
      </c>
      <c r="C566" t="s">
        <v>647</v>
      </c>
      <c r="D566" t="s">
        <v>33</v>
      </c>
      <c r="E566">
        <v>36</v>
      </c>
      <c r="F566">
        <v>1</v>
      </c>
      <c r="G566" t="s">
        <v>642</v>
      </c>
      <c r="K566" t="s">
        <v>743</v>
      </c>
      <c r="O566" s="40"/>
      <c r="P566" t="s">
        <v>743</v>
      </c>
      <c r="Q566" t="s">
        <v>743</v>
      </c>
      <c r="W566" t="s">
        <v>743</v>
      </c>
      <c r="X566" s="40" t="s">
        <v>743</v>
      </c>
      <c r="Y566" t="s">
        <v>743</v>
      </c>
      <c r="Z566" t="s">
        <v>743</v>
      </c>
      <c r="AA566" t="s">
        <v>743</v>
      </c>
      <c r="AB566" t="s">
        <v>743</v>
      </c>
      <c r="AC566" t="s">
        <v>743</v>
      </c>
      <c r="AE566">
        <v>0</v>
      </c>
      <c r="AI566" t="s">
        <v>743</v>
      </c>
      <c r="AK566" t="s">
        <v>743</v>
      </c>
      <c r="AL566" t="s">
        <v>743</v>
      </c>
      <c r="AM566" t="s">
        <v>743</v>
      </c>
      <c r="AO566" t="s">
        <v>743</v>
      </c>
      <c r="AP566" t="s">
        <v>21</v>
      </c>
      <c r="AW566" t="s">
        <v>744</v>
      </c>
      <c r="AX566">
        <v>2.5</v>
      </c>
      <c r="AY566">
        <v>51.08</v>
      </c>
      <c r="AZ566">
        <v>22.638538216754</v>
      </c>
    </row>
    <row r="567" spans="1:52">
      <c r="A567">
        <v>5500242</v>
      </c>
      <c r="B567" t="s">
        <v>1479</v>
      </c>
      <c r="C567" t="s">
        <v>648</v>
      </c>
      <c r="D567" t="s">
        <v>28</v>
      </c>
      <c r="E567">
        <v>166</v>
      </c>
      <c r="F567">
        <v>17</v>
      </c>
      <c r="G567" t="s">
        <v>642</v>
      </c>
      <c r="K567" t="s">
        <v>743</v>
      </c>
      <c r="O567" s="40"/>
      <c r="P567" t="s">
        <v>743</v>
      </c>
      <c r="Q567" t="s">
        <v>743</v>
      </c>
      <c r="W567" t="s">
        <v>743</v>
      </c>
      <c r="X567" s="40" t="s">
        <v>743</v>
      </c>
      <c r="Y567" t="s">
        <v>743</v>
      </c>
      <c r="Z567" t="s">
        <v>743</v>
      </c>
      <c r="AA567" t="s">
        <v>743</v>
      </c>
      <c r="AB567" t="s">
        <v>743</v>
      </c>
      <c r="AC567" t="s">
        <v>743</v>
      </c>
      <c r="AE567">
        <v>0</v>
      </c>
      <c r="AI567" t="s">
        <v>743</v>
      </c>
      <c r="AK567" t="s">
        <v>743</v>
      </c>
      <c r="AL567" t="s">
        <v>743</v>
      </c>
      <c r="AM567" t="s">
        <v>743</v>
      </c>
      <c r="AO567" t="s">
        <v>743</v>
      </c>
      <c r="AP567" t="s">
        <v>21</v>
      </c>
      <c r="AW567" t="s">
        <v>744</v>
      </c>
      <c r="AX567">
        <v>3.32</v>
      </c>
      <c r="AY567">
        <v>19.61</v>
      </c>
      <c r="AZ567">
        <v>27.439201820003699</v>
      </c>
    </row>
    <row r="568" spans="1:52">
      <c r="A568">
        <v>5510007</v>
      </c>
      <c r="B568" t="s">
        <v>1480</v>
      </c>
      <c r="C568" t="s">
        <v>649</v>
      </c>
      <c r="D568" t="s">
        <v>33</v>
      </c>
      <c r="E568">
        <v>1289</v>
      </c>
      <c r="F568">
        <v>392</v>
      </c>
      <c r="G568" t="s">
        <v>642</v>
      </c>
      <c r="K568" t="s">
        <v>743</v>
      </c>
      <c r="O568" s="40"/>
      <c r="P568" t="s">
        <v>743</v>
      </c>
      <c r="Q568" t="s">
        <v>743</v>
      </c>
      <c r="W568" t="s">
        <v>743</v>
      </c>
      <c r="X568" s="40" t="s">
        <v>743</v>
      </c>
      <c r="Y568" t="s">
        <v>743</v>
      </c>
      <c r="Z568" t="s">
        <v>743</v>
      </c>
      <c r="AA568" t="s">
        <v>743</v>
      </c>
      <c r="AB568" t="s">
        <v>743</v>
      </c>
      <c r="AC568" t="s">
        <v>743</v>
      </c>
      <c r="AE568">
        <v>0</v>
      </c>
      <c r="AI568" t="s">
        <v>743</v>
      </c>
      <c r="AK568" t="s">
        <v>743</v>
      </c>
      <c r="AL568" t="s">
        <v>743</v>
      </c>
      <c r="AM568" t="s">
        <v>743</v>
      </c>
      <c r="AO568" t="s">
        <v>743</v>
      </c>
      <c r="AP568" t="s">
        <v>21</v>
      </c>
      <c r="AW568" t="s">
        <v>744</v>
      </c>
      <c r="AX568">
        <v>0</v>
      </c>
      <c r="AY568">
        <v>39.880000000000003</v>
      </c>
      <c r="AZ568">
        <v>11.779772525101601</v>
      </c>
    </row>
    <row r="569" spans="1:52">
      <c r="A569">
        <v>5510503</v>
      </c>
      <c r="B569" t="s">
        <v>1481</v>
      </c>
      <c r="C569" t="s">
        <v>650</v>
      </c>
      <c r="D569" t="s">
        <v>28</v>
      </c>
      <c r="E569">
        <v>51</v>
      </c>
      <c r="F569">
        <v>24</v>
      </c>
      <c r="G569" t="s">
        <v>642</v>
      </c>
      <c r="K569" t="s">
        <v>743</v>
      </c>
      <c r="O569" s="40"/>
      <c r="P569" t="s">
        <v>743</v>
      </c>
      <c r="Q569" t="s">
        <v>743</v>
      </c>
      <c r="W569" t="s">
        <v>743</v>
      </c>
      <c r="X569" s="40" t="s">
        <v>743</v>
      </c>
      <c r="Y569" t="s">
        <v>743</v>
      </c>
      <c r="Z569" t="s">
        <v>743</v>
      </c>
      <c r="AA569" t="s">
        <v>743</v>
      </c>
      <c r="AB569" t="s">
        <v>743</v>
      </c>
      <c r="AC569" t="s">
        <v>743</v>
      </c>
      <c r="AE569">
        <v>0</v>
      </c>
      <c r="AI569" t="s">
        <v>743</v>
      </c>
      <c r="AK569" t="s">
        <v>743</v>
      </c>
      <c r="AL569" t="s">
        <v>743</v>
      </c>
      <c r="AM569" t="s">
        <v>743</v>
      </c>
      <c r="AO569" t="s">
        <v>743</v>
      </c>
      <c r="AP569" t="s">
        <v>21</v>
      </c>
      <c r="AW569" t="s">
        <v>756</v>
      </c>
      <c r="AX569">
        <v>1.5121250251482601</v>
      </c>
      <c r="AY569">
        <v>95.27</v>
      </c>
      <c r="AZ569">
        <v>12.828329348353</v>
      </c>
    </row>
    <row r="570" spans="1:52">
      <c r="A570">
        <v>5510852</v>
      </c>
      <c r="B570" t="s">
        <v>1482</v>
      </c>
      <c r="C570" t="s">
        <v>651</v>
      </c>
      <c r="D570" t="s">
        <v>33</v>
      </c>
      <c r="E570">
        <v>150</v>
      </c>
      <c r="F570">
        <v>2</v>
      </c>
      <c r="G570" t="s">
        <v>642</v>
      </c>
      <c r="K570" t="s">
        <v>743</v>
      </c>
      <c r="O570" s="40"/>
      <c r="P570" t="s">
        <v>743</v>
      </c>
      <c r="Q570" t="s">
        <v>743</v>
      </c>
      <c r="W570" t="s">
        <v>743</v>
      </c>
      <c r="X570" s="40" t="s">
        <v>743</v>
      </c>
      <c r="Y570" t="s">
        <v>743</v>
      </c>
      <c r="Z570" t="s">
        <v>743</v>
      </c>
      <c r="AA570" t="s">
        <v>743</v>
      </c>
      <c r="AB570" t="s">
        <v>743</v>
      </c>
      <c r="AC570" t="s">
        <v>743</v>
      </c>
      <c r="AE570">
        <v>0</v>
      </c>
      <c r="AI570" t="s">
        <v>743</v>
      </c>
      <c r="AK570" t="s">
        <v>743</v>
      </c>
      <c r="AL570" t="s">
        <v>743</v>
      </c>
      <c r="AM570" t="s">
        <v>743</v>
      </c>
      <c r="AO570" t="s">
        <v>743</v>
      </c>
      <c r="AP570" t="s">
        <v>21</v>
      </c>
      <c r="AW570" t="s">
        <v>744</v>
      </c>
      <c r="AX570">
        <v>2.5</v>
      </c>
      <c r="AY570">
        <v>51.08</v>
      </c>
      <c r="AZ570">
        <v>22.638538216754</v>
      </c>
    </row>
    <row r="571" spans="1:52">
      <c r="A571">
        <v>5601122</v>
      </c>
      <c r="B571" t="s">
        <v>1483</v>
      </c>
      <c r="C571" t="s">
        <v>652</v>
      </c>
      <c r="D571" t="s">
        <v>28</v>
      </c>
      <c r="E571">
        <v>72</v>
      </c>
      <c r="F571">
        <v>38</v>
      </c>
      <c r="G571" t="s">
        <v>653</v>
      </c>
      <c r="K571" t="s">
        <v>743</v>
      </c>
      <c r="O571" s="40"/>
      <c r="P571" t="s">
        <v>743</v>
      </c>
      <c r="Q571" t="s">
        <v>743</v>
      </c>
      <c r="W571" t="s">
        <v>743</v>
      </c>
      <c r="X571" s="40" t="s">
        <v>743</v>
      </c>
      <c r="Y571" t="s">
        <v>743</v>
      </c>
      <c r="Z571" t="s">
        <v>743</v>
      </c>
      <c r="AA571" t="s">
        <v>743</v>
      </c>
      <c r="AB571" t="s">
        <v>743</v>
      </c>
      <c r="AC571" t="s">
        <v>743</v>
      </c>
      <c r="AE571">
        <v>0</v>
      </c>
      <c r="AF571" t="s">
        <v>24</v>
      </c>
      <c r="AG571" s="40">
        <f>AJ571</f>
        <v>1628324</v>
      </c>
      <c r="AI571" t="s">
        <v>1484</v>
      </c>
      <c r="AJ571" s="40">
        <v>1628324</v>
      </c>
      <c r="AK571" t="s">
        <v>903</v>
      </c>
      <c r="AL571" t="s">
        <v>1485</v>
      </c>
      <c r="AM571" t="s">
        <v>1486</v>
      </c>
      <c r="AN571" s="40">
        <v>7400000</v>
      </c>
      <c r="AO571" t="s">
        <v>186</v>
      </c>
      <c r="AP571" t="s">
        <v>35</v>
      </c>
      <c r="AW571" t="s">
        <v>744</v>
      </c>
      <c r="AX571">
        <v>2.6420205214798802</v>
      </c>
      <c r="AY571">
        <v>28.59</v>
      </c>
      <c r="AZ571">
        <v>13.6345789955607</v>
      </c>
    </row>
    <row r="572" spans="1:52">
      <c r="A572">
        <v>5601137</v>
      </c>
      <c r="B572" t="s">
        <v>1487</v>
      </c>
      <c r="C572" t="s">
        <v>654</v>
      </c>
      <c r="D572" t="s">
        <v>28</v>
      </c>
      <c r="E572">
        <v>25</v>
      </c>
      <c r="F572">
        <v>27</v>
      </c>
      <c r="G572" t="s">
        <v>653</v>
      </c>
      <c r="K572" t="s">
        <v>743</v>
      </c>
      <c r="O572" s="40"/>
      <c r="P572" t="s">
        <v>743</v>
      </c>
      <c r="Q572" t="s">
        <v>743</v>
      </c>
      <c r="W572" t="s">
        <v>743</v>
      </c>
      <c r="X572" s="40" t="s">
        <v>743</v>
      </c>
      <c r="Y572" t="s">
        <v>743</v>
      </c>
      <c r="Z572" t="s">
        <v>743</v>
      </c>
      <c r="AA572" t="s">
        <v>743</v>
      </c>
      <c r="AB572" t="s">
        <v>743</v>
      </c>
      <c r="AC572" t="s">
        <v>743</v>
      </c>
      <c r="AE572">
        <v>0</v>
      </c>
      <c r="AI572" t="s">
        <v>743</v>
      </c>
      <c r="AJ572" t="s">
        <v>743</v>
      </c>
      <c r="AK572" t="s">
        <v>743</v>
      </c>
      <c r="AL572" t="s">
        <v>743</v>
      </c>
      <c r="AM572" t="s">
        <v>743</v>
      </c>
      <c r="AN572" t="s">
        <v>743</v>
      </c>
      <c r="AO572" t="s">
        <v>743</v>
      </c>
      <c r="AP572" t="s">
        <v>35</v>
      </c>
      <c r="AW572" t="s">
        <v>744</v>
      </c>
      <c r="AX572">
        <v>1.74</v>
      </c>
      <c r="AY572">
        <v>10.57</v>
      </c>
      <c r="AZ572">
        <v>0</v>
      </c>
    </row>
    <row r="573" spans="1:52">
      <c r="A573">
        <v>5601141</v>
      </c>
      <c r="B573" t="s">
        <v>1488</v>
      </c>
      <c r="C573" t="s">
        <v>655</v>
      </c>
      <c r="D573" t="s">
        <v>33</v>
      </c>
      <c r="E573">
        <v>58</v>
      </c>
      <c r="F573">
        <v>27</v>
      </c>
      <c r="G573" t="s">
        <v>653</v>
      </c>
      <c r="K573" t="s">
        <v>743</v>
      </c>
      <c r="O573" s="40"/>
      <c r="P573" t="s">
        <v>743</v>
      </c>
      <c r="Q573" t="s">
        <v>743</v>
      </c>
      <c r="W573" t="s">
        <v>743</v>
      </c>
      <c r="X573" s="40" t="s">
        <v>743</v>
      </c>
      <c r="Y573" t="s">
        <v>743</v>
      </c>
      <c r="Z573" t="s">
        <v>743</v>
      </c>
      <c r="AA573" t="s">
        <v>743</v>
      </c>
      <c r="AB573" t="s">
        <v>743</v>
      </c>
      <c r="AC573" t="s">
        <v>743</v>
      </c>
      <c r="AE573">
        <v>0</v>
      </c>
      <c r="AI573" t="s">
        <v>743</v>
      </c>
      <c r="AJ573" t="s">
        <v>743</v>
      </c>
      <c r="AK573" t="s">
        <v>743</v>
      </c>
      <c r="AL573" t="s">
        <v>743</v>
      </c>
      <c r="AM573" t="s">
        <v>743</v>
      </c>
      <c r="AN573" t="s">
        <v>743</v>
      </c>
      <c r="AO573" t="s">
        <v>743</v>
      </c>
      <c r="AP573" t="s">
        <v>21</v>
      </c>
      <c r="AW573" t="s">
        <v>744</v>
      </c>
      <c r="AX573">
        <v>2.2999999999999998</v>
      </c>
      <c r="AY573">
        <v>23.95</v>
      </c>
      <c r="AZ573">
        <v>39.9672932923826</v>
      </c>
    </row>
    <row r="574" spans="1:52">
      <c r="A574">
        <v>5601405</v>
      </c>
      <c r="B574" t="s">
        <v>1489</v>
      </c>
      <c r="C574" t="s">
        <v>656</v>
      </c>
      <c r="D574" t="s">
        <v>28</v>
      </c>
      <c r="E574">
        <v>39</v>
      </c>
      <c r="F574">
        <v>1</v>
      </c>
      <c r="G574" t="s">
        <v>653</v>
      </c>
      <c r="K574" t="s">
        <v>743</v>
      </c>
      <c r="O574" s="40"/>
      <c r="P574" t="s">
        <v>743</v>
      </c>
      <c r="Q574" t="s">
        <v>743</v>
      </c>
      <c r="W574" t="s">
        <v>743</v>
      </c>
      <c r="X574" s="40" t="s">
        <v>743</v>
      </c>
      <c r="Y574" t="s">
        <v>743</v>
      </c>
      <c r="Z574" t="s">
        <v>743</v>
      </c>
      <c r="AA574" t="s">
        <v>743</v>
      </c>
      <c r="AB574" t="s">
        <v>743</v>
      </c>
      <c r="AC574" t="s">
        <v>743</v>
      </c>
      <c r="AE574">
        <v>0</v>
      </c>
      <c r="AI574" t="s">
        <v>743</v>
      </c>
      <c r="AJ574" t="s">
        <v>743</v>
      </c>
      <c r="AK574" t="s">
        <v>743</v>
      </c>
      <c r="AL574" t="s">
        <v>743</v>
      </c>
      <c r="AM574" t="s">
        <v>743</v>
      </c>
      <c r="AN574" t="s">
        <v>743</v>
      </c>
      <c r="AO574" t="s">
        <v>743</v>
      </c>
      <c r="AP574" t="s">
        <v>21</v>
      </c>
      <c r="AW574" t="s">
        <v>756</v>
      </c>
      <c r="AX574">
        <v>3.2567787513363098</v>
      </c>
      <c r="AY574">
        <v>12.44</v>
      </c>
      <c r="AZ574">
        <v>23.881574375623</v>
      </c>
    </row>
    <row r="575" spans="1:52">
      <c r="A575">
        <v>5602104</v>
      </c>
      <c r="B575" t="s">
        <v>1490</v>
      </c>
      <c r="C575" t="s">
        <v>657</v>
      </c>
      <c r="D575" t="s">
        <v>19</v>
      </c>
      <c r="E575">
        <v>215</v>
      </c>
      <c r="F575">
        <v>85</v>
      </c>
      <c r="G575" t="s">
        <v>653</v>
      </c>
      <c r="K575" t="s">
        <v>743</v>
      </c>
      <c r="O575" s="40"/>
      <c r="P575" t="s">
        <v>743</v>
      </c>
      <c r="Q575" t="s">
        <v>743</v>
      </c>
      <c r="W575" t="s">
        <v>743</v>
      </c>
      <c r="X575" s="40" t="s">
        <v>743</v>
      </c>
      <c r="Y575" t="s">
        <v>743</v>
      </c>
      <c r="Z575" t="s">
        <v>743</v>
      </c>
      <c r="AA575" t="s">
        <v>743</v>
      </c>
      <c r="AB575" t="s">
        <v>743</v>
      </c>
      <c r="AC575" t="s">
        <v>743</v>
      </c>
      <c r="AE575">
        <v>0</v>
      </c>
      <c r="AI575" t="s">
        <v>743</v>
      </c>
      <c r="AJ575" t="s">
        <v>743</v>
      </c>
      <c r="AK575" t="s">
        <v>743</v>
      </c>
      <c r="AL575" t="s">
        <v>743</v>
      </c>
      <c r="AM575" t="s">
        <v>743</v>
      </c>
      <c r="AN575" t="s">
        <v>743</v>
      </c>
      <c r="AO575" t="s">
        <v>743</v>
      </c>
      <c r="AP575" t="s">
        <v>21</v>
      </c>
      <c r="AW575" t="s">
        <v>756</v>
      </c>
      <c r="AX575">
        <v>3.03</v>
      </c>
      <c r="AY575">
        <v>16.05</v>
      </c>
      <c r="AZ575">
        <v>25.9884359075205</v>
      </c>
    </row>
    <row r="576" spans="1:52">
      <c r="A576">
        <v>5602403</v>
      </c>
      <c r="B576" t="s">
        <v>1491</v>
      </c>
      <c r="C576" t="s">
        <v>658</v>
      </c>
      <c r="D576" t="s">
        <v>28</v>
      </c>
      <c r="E576">
        <v>404</v>
      </c>
      <c r="F576">
        <v>1</v>
      </c>
      <c r="G576" t="s">
        <v>653</v>
      </c>
      <c r="K576" t="s">
        <v>1492</v>
      </c>
      <c r="L576" s="40">
        <v>466953</v>
      </c>
      <c r="M576" t="s">
        <v>1493</v>
      </c>
      <c r="N576" t="s">
        <v>34</v>
      </c>
      <c r="O576" s="40">
        <v>466953</v>
      </c>
      <c r="P576" t="s">
        <v>743</v>
      </c>
      <c r="Q576" t="s">
        <v>743</v>
      </c>
      <c r="W576" t="s">
        <v>743</v>
      </c>
      <c r="X576" s="40" t="s">
        <v>743</v>
      </c>
      <c r="Y576" t="s">
        <v>743</v>
      </c>
      <c r="Z576" t="s">
        <v>743</v>
      </c>
      <c r="AA576" t="s">
        <v>743</v>
      </c>
      <c r="AB576" t="s">
        <v>743</v>
      </c>
      <c r="AC576" t="s">
        <v>743</v>
      </c>
      <c r="AE576">
        <v>0</v>
      </c>
      <c r="AI576" t="s">
        <v>743</v>
      </c>
      <c r="AJ576" t="s">
        <v>743</v>
      </c>
      <c r="AK576" t="s">
        <v>743</v>
      </c>
      <c r="AL576" t="s">
        <v>743</v>
      </c>
      <c r="AM576" t="s">
        <v>743</v>
      </c>
      <c r="AN576" t="s">
        <v>743</v>
      </c>
      <c r="AO576" t="s">
        <v>743</v>
      </c>
      <c r="AP576" t="s">
        <v>35</v>
      </c>
      <c r="AW576" t="s">
        <v>756</v>
      </c>
      <c r="AX576">
        <v>3.4469399553936801</v>
      </c>
      <c r="AY576">
        <v>30</v>
      </c>
      <c r="AZ576">
        <v>29.4968062217045</v>
      </c>
    </row>
    <row r="577" spans="1:52">
      <c r="A577">
        <v>5602407</v>
      </c>
      <c r="B577" t="s">
        <v>1494</v>
      </c>
      <c r="C577" t="s">
        <v>659</v>
      </c>
      <c r="D577" t="s">
        <v>28</v>
      </c>
      <c r="E577">
        <v>2600</v>
      </c>
      <c r="F577">
        <v>13</v>
      </c>
      <c r="G577" t="s">
        <v>653</v>
      </c>
      <c r="K577" t="s">
        <v>1495</v>
      </c>
      <c r="L577" s="40">
        <f>280609.4+0</f>
        <v>280609.40000000002</v>
      </c>
      <c r="M577" t="s">
        <v>999</v>
      </c>
      <c r="N577" t="s">
        <v>34</v>
      </c>
      <c r="O577" s="40">
        <v>280609.40000000002</v>
      </c>
      <c r="P577" t="s">
        <v>743</v>
      </c>
      <c r="Q577" t="s">
        <v>743</v>
      </c>
      <c r="W577" t="s">
        <v>743</v>
      </c>
      <c r="X577" s="40" t="s">
        <v>743</v>
      </c>
      <c r="Y577" t="s">
        <v>743</v>
      </c>
      <c r="Z577" t="s">
        <v>743</v>
      </c>
      <c r="AA577" t="s">
        <v>743</v>
      </c>
      <c r="AB577" t="s">
        <v>743</v>
      </c>
      <c r="AC577" t="s">
        <v>743</v>
      </c>
      <c r="AE577">
        <v>0</v>
      </c>
      <c r="AI577" t="s">
        <v>743</v>
      </c>
      <c r="AJ577" t="s">
        <v>743</v>
      </c>
      <c r="AK577" t="s">
        <v>743</v>
      </c>
      <c r="AL577" t="s">
        <v>743</v>
      </c>
      <c r="AM577" t="s">
        <v>743</v>
      </c>
      <c r="AN577" t="s">
        <v>743</v>
      </c>
      <c r="AO577" t="s">
        <v>743</v>
      </c>
      <c r="AP577" t="s">
        <v>21</v>
      </c>
      <c r="AW577" t="s">
        <v>756</v>
      </c>
      <c r="AX577">
        <v>3.3720874972905999</v>
      </c>
      <c r="AY577">
        <v>20.13</v>
      </c>
      <c r="AZ577">
        <v>32.403709178783302</v>
      </c>
    </row>
    <row r="578" spans="1:52">
      <c r="A578">
        <v>5610008</v>
      </c>
      <c r="B578" t="s">
        <v>1496</v>
      </c>
      <c r="C578" t="s">
        <v>660</v>
      </c>
      <c r="D578" t="s">
        <v>19</v>
      </c>
      <c r="E578">
        <v>5000</v>
      </c>
      <c r="F578">
        <v>1604</v>
      </c>
      <c r="G578" t="s">
        <v>653</v>
      </c>
      <c r="K578" t="s">
        <v>743</v>
      </c>
      <c r="O578" s="40"/>
      <c r="P578" t="s">
        <v>743</v>
      </c>
      <c r="Q578" t="s">
        <v>743</v>
      </c>
      <c r="W578" t="s">
        <v>743</v>
      </c>
      <c r="X578" s="40" t="s">
        <v>743</v>
      </c>
      <c r="Y578" t="s">
        <v>743</v>
      </c>
      <c r="Z578" t="s">
        <v>743</v>
      </c>
      <c r="AA578" t="s">
        <v>743</v>
      </c>
      <c r="AB578" t="s">
        <v>743</v>
      </c>
      <c r="AC578" t="s">
        <v>743</v>
      </c>
      <c r="AE578">
        <v>0</v>
      </c>
      <c r="AI578" t="s">
        <v>743</v>
      </c>
      <c r="AJ578" t="s">
        <v>743</v>
      </c>
      <c r="AK578" t="s">
        <v>743</v>
      </c>
      <c r="AL578" t="s">
        <v>743</v>
      </c>
      <c r="AM578" t="s">
        <v>743</v>
      </c>
      <c r="AN578" t="s">
        <v>743</v>
      </c>
      <c r="AO578" t="s">
        <v>743</v>
      </c>
      <c r="AP578" t="s">
        <v>21</v>
      </c>
      <c r="AW578" t="s">
        <v>756</v>
      </c>
      <c r="AX578">
        <v>3.1822809617966499</v>
      </c>
      <c r="AY578">
        <v>26</v>
      </c>
      <c r="AZ578">
        <v>23.818584733869301</v>
      </c>
    </row>
    <row r="579" spans="1:52">
      <c r="A579">
        <v>5610035</v>
      </c>
      <c r="B579" t="s">
        <v>1497</v>
      </c>
      <c r="C579" t="s">
        <v>661</v>
      </c>
      <c r="D579" t="s">
        <v>19</v>
      </c>
      <c r="E579">
        <v>983</v>
      </c>
      <c r="F579">
        <v>295</v>
      </c>
      <c r="G579" t="s">
        <v>653</v>
      </c>
      <c r="K579" t="s">
        <v>743</v>
      </c>
      <c r="O579" s="40"/>
      <c r="P579" t="s">
        <v>743</v>
      </c>
      <c r="Q579" t="s">
        <v>743</v>
      </c>
      <c r="W579" t="s">
        <v>743</v>
      </c>
      <c r="X579" s="40" t="s">
        <v>743</v>
      </c>
      <c r="Y579" t="s">
        <v>743</v>
      </c>
      <c r="Z579" t="s">
        <v>743</v>
      </c>
      <c r="AA579" t="s">
        <v>743</v>
      </c>
      <c r="AB579" t="s">
        <v>743</v>
      </c>
      <c r="AC579" t="s">
        <v>743</v>
      </c>
      <c r="AE579">
        <v>0</v>
      </c>
      <c r="AI579" t="s">
        <v>743</v>
      </c>
      <c r="AJ579" t="s">
        <v>743</v>
      </c>
      <c r="AK579" t="s">
        <v>743</v>
      </c>
      <c r="AL579" t="s">
        <v>743</v>
      </c>
      <c r="AM579" t="s">
        <v>743</v>
      </c>
      <c r="AN579" t="s">
        <v>743</v>
      </c>
      <c r="AO579" t="s">
        <v>743</v>
      </c>
      <c r="AP579" t="s">
        <v>21</v>
      </c>
      <c r="AW579" t="s">
        <v>756</v>
      </c>
      <c r="AX579">
        <v>3.2487024152528399</v>
      </c>
      <c r="AY579">
        <v>18.239999999999998</v>
      </c>
      <c r="AZ579">
        <v>30.111281050948499</v>
      </c>
    </row>
    <row r="580" spans="1:52">
      <c r="A580">
        <v>5610063</v>
      </c>
      <c r="B580" t="s">
        <v>1498</v>
      </c>
      <c r="C580" t="s">
        <v>662</v>
      </c>
      <c r="D580" t="s">
        <v>19</v>
      </c>
      <c r="E580">
        <v>32700</v>
      </c>
      <c r="F580">
        <v>9055</v>
      </c>
      <c r="G580" t="s">
        <v>653</v>
      </c>
      <c r="K580" t="s">
        <v>743</v>
      </c>
      <c r="O580" s="40"/>
      <c r="P580" t="s">
        <v>743</v>
      </c>
      <c r="Q580" t="s">
        <v>743</v>
      </c>
      <c r="W580" t="s">
        <v>743</v>
      </c>
      <c r="X580" s="40" t="s">
        <v>743</v>
      </c>
      <c r="Y580" t="s">
        <v>743</v>
      </c>
      <c r="Z580" t="s">
        <v>743</v>
      </c>
      <c r="AA580" t="s">
        <v>743</v>
      </c>
      <c r="AB580" t="s">
        <v>743</v>
      </c>
      <c r="AC580" t="s">
        <v>743</v>
      </c>
      <c r="AE580">
        <v>0</v>
      </c>
      <c r="AI580" t="s">
        <v>743</v>
      </c>
      <c r="AJ580" t="s">
        <v>743</v>
      </c>
      <c r="AK580" t="s">
        <v>743</v>
      </c>
      <c r="AL580" t="s">
        <v>743</v>
      </c>
      <c r="AM580" t="s">
        <v>743</v>
      </c>
      <c r="AN580" t="s">
        <v>743</v>
      </c>
      <c r="AO580" t="s">
        <v>743</v>
      </c>
      <c r="AP580" t="s">
        <v>21</v>
      </c>
      <c r="AW580" t="s">
        <v>744</v>
      </c>
      <c r="AX580">
        <v>2.6259523748531199</v>
      </c>
      <c r="AY580">
        <v>11.32</v>
      </c>
      <c r="AZ580">
        <v>11.7103194047396</v>
      </c>
    </row>
    <row r="581" spans="1:52">
      <c r="A581">
        <v>5610068</v>
      </c>
      <c r="B581" t="s">
        <v>1499</v>
      </c>
      <c r="C581" t="s">
        <v>663</v>
      </c>
      <c r="D581" t="s">
        <v>28</v>
      </c>
      <c r="E581">
        <v>455</v>
      </c>
      <c r="F581">
        <v>147</v>
      </c>
      <c r="G581" t="s">
        <v>653</v>
      </c>
      <c r="K581" t="s">
        <v>743</v>
      </c>
      <c r="O581" s="40"/>
      <c r="P581" t="s">
        <v>743</v>
      </c>
      <c r="Q581" t="s">
        <v>743</v>
      </c>
      <c r="W581" t="s">
        <v>743</v>
      </c>
      <c r="X581" s="40" t="s">
        <v>743</v>
      </c>
      <c r="Y581" t="s">
        <v>743</v>
      </c>
      <c r="Z581" t="s">
        <v>743</v>
      </c>
      <c r="AA581" t="s">
        <v>743</v>
      </c>
      <c r="AB581" t="s">
        <v>743</v>
      </c>
      <c r="AC581" t="s">
        <v>743</v>
      </c>
      <c r="AE581">
        <v>0</v>
      </c>
      <c r="AI581" t="s">
        <v>743</v>
      </c>
      <c r="AJ581" t="s">
        <v>743</v>
      </c>
      <c r="AK581" t="s">
        <v>743</v>
      </c>
      <c r="AL581" t="s">
        <v>743</v>
      </c>
      <c r="AM581" t="s">
        <v>743</v>
      </c>
      <c r="AN581" t="s">
        <v>743</v>
      </c>
      <c r="AO581" t="s">
        <v>743</v>
      </c>
      <c r="AP581" t="s">
        <v>21</v>
      </c>
      <c r="AW581" t="s">
        <v>756</v>
      </c>
      <c r="AX581">
        <v>3.82561867878055</v>
      </c>
      <c r="AY581">
        <v>50.49</v>
      </c>
      <c r="AZ581">
        <v>42.504533125195103</v>
      </c>
    </row>
    <row r="582" spans="1:52">
      <c r="A582">
        <v>5610702</v>
      </c>
      <c r="B582" t="s">
        <v>1500</v>
      </c>
      <c r="C582" t="s">
        <v>664</v>
      </c>
      <c r="D582">
        <v>0</v>
      </c>
      <c r="E582">
        <v>254</v>
      </c>
      <c r="F582">
        <v>106</v>
      </c>
      <c r="G582" t="s">
        <v>653</v>
      </c>
      <c r="K582" t="s">
        <v>743</v>
      </c>
      <c r="O582" s="40"/>
      <c r="P582" t="s">
        <v>743</v>
      </c>
      <c r="Q582" t="s">
        <v>743</v>
      </c>
      <c r="W582" t="s">
        <v>743</v>
      </c>
      <c r="X582" s="40" t="s">
        <v>743</v>
      </c>
      <c r="Y582" t="s">
        <v>743</v>
      </c>
      <c r="Z582" t="s">
        <v>743</v>
      </c>
      <c r="AA582" t="s">
        <v>743</v>
      </c>
      <c r="AB582" t="s">
        <v>743</v>
      </c>
      <c r="AC582" t="s">
        <v>743</v>
      </c>
      <c r="AE582">
        <v>0</v>
      </c>
      <c r="AI582" t="s">
        <v>743</v>
      </c>
      <c r="AJ582" t="s">
        <v>743</v>
      </c>
      <c r="AK582" t="s">
        <v>743</v>
      </c>
      <c r="AL582" t="s">
        <v>743</v>
      </c>
      <c r="AM582" t="s">
        <v>743</v>
      </c>
      <c r="AN582" t="s">
        <v>743</v>
      </c>
      <c r="AO582" t="s">
        <v>743</v>
      </c>
      <c r="AP582" t="s">
        <v>21</v>
      </c>
      <c r="AW582" t="s">
        <v>744</v>
      </c>
      <c r="AX582">
        <v>0</v>
      </c>
      <c r="AY582">
        <v>0</v>
      </c>
      <c r="AZ582">
        <v>0</v>
      </c>
    </row>
    <row r="583" spans="1:52">
      <c r="A583">
        <v>5700554</v>
      </c>
      <c r="B583" t="s">
        <v>1501</v>
      </c>
      <c r="C583" t="s">
        <v>665</v>
      </c>
      <c r="D583" t="s">
        <v>33</v>
      </c>
      <c r="E583">
        <v>140</v>
      </c>
      <c r="F583">
        <v>69</v>
      </c>
      <c r="G583" t="s">
        <v>666</v>
      </c>
      <c r="K583" t="s">
        <v>743</v>
      </c>
      <c r="O583" s="40"/>
      <c r="P583" t="s">
        <v>743</v>
      </c>
      <c r="Q583" t="s">
        <v>743</v>
      </c>
      <c r="W583" t="s">
        <v>743</v>
      </c>
      <c r="X583" s="40" t="s">
        <v>743</v>
      </c>
      <c r="Y583" t="s">
        <v>743</v>
      </c>
      <c r="Z583" t="s">
        <v>743</v>
      </c>
      <c r="AA583" t="s">
        <v>743</v>
      </c>
      <c r="AB583" t="s">
        <v>743</v>
      </c>
      <c r="AC583" t="s">
        <v>743</v>
      </c>
      <c r="AE583">
        <v>0</v>
      </c>
      <c r="AI583" t="s">
        <v>743</v>
      </c>
      <c r="AJ583" t="s">
        <v>743</v>
      </c>
      <c r="AK583" t="s">
        <v>743</v>
      </c>
      <c r="AL583" t="s">
        <v>743</v>
      </c>
      <c r="AM583" t="s">
        <v>743</v>
      </c>
      <c r="AN583" t="s">
        <v>743</v>
      </c>
      <c r="AO583" t="s">
        <v>743</v>
      </c>
      <c r="AP583" t="s">
        <v>21</v>
      </c>
      <c r="AW583" t="s">
        <v>744</v>
      </c>
      <c r="AX583">
        <v>2.5099999999999998</v>
      </c>
      <c r="AY583">
        <v>11.68</v>
      </c>
      <c r="AZ583">
        <v>29.950093076612202</v>
      </c>
    </row>
    <row r="584" spans="1:52">
      <c r="A584">
        <v>5700712</v>
      </c>
      <c r="B584" t="s">
        <v>1502</v>
      </c>
      <c r="C584" t="s">
        <v>667</v>
      </c>
      <c r="D584" t="s">
        <v>33</v>
      </c>
      <c r="E584">
        <v>602</v>
      </c>
      <c r="F584">
        <v>175</v>
      </c>
      <c r="G584" t="s">
        <v>666</v>
      </c>
      <c r="K584" t="s">
        <v>743</v>
      </c>
      <c r="O584" s="40"/>
      <c r="P584" t="s">
        <v>743</v>
      </c>
      <c r="Q584" t="s">
        <v>743</v>
      </c>
      <c r="W584" t="s">
        <v>743</v>
      </c>
      <c r="X584" s="40" t="s">
        <v>743</v>
      </c>
      <c r="Y584" t="s">
        <v>743</v>
      </c>
      <c r="Z584" t="s">
        <v>743</v>
      </c>
      <c r="AA584" t="s">
        <v>743</v>
      </c>
      <c r="AB584" t="s">
        <v>743</v>
      </c>
      <c r="AC584" t="s">
        <v>743</v>
      </c>
      <c r="AE584">
        <v>0</v>
      </c>
      <c r="AI584" t="s">
        <v>743</v>
      </c>
      <c r="AJ584" t="s">
        <v>743</v>
      </c>
      <c r="AK584" t="s">
        <v>743</v>
      </c>
      <c r="AL584" t="s">
        <v>743</v>
      </c>
      <c r="AM584" t="s">
        <v>743</v>
      </c>
      <c r="AN584" t="s">
        <v>743</v>
      </c>
      <c r="AO584" t="s">
        <v>743</v>
      </c>
      <c r="AP584" t="s">
        <v>21</v>
      </c>
      <c r="AW584" t="s">
        <v>744</v>
      </c>
      <c r="AX584">
        <v>2.14</v>
      </c>
      <c r="AY584">
        <v>41.27</v>
      </c>
      <c r="AZ584">
        <v>29.950093076612202</v>
      </c>
    </row>
    <row r="585" spans="1:52">
      <c r="A585">
        <v>5700784</v>
      </c>
      <c r="B585" t="s">
        <v>1503</v>
      </c>
      <c r="C585" t="s">
        <v>668</v>
      </c>
      <c r="D585" t="s">
        <v>33</v>
      </c>
      <c r="E585">
        <v>304</v>
      </c>
      <c r="F585">
        <v>4</v>
      </c>
      <c r="G585" t="s">
        <v>666</v>
      </c>
      <c r="K585" t="s">
        <v>743</v>
      </c>
      <c r="O585" s="40"/>
      <c r="P585" t="s">
        <v>743</v>
      </c>
      <c r="Q585" t="s">
        <v>743</v>
      </c>
      <c r="W585" t="s">
        <v>743</v>
      </c>
      <c r="X585" s="40" t="s">
        <v>743</v>
      </c>
      <c r="Y585" t="s">
        <v>743</v>
      </c>
      <c r="Z585" t="s">
        <v>743</v>
      </c>
      <c r="AA585" t="s">
        <v>743</v>
      </c>
      <c r="AB585" t="s">
        <v>743</v>
      </c>
      <c r="AC585" t="s">
        <v>743</v>
      </c>
      <c r="AE585">
        <v>0</v>
      </c>
      <c r="AI585" t="s">
        <v>743</v>
      </c>
      <c r="AJ585" t="s">
        <v>743</v>
      </c>
      <c r="AK585" t="s">
        <v>743</v>
      </c>
      <c r="AL585" t="s">
        <v>743</v>
      </c>
      <c r="AM585" t="s">
        <v>743</v>
      </c>
      <c r="AN585" t="s">
        <v>743</v>
      </c>
      <c r="AO585" t="s">
        <v>743</v>
      </c>
      <c r="AP585" t="s">
        <v>21</v>
      </c>
      <c r="AW585" t="s">
        <v>744</v>
      </c>
      <c r="AX585">
        <v>2.6617552357077501</v>
      </c>
      <c r="AY585">
        <v>58.49</v>
      </c>
      <c r="AZ585">
        <v>19.697693817039301</v>
      </c>
    </row>
    <row r="586" spans="1:52">
      <c r="A586">
        <v>5710003</v>
      </c>
      <c r="B586" t="s">
        <v>1504</v>
      </c>
      <c r="C586" t="s">
        <v>669</v>
      </c>
      <c r="D586" t="s">
        <v>19</v>
      </c>
      <c r="E586">
        <v>53355</v>
      </c>
      <c r="F586">
        <v>15587</v>
      </c>
      <c r="G586" t="s">
        <v>666</v>
      </c>
      <c r="K586" t="s">
        <v>743</v>
      </c>
      <c r="O586" s="40"/>
      <c r="P586" t="s">
        <v>743</v>
      </c>
      <c r="Q586" t="s">
        <v>743</v>
      </c>
      <c r="W586" t="s">
        <v>743</v>
      </c>
      <c r="X586" s="40" t="s">
        <v>743</v>
      </c>
      <c r="Y586" t="s">
        <v>743</v>
      </c>
      <c r="Z586" t="s">
        <v>743</v>
      </c>
      <c r="AA586" t="s">
        <v>743</v>
      </c>
      <c r="AB586" t="s">
        <v>743</v>
      </c>
      <c r="AC586" t="s">
        <v>743</v>
      </c>
      <c r="AE586">
        <v>0</v>
      </c>
      <c r="AI586" t="s">
        <v>743</v>
      </c>
      <c r="AJ586" t="s">
        <v>743</v>
      </c>
      <c r="AK586" t="s">
        <v>743</v>
      </c>
      <c r="AL586" t="s">
        <v>743</v>
      </c>
      <c r="AM586" t="s">
        <v>743</v>
      </c>
      <c r="AN586" t="s">
        <v>743</v>
      </c>
      <c r="AO586" t="s">
        <v>743</v>
      </c>
      <c r="AP586" t="s">
        <v>21</v>
      </c>
      <c r="AW586" t="s">
        <v>744</v>
      </c>
      <c r="AX586">
        <v>2.7021968860524401</v>
      </c>
      <c r="AY586">
        <v>26</v>
      </c>
      <c r="AZ586">
        <v>32.798723449551602</v>
      </c>
    </row>
    <row r="587" spans="1:52">
      <c r="A587">
        <v>5800572</v>
      </c>
      <c r="B587" t="s">
        <v>1505</v>
      </c>
      <c r="C587" t="s">
        <v>670</v>
      </c>
      <c r="D587" t="s">
        <v>19</v>
      </c>
      <c r="E587">
        <v>100</v>
      </c>
      <c r="F587">
        <v>27</v>
      </c>
      <c r="G587" t="s">
        <v>671</v>
      </c>
      <c r="K587" t="s">
        <v>1506</v>
      </c>
      <c r="L587" s="40">
        <f>0+0</f>
        <v>0</v>
      </c>
      <c r="M587" t="s">
        <v>754</v>
      </c>
      <c r="N587" t="s">
        <v>24</v>
      </c>
      <c r="O587" s="40">
        <v>0</v>
      </c>
      <c r="P587" t="s">
        <v>743</v>
      </c>
      <c r="Q587" t="s">
        <v>743</v>
      </c>
      <c r="W587" t="s">
        <v>743</v>
      </c>
      <c r="X587" s="40" t="s">
        <v>743</v>
      </c>
      <c r="Y587" t="s">
        <v>743</v>
      </c>
      <c r="Z587" t="s">
        <v>743</v>
      </c>
      <c r="AA587" t="s">
        <v>743</v>
      </c>
      <c r="AB587" t="s">
        <v>743</v>
      </c>
      <c r="AC587" t="s">
        <v>743</v>
      </c>
      <c r="AE587">
        <v>0</v>
      </c>
      <c r="AI587" t="s">
        <v>743</v>
      </c>
      <c r="AJ587" t="s">
        <v>743</v>
      </c>
      <c r="AK587" t="s">
        <v>743</v>
      </c>
      <c r="AL587" t="s">
        <v>743</v>
      </c>
      <c r="AM587" t="s">
        <v>743</v>
      </c>
      <c r="AN587" t="s">
        <v>743</v>
      </c>
      <c r="AO587" t="s">
        <v>743</v>
      </c>
      <c r="AP587" t="s">
        <v>21</v>
      </c>
      <c r="AW587" t="s">
        <v>756</v>
      </c>
      <c r="AX587">
        <v>4.54</v>
      </c>
      <c r="AY587">
        <v>3.35</v>
      </c>
      <c r="AZ587">
        <v>22.1255901458666</v>
      </c>
    </row>
    <row r="588" spans="1:52">
      <c r="A588">
        <v>5800805</v>
      </c>
      <c r="B588" t="s">
        <v>1507</v>
      </c>
      <c r="C588" t="s">
        <v>672</v>
      </c>
      <c r="D588" t="s">
        <v>33</v>
      </c>
      <c r="E588">
        <v>60</v>
      </c>
      <c r="F588">
        <v>21</v>
      </c>
      <c r="G588" t="s">
        <v>671</v>
      </c>
      <c r="K588" t="s">
        <v>1508</v>
      </c>
      <c r="L588" s="40">
        <v>71172</v>
      </c>
      <c r="M588" t="s">
        <v>1509</v>
      </c>
      <c r="N588" t="s">
        <v>24</v>
      </c>
      <c r="O588" s="40">
        <v>71172</v>
      </c>
      <c r="P588" t="s">
        <v>743</v>
      </c>
      <c r="Q588" t="s">
        <v>743</v>
      </c>
      <c r="W588" t="s">
        <v>743</v>
      </c>
      <c r="X588" s="40" t="s">
        <v>743</v>
      </c>
      <c r="Y588" t="s">
        <v>743</v>
      </c>
      <c r="Z588" t="s">
        <v>743</v>
      </c>
      <c r="AA588" t="s">
        <v>743</v>
      </c>
      <c r="AB588" t="s">
        <v>743</v>
      </c>
      <c r="AC588" t="s">
        <v>743</v>
      </c>
      <c r="AE588">
        <v>0</v>
      </c>
      <c r="AI588" t="s">
        <v>743</v>
      </c>
      <c r="AJ588" t="s">
        <v>743</v>
      </c>
      <c r="AK588" t="s">
        <v>743</v>
      </c>
      <c r="AL588" t="s">
        <v>743</v>
      </c>
      <c r="AM588" t="s">
        <v>743</v>
      </c>
      <c r="AN588" t="s">
        <v>743</v>
      </c>
      <c r="AO588" t="s">
        <v>743</v>
      </c>
      <c r="AP588" t="s">
        <v>21</v>
      </c>
      <c r="AW588" t="s">
        <v>744</v>
      </c>
      <c r="AX588">
        <v>1.79</v>
      </c>
      <c r="AY588">
        <v>30.95</v>
      </c>
      <c r="AZ588">
        <v>11.6899896012136</v>
      </c>
    </row>
    <row r="589" spans="1:52">
      <c r="A589">
        <v>5800850</v>
      </c>
      <c r="B589" t="s">
        <v>1510</v>
      </c>
      <c r="C589" t="s">
        <v>673</v>
      </c>
      <c r="D589" t="s">
        <v>33</v>
      </c>
      <c r="E589">
        <v>60</v>
      </c>
      <c r="F589">
        <v>41</v>
      </c>
      <c r="G589" t="s">
        <v>671</v>
      </c>
      <c r="K589" t="s">
        <v>743</v>
      </c>
      <c r="O589" s="40"/>
      <c r="P589" t="s">
        <v>743</v>
      </c>
      <c r="Q589" t="s">
        <v>743</v>
      </c>
      <c r="W589" t="s">
        <v>743</v>
      </c>
      <c r="X589" s="40" t="s">
        <v>743</v>
      </c>
      <c r="Y589" t="s">
        <v>743</v>
      </c>
      <c r="Z589" t="s">
        <v>743</v>
      </c>
      <c r="AA589" t="s">
        <v>743</v>
      </c>
      <c r="AB589" t="s">
        <v>743</v>
      </c>
      <c r="AC589" t="s">
        <v>743</v>
      </c>
      <c r="AE589">
        <v>0</v>
      </c>
      <c r="AI589" t="s">
        <v>743</v>
      </c>
      <c r="AJ589" t="s">
        <v>743</v>
      </c>
      <c r="AK589" t="s">
        <v>743</v>
      </c>
      <c r="AL589" t="s">
        <v>743</v>
      </c>
      <c r="AM589" t="s">
        <v>743</v>
      </c>
      <c r="AN589" t="s">
        <v>743</v>
      </c>
      <c r="AO589" t="s">
        <v>743</v>
      </c>
      <c r="AP589" t="s">
        <v>21</v>
      </c>
      <c r="AW589" t="s">
        <v>744</v>
      </c>
      <c r="AX589">
        <v>1.99</v>
      </c>
      <c r="AY589">
        <v>57.52</v>
      </c>
      <c r="AZ589">
        <v>11.6899896012136</v>
      </c>
    </row>
    <row r="590" spans="1:52">
      <c r="A590">
        <v>5810004</v>
      </c>
      <c r="B590" t="s">
        <v>1511</v>
      </c>
      <c r="C590" t="s">
        <v>674</v>
      </c>
      <c r="D590" t="s">
        <v>28</v>
      </c>
      <c r="E590">
        <v>3712</v>
      </c>
      <c r="F590">
        <v>1246</v>
      </c>
      <c r="G590" t="s">
        <v>671</v>
      </c>
      <c r="K590" t="s">
        <v>743</v>
      </c>
      <c r="O590" s="40"/>
      <c r="P590" t="s">
        <v>743</v>
      </c>
      <c r="Q590" t="s">
        <v>743</v>
      </c>
      <c r="W590" t="s">
        <v>743</v>
      </c>
      <c r="X590" s="40" t="s">
        <v>743</v>
      </c>
      <c r="Y590" t="s">
        <v>743</v>
      </c>
      <c r="Z590" t="s">
        <v>743</v>
      </c>
      <c r="AA590" t="s">
        <v>743</v>
      </c>
      <c r="AB590" t="s">
        <v>743</v>
      </c>
      <c r="AC590" t="s">
        <v>743</v>
      </c>
      <c r="AE590">
        <v>0</v>
      </c>
      <c r="AI590" t="s">
        <v>743</v>
      </c>
      <c r="AJ590" t="s">
        <v>743</v>
      </c>
      <c r="AK590" t="s">
        <v>743</v>
      </c>
      <c r="AL590" t="s">
        <v>743</v>
      </c>
      <c r="AM590" t="s">
        <v>743</v>
      </c>
      <c r="AN590" t="s">
        <v>743</v>
      </c>
      <c r="AO590" t="s">
        <v>743</v>
      </c>
      <c r="AP590" t="s">
        <v>21</v>
      </c>
      <c r="AW590" t="s">
        <v>744</v>
      </c>
      <c r="AX590">
        <v>2.9027465887005901</v>
      </c>
      <c r="AY590">
        <v>26.21</v>
      </c>
      <c r="AZ590">
        <v>21.614897517147298</v>
      </c>
    </row>
  </sheetData>
  <autoFilter ref="A1:AZ590" xr:uid="{B7156AA9-2827-4D2C-AB1D-243F1A35739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F297AF87F0044BAAB322A991DF26C" ma:contentTypeVersion="18" ma:contentTypeDescription="Create a new document." ma:contentTypeScope="" ma:versionID="9b925f3735b2ca220a32397809c7f224">
  <xsd:schema xmlns:xsd="http://www.w3.org/2001/XMLSchema" xmlns:xs="http://www.w3.org/2001/XMLSchema" xmlns:p="http://schemas.microsoft.com/office/2006/metadata/properties" xmlns:ns1="http://schemas.microsoft.com/sharepoint/v3" xmlns:ns2="a8710372-7623-4b9c-8109-470628ac7fab" xmlns:ns3="851dfaa3-aae8-4c03-b90c-7dd4a6526d0d" targetNamespace="http://schemas.microsoft.com/office/2006/metadata/properties" ma:root="true" ma:fieldsID="f27f9ef1e5aed3d4633eb0ceb847a28d" ns1:_="" ns2:_="" ns3:_="">
    <xsd:import namespace="http://schemas.microsoft.com/sharepoint/v3"/>
    <xsd:import namespace="a8710372-7623-4b9c-8109-470628ac7fab"/>
    <xsd:import namespace="851dfaa3-aae8-4c03-b90c-7dd4a6526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10372-7623-4b9c-8109-470628ac7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cfdcae8-6a83-4c52-b891-75b08cbe2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dfaa3-aae8-4c03-b90c-7dd4a6526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bde447f-9c6c-4421-af29-e30b317a6074}" ma:internalName="TaxCatchAll" ma:showField="CatchAllData" ma:web="851dfaa3-aae8-4c03-b90c-7dd4a6526d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851dfaa3-aae8-4c03-b90c-7dd4a6526d0d">
      <UserInfo>
        <DisplayName/>
        <AccountId xsi:nil="true"/>
        <AccountType/>
      </UserInfo>
    </SharedWithUsers>
    <lcf76f155ced4ddcb4097134ff3c332f xmlns="a8710372-7623-4b9c-8109-470628ac7fab">
      <Terms xmlns="http://schemas.microsoft.com/office/infopath/2007/PartnerControls"/>
    </lcf76f155ced4ddcb4097134ff3c332f>
    <TaxCatchAll xmlns="851dfaa3-aae8-4c03-b90c-7dd4a6526d0d" xsi:nil="true"/>
  </documentManagement>
</p:properties>
</file>

<file path=customXml/itemProps1.xml><?xml version="1.0" encoding="utf-8"?>
<ds:datastoreItem xmlns:ds="http://schemas.openxmlformats.org/officeDocument/2006/customXml" ds:itemID="{B8B387DC-257C-4C14-A15C-C28E6A650231}"/>
</file>

<file path=customXml/itemProps2.xml><?xml version="1.0" encoding="utf-8"?>
<ds:datastoreItem xmlns:ds="http://schemas.openxmlformats.org/officeDocument/2006/customXml" ds:itemID="{0F89BE09-A131-4ECD-95BE-3598AC534BC5}"/>
</file>

<file path=customXml/itemProps3.xml><?xml version="1.0" encoding="utf-8"?>
<ds:datastoreItem xmlns:ds="http://schemas.openxmlformats.org/officeDocument/2006/customXml" ds:itemID="{B820949D-044A-4D43-BA22-4896D0D6E1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Orellana, Lucio@Waterboards</dc:creator>
  <cp:keywords/>
  <dc:description/>
  <cp:lastModifiedBy>Montgomery, Lydia@Waterboards</cp:lastModifiedBy>
  <cp:revision/>
  <dcterms:created xsi:type="dcterms:W3CDTF">2025-04-02T17:58:42Z</dcterms:created>
  <dcterms:modified xsi:type="dcterms:W3CDTF">2025-08-11T21:46:10Z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0x010100BE0F297AF87F0044BAAB322A991DF26C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