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75" windowWidth="17475" windowHeight="9690"/>
  </bookViews>
  <sheets>
    <sheet name="Urban Supplier Data" sheetId="1" r:id="rId1"/>
    <sheet name="Tiers&amp;savings" sheetId="2" r:id="rId2"/>
  </sheets>
  <definedNames>
    <definedName name="category">'Tiers&amp;savings'!$A$2:$D$6</definedName>
  </definedNames>
  <calcPr calcId="145621"/>
</workbook>
</file>

<file path=xl/calcChain.xml><?xml version="1.0" encoding="utf-8"?>
<calcChain xmlns="http://schemas.openxmlformats.org/spreadsheetml/2006/main">
  <c r="C5" i="2" l="1"/>
  <c r="C2" i="2" l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3" i="1"/>
  <c r="H3" i="1" s="1"/>
  <c r="C4" i="2"/>
  <c r="C3" i="2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H414" i="1" l="1"/>
  <c r="G2" i="2" l="1"/>
  <c r="G1" i="2"/>
</calcChain>
</file>

<file path=xl/comments1.xml><?xml version="1.0" encoding="utf-8"?>
<comments xmlns="http://schemas.openxmlformats.org/spreadsheetml/2006/main">
  <authors>
    <author>Oppenheimer, Eric@Waterboards</author>
  </authors>
  <commentList>
    <comment ref="I65" authorId="0">
      <text>
        <r>
          <rPr>
            <b/>
            <sz val="9"/>
            <color indexed="81"/>
            <rFont val="Tahoma"/>
            <family val="2"/>
          </rPr>
          <t>Oppenheimer, Eric@Waterboards:</t>
        </r>
        <r>
          <rPr>
            <sz val="9"/>
            <color indexed="81"/>
            <rFont val="Tahoma"/>
            <family val="2"/>
          </rPr>
          <t xml:space="preserve">
Missing data, used Jan 2015</t>
        </r>
      </text>
    </comment>
    <comment ref="I179" authorId="0">
      <text>
        <r>
          <rPr>
            <b/>
            <sz val="9"/>
            <color indexed="81"/>
            <rFont val="Tahoma"/>
            <family val="2"/>
          </rPr>
          <t>Oppenheimer, Eric@Waterboards:</t>
        </r>
        <r>
          <rPr>
            <sz val="9"/>
            <color indexed="81"/>
            <rFont val="Tahoma"/>
            <family val="2"/>
          </rPr>
          <t xml:space="preserve">
Missing data, used October 2015</t>
        </r>
      </text>
    </comment>
    <comment ref="I371" authorId="0">
      <text>
        <r>
          <rPr>
            <b/>
            <sz val="9"/>
            <color indexed="81"/>
            <rFont val="Tahoma"/>
            <family val="2"/>
          </rPr>
          <t>Oppenheimer, Eric@Waterboards:</t>
        </r>
        <r>
          <rPr>
            <sz val="9"/>
            <color indexed="81"/>
            <rFont val="Tahoma"/>
            <family val="2"/>
          </rPr>
          <t xml:space="preserve">
Missing data, uses October 2014</t>
        </r>
      </text>
    </comment>
  </commentList>
</comments>
</file>

<file path=xl/sharedStrings.xml><?xml version="1.0" encoding="utf-8"?>
<sst xmlns="http://schemas.openxmlformats.org/spreadsheetml/2006/main" count="440" uniqueCount="433">
  <si>
    <t>Total Water Production</t>
  </si>
  <si>
    <t>Total Water
Saved</t>
  </si>
  <si>
    <t>Percent Saved</t>
  </si>
  <si>
    <t>Supplier Name</t>
  </si>
  <si>
    <t>2014/15
(Jun-14 - Feb-15)</t>
  </si>
  <si>
    <t>Category</t>
  </si>
  <si>
    <t>Cambria Community Services District</t>
  </si>
  <si>
    <t>Vernon  City of</t>
  </si>
  <si>
    <t>Santa Cruz  City of</t>
  </si>
  <si>
    <t>Seal Beach  City of</t>
  </si>
  <si>
    <t>San Francisco Public Utilities Commission</t>
  </si>
  <si>
    <t>California Water Service Company South San Francisco</t>
  </si>
  <si>
    <t>California Water Service Company East Los Angeles</t>
  </si>
  <si>
    <t>Coastside County Water District</t>
  </si>
  <si>
    <t>California-American Water Company Monterey District</t>
  </si>
  <si>
    <t>California-American Water Company San Diego District</t>
  </si>
  <si>
    <t>East Palo Alto, City of</t>
  </si>
  <si>
    <t>Golden State Water Company Bell-Bell Gardens</t>
  </si>
  <si>
    <t>Arcata  City of</t>
  </si>
  <si>
    <t>North Coast County Water District</t>
  </si>
  <si>
    <t>Hayward  City of</t>
  </si>
  <si>
    <t>Grover Beach  City of</t>
  </si>
  <si>
    <t>Westborough Water District</t>
  </si>
  <si>
    <t>Daly City  City of</t>
  </si>
  <si>
    <t>Park Water Company</t>
  </si>
  <si>
    <t>San Bruno  City of</t>
  </si>
  <si>
    <t>Port Hueneme  City of</t>
  </si>
  <si>
    <t>Soquel Creek Water District</t>
  </si>
  <si>
    <t>Paramount  City of</t>
  </si>
  <si>
    <t>Golden State Water Company Bay Point</t>
  </si>
  <si>
    <t>Amador Water Agency</t>
  </si>
  <si>
    <t>Golden State Water Company Florence Graham</t>
  </si>
  <si>
    <t>Compton  City of</t>
  </si>
  <si>
    <t>South Gate  City of</t>
  </si>
  <si>
    <t>Golden State Water Company Southwest</t>
  </si>
  <si>
    <t>Estero Municipal Improvement District</t>
  </si>
  <si>
    <t>California Water Service Company King City</t>
  </si>
  <si>
    <t>Menlo Park  City of</t>
  </si>
  <si>
    <t>Huntington Park  City of</t>
  </si>
  <si>
    <t>Golden State Water Company S San Gabriel</t>
  </si>
  <si>
    <t>Oxnard  City of</t>
  </si>
  <si>
    <t>Redwood City  City of</t>
  </si>
  <si>
    <t>Morro Bay  City of</t>
  </si>
  <si>
    <t>Inglewood  City of</t>
  </si>
  <si>
    <t>Goleta Water District</t>
  </si>
  <si>
    <t>Lompoc  City of</t>
  </si>
  <si>
    <t>City of Big Bear Lake, Dept of Water &amp; Power</t>
  </si>
  <si>
    <t>Sweetwater Springs Water District</t>
  </si>
  <si>
    <t>Golden State Water Company Artesia</t>
  </si>
  <si>
    <t>McKinleyville Community Service District</t>
  </si>
  <si>
    <t>Golden State Water Company Norwalk</t>
  </si>
  <si>
    <t>San Lorenzo Valley Water District</t>
  </si>
  <si>
    <t>Mountain View  City of</t>
  </si>
  <si>
    <t>Sweetwater Authority</t>
  </si>
  <si>
    <t>San Gabriel Valley Water Company</t>
  </si>
  <si>
    <t>Marina Coast Water District</t>
  </si>
  <si>
    <t>Santa Ana  City of</t>
  </si>
  <si>
    <t>Sunnyvale  City of</t>
  </si>
  <si>
    <t>Vallejo  City of</t>
  </si>
  <si>
    <t>Dublin San Ramon Services District</t>
  </si>
  <si>
    <t>California Water Service Company Dominguez</t>
  </si>
  <si>
    <t>Montebello Land and Water Company</t>
  </si>
  <si>
    <t>Valley County Water District</t>
  </si>
  <si>
    <t>Santa Barbara  City of</t>
  </si>
  <si>
    <t>American Canyon, City of</t>
  </si>
  <si>
    <t>Santa Clara  City of</t>
  </si>
  <si>
    <t>Alameda County Water District</t>
  </si>
  <si>
    <t>Crestline Village Water District</t>
  </si>
  <si>
    <t>Monterey Park  City of</t>
  </si>
  <si>
    <t>California Water Service Company Redwood Valley</t>
  </si>
  <si>
    <t>Scotts Valley Water District</t>
  </si>
  <si>
    <t>Greenfield, City of</t>
  </si>
  <si>
    <t>California Water Service Company Mid Peninsula</t>
  </si>
  <si>
    <t>San Diego  City of</t>
  </si>
  <si>
    <t>Long Beach  City of</t>
  </si>
  <si>
    <t>California Water Service Company Salinas District</t>
  </si>
  <si>
    <t>Pomona  City of</t>
  </si>
  <si>
    <t>Rohnert Park  City of</t>
  </si>
  <si>
    <t>East Bay Municipal Utilities District</t>
  </si>
  <si>
    <t>Lynwood  City of</t>
  </si>
  <si>
    <t>Hi-Desert Water District</t>
  </si>
  <si>
    <t>Golden State Water Company Culver City</t>
  </si>
  <si>
    <t>Hawthorne  City of</t>
  </si>
  <si>
    <t>Santa Rosa  City of</t>
  </si>
  <si>
    <t>Windsor, Town of</t>
  </si>
  <si>
    <t>Millbrae  City of</t>
  </si>
  <si>
    <t>Burlingame  City of</t>
  </si>
  <si>
    <t>Great Oaks Water Company Incorporated</t>
  </si>
  <si>
    <t>California Water Service Company Oroville</t>
  </si>
  <si>
    <t>Westminster  City of</t>
  </si>
  <si>
    <t>San Buenaventura  City of</t>
  </si>
  <si>
    <t>Otay Water District</t>
  </si>
  <si>
    <t>Fountain Valley  City of</t>
  </si>
  <si>
    <t>Santa Fe Springs  City of</t>
  </si>
  <si>
    <t>California Water Service Company Stockton</t>
  </si>
  <si>
    <t>Golden State Water Company West Orange</t>
  </si>
  <si>
    <t>Irvine Ranch Water District</t>
  </si>
  <si>
    <t>Adelanto city of</t>
  </si>
  <si>
    <t>Los Angeles Department of Water and Power</t>
  </si>
  <si>
    <t>Crescent City  City of</t>
  </si>
  <si>
    <t>Hollister  City of</t>
  </si>
  <si>
    <t>Mesa Water District</t>
  </si>
  <si>
    <t>California Water Service Company Hermosa/Redondo</t>
  </si>
  <si>
    <t>Bellflower-Somerset Mutual Water Company</t>
  </si>
  <si>
    <t>Rowland Water District</t>
  </si>
  <si>
    <t>Crescenta Valley Water District</t>
  </si>
  <si>
    <t>San Jose Water Company</t>
  </si>
  <si>
    <t>Azusa  City of</t>
  </si>
  <si>
    <t>El Segundo  City of</t>
  </si>
  <si>
    <t>Mid-Peninsula Water District</t>
  </si>
  <si>
    <t>Calexico  City of</t>
  </si>
  <si>
    <t>Watsonville  City of</t>
  </si>
  <si>
    <t>Torrance  City of</t>
  </si>
  <si>
    <t>Lomita  City of</t>
  </si>
  <si>
    <t>Golden State Water Company Barstow</t>
  </si>
  <si>
    <t>Escondido  City of</t>
  </si>
  <si>
    <t>Marin Municipal Water District</t>
  </si>
  <si>
    <t>San Gabriel County Water District</t>
  </si>
  <si>
    <t>Pittsburg  City of</t>
  </si>
  <si>
    <t>Huntington Beach  City of</t>
  </si>
  <si>
    <t>Oceanside  City of</t>
  </si>
  <si>
    <t>Santa Monica  City of</t>
  </si>
  <si>
    <t>Norwalk City of</t>
  </si>
  <si>
    <t>Ukiah  City of</t>
  </si>
  <si>
    <t>Fairfield  City of</t>
  </si>
  <si>
    <t>Helix Water District</t>
  </si>
  <si>
    <t>Camarillo  City of</t>
  </si>
  <si>
    <t>San Jose  City of</t>
  </si>
  <si>
    <t>Soledad, City of</t>
  </si>
  <si>
    <t>Golden State Water Company S Arcadia</t>
  </si>
  <si>
    <t>California-American Water Company Sacramento District</t>
  </si>
  <si>
    <t>Carpinteria Valley Water District</t>
  </si>
  <si>
    <t>El Monte  City of</t>
  </si>
  <si>
    <t>Groveland Community Services District</t>
  </si>
  <si>
    <t>Whittier  City of</t>
  </si>
  <si>
    <t>Fortuna  City of</t>
  </si>
  <si>
    <t>Glendale  City of</t>
  </si>
  <si>
    <t>Alhambra  City of</t>
  </si>
  <si>
    <t xml:space="preserve">Lathrop, City of </t>
  </si>
  <si>
    <t>Anaheim  City of</t>
  </si>
  <si>
    <t>Vista Irrigation District</t>
  </si>
  <si>
    <t>Gilroy  City of</t>
  </si>
  <si>
    <t>California Water Service Company Kern River Valley</t>
  </si>
  <si>
    <t>Humboldt Community Service District</t>
  </si>
  <si>
    <t>Coachella  City of</t>
  </si>
  <si>
    <t>Palo Alto  City of</t>
  </si>
  <si>
    <t>Napa  City of</t>
  </si>
  <si>
    <t>Orchard Dale Water District</t>
  </si>
  <si>
    <t>Perris, City of</t>
  </si>
  <si>
    <t>Downey  City of</t>
  </si>
  <si>
    <t>Lakewood  City of</t>
  </si>
  <si>
    <t>City of Newman Water Department</t>
  </si>
  <si>
    <t>Milpitas  City of</t>
  </si>
  <si>
    <t>Golden State Water Company Placentia</t>
  </si>
  <si>
    <t>Vallecitos Water District</t>
  </si>
  <si>
    <t>Buena Park  City of</t>
  </si>
  <si>
    <t>Del Oro Water Company</t>
  </si>
  <si>
    <t>Manhattan Beach  City of</t>
  </si>
  <si>
    <t>Pico Rivera  City of</t>
  </si>
  <si>
    <t>Livermore  City of Division of Water Resources</t>
  </si>
  <si>
    <t>Beaumont-Cherry Valley Water District</t>
  </si>
  <si>
    <t>Pleasanton  City of</t>
  </si>
  <si>
    <t>Suburban Water Systems San Jose Hills</t>
  </si>
  <si>
    <t>California Water Service Company Livermore</t>
  </si>
  <si>
    <t>San Luis Obispo  City of</t>
  </si>
  <si>
    <t>Lakeside Water District</t>
  </si>
  <si>
    <t>El Toro Water District</t>
  </si>
  <si>
    <t>San Clemente  City of</t>
  </si>
  <si>
    <t>California Water Service Company Marysville</t>
  </si>
  <si>
    <t>Sunny Slope Water Company</t>
  </si>
  <si>
    <t>Healdsburg  City of</t>
  </si>
  <si>
    <t>Valencia Water Company</t>
  </si>
  <si>
    <t>San Fernando  City of</t>
  </si>
  <si>
    <t>Eureka  City of</t>
  </si>
  <si>
    <t>Alco Water Service</t>
  </si>
  <si>
    <t>Moulton Niguel Water District</t>
  </si>
  <si>
    <t>Riverside  City of</t>
  </si>
  <si>
    <t>Twentynine Palms Water District</t>
  </si>
  <si>
    <t>North Marin Water District</t>
  </si>
  <si>
    <t>Brea  City of</t>
  </si>
  <si>
    <t>Delano  City of</t>
  </si>
  <si>
    <t>El Centro  City of</t>
  </si>
  <si>
    <t>Brawley  City of</t>
  </si>
  <si>
    <t>Petaluma  City of</t>
  </si>
  <si>
    <t>South Coast Water District</t>
  </si>
  <si>
    <t>Arroyo Grande  City of</t>
  </si>
  <si>
    <t>Eastern Municipal Water District</t>
  </si>
  <si>
    <t>Tuolumne Utilities District</t>
  </si>
  <si>
    <t>La Palma  City of</t>
  </si>
  <si>
    <t>California Water Service Company Dixon, City of</t>
  </si>
  <si>
    <t>Tracy  City of</t>
  </si>
  <si>
    <t>Lake Arrowhead Community Services District</t>
  </si>
  <si>
    <t>Martinez  City of</t>
  </si>
  <si>
    <t>Reedley  City of</t>
  </si>
  <si>
    <t>Davis  City of</t>
  </si>
  <si>
    <t>California Water Service Company Willows</t>
  </si>
  <si>
    <t>Sacramento  City of</t>
  </si>
  <si>
    <t>Burbank  City of</t>
  </si>
  <si>
    <t>Ventura County Waterworks District No. 8</t>
  </si>
  <si>
    <t>Padre Dam Municipal Water District</t>
  </si>
  <si>
    <t>Ontario  City of</t>
  </si>
  <si>
    <t>Pico Water District</t>
  </si>
  <si>
    <t>Santa Maria  City of</t>
  </si>
  <si>
    <t>Valley of the Moon Water District</t>
  </si>
  <si>
    <t>San Juan Capistrano  City of</t>
  </si>
  <si>
    <t>Laguna Beach County Water District</t>
  </si>
  <si>
    <t>Santa Margarita Water District</t>
  </si>
  <si>
    <t>Monte Vista Water District</t>
  </si>
  <si>
    <t>Lincoln Avenue Water Company</t>
  </si>
  <si>
    <t>San Gabriel Valley Fontana Water Company</t>
  </si>
  <si>
    <t>Tehachapi, City of</t>
  </si>
  <si>
    <t>North Tahoe Public Utility District</t>
  </si>
  <si>
    <t>Fresno  City of</t>
  </si>
  <si>
    <t>Golden State Water Company Simi Valley</t>
  </si>
  <si>
    <t>Fullerton  City of</t>
  </si>
  <si>
    <t>Pasadena  City of</t>
  </si>
  <si>
    <t>Suburban Water Systems Whittier/La Mirada</t>
  </si>
  <si>
    <t>Big Bear City Community Services District</t>
  </si>
  <si>
    <t>Lake Hemet Municipal Water District</t>
  </si>
  <si>
    <t>Suisun-Solano Water Authority</t>
  </si>
  <si>
    <t>Diablo Water District</t>
  </si>
  <si>
    <t>Garden Grove  City of</t>
  </si>
  <si>
    <t>Woodland  City of</t>
  </si>
  <si>
    <t>Antioch  City of</t>
  </si>
  <si>
    <t>Contra Costa Water District</t>
  </si>
  <si>
    <t>Rialto  City of</t>
  </si>
  <si>
    <t>Sunnyslope County Water District</t>
  </si>
  <si>
    <t>San Bernardino  City of</t>
  </si>
  <si>
    <t>Cerritos  City of</t>
  </si>
  <si>
    <t>San Jacinto  City of</t>
  </si>
  <si>
    <t>Tulare, City of</t>
  </si>
  <si>
    <t>Sacramento County Water Agency</t>
  </si>
  <si>
    <t>Benicia  City of</t>
  </si>
  <si>
    <t>Orange  City of</t>
  </si>
  <si>
    <t>Stockton  City of</t>
  </si>
  <si>
    <t>Ceres  City of</t>
  </si>
  <si>
    <t>Monrovia  City of</t>
  </si>
  <si>
    <t>Chino  City of</t>
  </si>
  <si>
    <t>Apple Valley Ranchos Water Company</t>
  </si>
  <si>
    <t>Sonoma  City of</t>
  </si>
  <si>
    <t>Humboldt Bay Municipal Water District</t>
  </si>
  <si>
    <t>Victorville Water District</t>
  </si>
  <si>
    <t>Paso Robles  City of</t>
  </si>
  <si>
    <t>Sanger  City of</t>
  </si>
  <si>
    <t>Rubidoux Community Service District</t>
  </si>
  <si>
    <t>Phelan Pinon Hills Community Services District</t>
  </si>
  <si>
    <t xml:space="preserve">Covina  City of </t>
  </si>
  <si>
    <t>California-American Water Company Los Angeles District</t>
  </si>
  <si>
    <t>Golden State Water Company San Dimas</t>
  </si>
  <si>
    <t>Patterson  City of</t>
  </si>
  <si>
    <t>Yreka, City of</t>
  </si>
  <si>
    <t>Trabuco Canyon Water District</t>
  </si>
  <si>
    <t>Arvin Community Services District</t>
  </si>
  <si>
    <t>San Dieguito Water District</t>
  </si>
  <si>
    <t>Atascadero Mutual Water Company</t>
  </si>
  <si>
    <t>Santa Paula  City of</t>
  </si>
  <si>
    <t>Manteca  City of</t>
  </si>
  <si>
    <t>Castaic Lake Water Agency Santa Clarita Water Division</t>
  </si>
  <si>
    <t>Roseville  City of</t>
  </si>
  <si>
    <t>La Verne  City of</t>
  </si>
  <si>
    <t>Nipomo Community Services District</t>
  </si>
  <si>
    <t>Imperial, City of</t>
  </si>
  <si>
    <t>Lamont Public Utility District</t>
  </si>
  <si>
    <t>Walnut Valley Water District</t>
  </si>
  <si>
    <t>Chino Hills  City of</t>
  </si>
  <si>
    <t>Thousand Oaks  City of</t>
  </si>
  <si>
    <t>Rosamond Community Service District</t>
  </si>
  <si>
    <t>Corona  City of</t>
  </si>
  <si>
    <t>Hesperia Water District City of</t>
  </si>
  <si>
    <t>Fillmore  City of</t>
  </si>
  <si>
    <t>Joshua Basin Water District</t>
  </si>
  <si>
    <t>Calaveras County Water District</t>
  </si>
  <si>
    <t>East Valley Water District</t>
  </si>
  <si>
    <t>Tustin  City of</t>
  </si>
  <si>
    <t>Brentwood  City of</t>
  </si>
  <si>
    <t>California Water Service Company Los Altos/Suburban</t>
  </si>
  <si>
    <t>Mission Springs Water District</t>
  </si>
  <si>
    <t>Yuba City  City of</t>
  </si>
  <si>
    <t>Palmdale Water District</t>
  </si>
  <si>
    <t>California-American Water Ventura District</t>
  </si>
  <si>
    <t>Porterville  City of</t>
  </si>
  <si>
    <t>Madera  City of</t>
  </si>
  <si>
    <t>Golden State Water Company Ojai</t>
  </si>
  <si>
    <t>Blythe  City of</t>
  </si>
  <si>
    <t>South Pasadena  City of</t>
  </si>
  <si>
    <t>Ramona Municipal Water District</t>
  </si>
  <si>
    <t>La Habra  City of Public Works</t>
  </si>
  <si>
    <t>Banning  City of</t>
  </si>
  <si>
    <t>Livingston  City of</t>
  </si>
  <si>
    <t>Dinuba  City of</t>
  </si>
  <si>
    <t>Folsom  City of</t>
  </si>
  <si>
    <t>Loma Linda  City of *</t>
  </si>
  <si>
    <t>Hanford  City of</t>
  </si>
  <si>
    <t>Lemoore  City of</t>
  </si>
  <si>
    <t>Jurupa Community Service District</t>
  </si>
  <si>
    <t>Turlock  City of</t>
  </si>
  <si>
    <t>Pismo Beach  City of</t>
  </si>
  <si>
    <t>Indio  City of</t>
  </si>
  <si>
    <t>Mammoth Community Water District</t>
  </si>
  <si>
    <t>California Water Service Company Selma</t>
  </si>
  <si>
    <t>California Water Service Company Visalia</t>
  </si>
  <si>
    <t>Hemet  City of</t>
  </si>
  <si>
    <t>Western Municipal Water District of Riverside</t>
  </si>
  <si>
    <t>Newhall County Water District</t>
  </si>
  <si>
    <t>West Kern Water District</t>
  </si>
  <si>
    <t>Rincon Del Diablo Municipal Water District</t>
  </si>
  <si>
    <t>Shafter  City of</t>
  </si>
  <si>
    <t>Triunfo Sanitation District / Oak Park Water Service</t>
  </si>
  <si>
    <t>Vacaville  City of</t>
  </si>
  <si>
    <t>Los Angeles County Public Works Waterworks District 40</t>
  </si>
  <si>
    <t>California Water Service Company Bakersfield</t>
  </si>
  <si>
    <t>Galt  City of</t>
  </si>
  <si>
    <t>Cucamonga Valley Water District</t>
  </si>
  <si>
    <t>Wasco  City of</t>
  </si>
  <si>
    <t>California Water Service Company Chico District</t>
  </si>
  <si>
    <t>South Tahoe Public Utilities District</t>
  </si>
  <si>
    <t>Winton Water &amp; Sanitary District</t>
  </si>
  <si>
    <t>Carlsbad Municipal Water District</t>
  </si>
  <si>
    <t>Riverbank  City of</t>
  </si>
  <si>
    <t>Modesto, City of</t>
  </si>
  <si>
    <t>El Dorado Irrigation District</t>
  </si>
  <si>
    <t>Morgan Hill  City of</t>
  </si>
  <si>
    <t>Exeter  City of</t>
  </si>
  <si>
    <t>Kerman, City of</t>
  </si>
  <si>
    <t>Citrus Heights Water District</t>
  </si>
  <si>
    <t>San Bernardino County Service Area 70</t>
  </si>
  <si>
    <t>Colton, City of</t>
  </si>
  <si>
    <t>Georgetown Divide Public Utilities District</t>
  </si>
  <si>
    <t>Oakdale  City of</t>
  </si>
  <si>
    <t>Elsinore Valley Municipal Water District</t>
  </si>
  <si>
    <t>Fallbrook Public Utility District</t>
  </si>
  <si>
    <t>Sierra Madre  City of</t>
  </si>
  <si>
    <t>Atwater  City of</t>
  </si>
  <si>
    <t>Lee Lake Water District</t>
  </si>
  <si>
    <t>Poway  City of</t>
  </si>
  <si>
    <t>Shasta Lake  City of</t>
  </si>
  <si>
    <t>Newport Beach  City of</t>
  </si>
  <si>
    <t>Redding  City of</t>
  </si>
  <si>
    <t>Lodi  City of Public Works Department</t>
  </si>
  <si>
    <t>Elk Grove Water Service</t>
  </si>
  <si>
    <t>Ventura County Waterworks District No 1</t>
  </si>
  <si>
    <t>Golden State Water Company Orcutt</t>
  </si>
  <si>
    <t>Lincoln  City of</t>
  </si>
  <si>
    <t>West Valley Water District</t>
  </si>
  <si>
    <t>Sacramento Suburban Water District</t>
  </si>
  <si>
    <t>Nevada Irrigation District</t>
  </si>
  <si>
    <t>Rubio Canyon Land and Water Association</t>
  </si>
  <si>
    <t>Norco  City of</t>
  </si>
  <si>
    <t>Beverly Hills  City of</t>
  </si>
  <si>
    <t>Carmichael Water District</t>
  </si>
  <si>
    <t>Riverside Highland Water Company</t>
  </si>
  <si>
    <t>Yorba Linda Water District</t>
  </si>
  <si>
    <t>Olivenhain Municipal Water District</t>
  </si>
  <si>
    <t>Olivehurst Public Utility District</t>
  </si>
  <si>
    <t>Rio Linda - Elverta Community Water District</t>
  </si>
  <si>
    <t>Upland  City of</t>
  </si>
  <si>
    <t>Discovery Bay Community Services District</t>
  </si>
  <si>
    <t>California Water Service Company Bear Gulch</t>
  </si>
  <si>
    <t>Corcoran City of</t>
  </si>
  <si>
    <t>Glendora  City of</t>
  </si>
  <si>
    <t>Los Banos, City of</t>
  </si>
  <si>
    <t>Clovis  City of</t>
  </si>
  <si>
    <t>Camrosa Water District</t>
  </si>
  <si>
    <t>East Niles Community Service District</t>
  </si>
  <si>
    <t>Rio Vista, city of</t>
  </si>
  <si>
    <t>Placer County Water Agency</t>
  </si>
  <si>
    <t>West Sacramento  City of</t>
  </si>
  <si>
    <t>Montecito Water District</t>
  </si>
  <si>
    <t>Paradise Irrigation District</t>
  </si>
  <si>
    <t>Fruitridge Vista Water Company</t>
  </si>
  <si>
    <t>Los Angeles County Public Works Waterworks District 29</t>
  </si>
  <si>
    <t>Fair Oaks Water District</t>
  </si>
  <si>
    <t>Indian Wells Valley Water District</t>
  </si>
  <si>
    <t>San Bernardino County Service Area 64</t>
  </si>
  <si>
    <t>Pinedale County Water District</t>
  </si>
  <si>
    <t>Truckee-Donner Public Utilities District</t>
  </si>
  <si>
    <t>Anderson, City of</t>
  </si>
  <si>
    <t>Golden State Water Company Claremont</t>
  </si>
  <si>
    <t>California Water Service Company Palos Verdes</t>
  </si>
  <si>
    <t>California City  City of</t>
  </si>
  <si>
    <t>Casitas Municipal Water District</t>
  </si>
  <si>
    <t>Yucaipa Valley Water District</t>
  </si>
  <si>
    <t>Golden State Water Company Cordova</t>
  </si>
  <si>
    <t>Red Bluff  City of</t>
  </si>
  <si>
    <t>East Orange County Water District</t>
  </si>
  <si>
    <t>Bakman Water Company</t>
  </si>
  <si>
    <t>Bakersfield  City of</t>
  </si>
  <si>
    <t>Merced  City of</t>
  </si>
  <si>
    <t>Hillsborough  Town of</t>
  </si>
  <si>
    <t>Ripon  City of</t>
  </si>
  <si>
    <t>Susanville  City of</t>
  </si>
  <si>
    <t>Valley Center Municipal Water District</t>
  </si>
  <si>
    <t>Bella Vista Water District</t>
  </si>
  <si>
    <t>California Water Service Company Antelope Valley</t>
  </si>
  <si>
    <t>Arcadia  City of</t>
  </si>
  <si>
    <t>Madera County</t>
  </si>
  <si>
    <t>Oildale Mutual Water Company</t>
  </si>
  <si>
    <t>Tahoe City Public Utilities District</t>
  </si>
  <si>
    <t>Kingsburg, City of</t>
  </si>
  <si>
    <t>Quartz Hill Water District</t>
  </si>
  <si>
    <t>Linda County Water District</t>
  </si>
  <si>
    <t>Las Virgenes Municipal Water District</t>
  </si>
  <si>
    <t>California Water Service Company Westlake</t>
  </si>
  <si>
    <t>Orange Vale Water Company</t>
  </si>
  <si>
    <t>Redlands  City of</t>
  </si>
  <si>
    <t>Rancho California Water District</t>
  </si>
  <si>
    <t>Coachella Valley Water District</t>
  </si>
  <si>
    <t>Desert Water Agency</t>
  </si>
  <si>
    <t>San Juan Water District</t>
  </si>
  <si>
    <t>South Feather Water and Power Agency</t>
  </si>
  <si>
    <t>Valley Water Company</t>
  </si>
  <si>
    <t>Rainbow Municipal Water District</t>
  </si>
  <si>
    <t>Vaughn Water Company</t>
  </si>
  <si>
    <t>Serrano Water District</t>
  </si>
  <si>
    <t>Golden State Water Company Cowan Heights</t>
  </si>
  <si>
    <t>Myoma Dunes Mutual Water Company</t>
  </si>
  <si>
    <t>Santa Fe Irrigation District</t>
  </si>
  <si>
    <t>Statewide</t>
  </si>
  <si>
    <t>R-GPCD Range</t>
  </si>
  <si>
    <t># of Suppliers in Range</t>
  </si>
  <si>
    <t>Conservation Standard</t>
  </si>
  <si>
    <t>Estimated Water Savings (%)</t>
  </si>
  <si>
    <t xml:space="preserve"> </t>
  </si>
  <si>
    <t>Estimated Savings (Gallons)</t>
  </si>
  <si>
    <t>Estimated Water Savings (acre-feet)</t>
  </si>
  <si>
    <t>Under 55</t>
  </si>
  <si>
    <t>55-110</t>
  </si>
  <si>
    <t>110-165</t>
  </si>
  <si>
    <t>2013
(Jun - Feb)</t>
  </si>
  <si>
    <t>Tier</t>
  </si>
  <si>
    <t>(Jun-14 - Feb-15, compared to 2013, gallons)</t>
  </si>
  <si>
    <t>Over 165</t>
  </si>
  <si>
    <t xml:space="preserve"> Sep 2014 R-GPCD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</si>
</sst>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0.0%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rgb="FFDDEBF7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indexed="64"/>
      </left>
      <right style="thin">
        <color indexed="64"/>
      </right>
      <top style="thin">
        <color rgb="FFDDEBF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/>
      <top/>
      <bottom/>
      <diagonal/>
    </border>
    <border>
      <left/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DEBF7"/>
      </bottom>
      <diagonal/>
    </border>
    <border>
      <left style="thin">
        <color indexed="64"/>
      </left>
      <right/>
      <top style="thin">
        <color indexed="64"/>
      </top>
      <bottom style="thin">
        <color rgb="FFDDEBF7"/>
      </bottom>
      <diagonal/>
    </border>
    <border>
      <left/>
      <right style="thin">
        <color indexed="64"/>
      </right>
      <top style="thin">
        <color indexed="64"/>
      </top>
      <bottom style="thin">
        <color rgb="FFDDEBF7"/>
      </bottom>
      <diagonal/>
    </border>
    <border>
      <left style="thin">
        <color indexed="64"/>
      </left>
      <right/>
      <top style="thin">
        <color rgb="FFDDEBF7"/>
      </top>
      <bottom style="thin">
        <color indexed="64"/>
      </bottom>
      <diagonal/>
    </border>
    <border>
      <left/>
      <right style="thin">
        <color indexed="64"/>
      </right>
      <top style="thin">
        <color rgb="FFDDEBF7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5" xfId="0" applyFont="1" applyBorder="1" applyAlignment="1">
      <alignment horizontal="left"/>
    </xf>
    <xf numFmtId="9" fontId="4" fillId="0" borderId="6" xfId="2" applyFont="1" applyBorder="1" applyAlignment="1">
      <alignment horizontal="right" indent="2"/>
    </xf>
    <xf numFmtId="3" fontId="4" fillId="0" borderId="6" xfId="1" applyNumberFormat="1" applyFont="1" applyBorder="1" applyAlignment="1">
      <alignment horizontal="right" indent="2"/>
    </xf>
    <xf numFmtId="3" fontId="4" fillId="0" borderId="7" xfId="1" applyNumberFormat="1" applyFont="1" applyBorder="1" applyAlignment="1">
      <alignment horizontal="right" indent="2"/>
    </xf>
    <xf numFmtId="3" fontId="4" fillId="0" borderId="5" xfId="0" applyNumberFormat="1" applyFont="1" applyBorder="1" applyAlignment="1">
      <alignment horizontal="right" indent="2"/>
    </xf>
    <xf numFmtId="0" fontId="0" fillId="0" borderId="0" xfId="0" applyAlignment="1">
      <alignment horizontal="right" indent="3"/>
    </xf>
    <xf numFmtId="3" fontId="0" fillId="0" borderId="0" xfId="1" applyNumberFormat="1" applyFont="1" applyAlignment="1">
      <alignment horizontal="right" indent="3"/>
    </xf>
    <xf numFmtId="0" fontId="5" fillId="5" borderId="5" xfId="0" applyFont="1" applyFill="1" applyBorder="1" applyAlignment="1">
      <alignment horizontal="left"/>
    </xf>
    <xf numFmtId="3" fontId="5" fillId="5" borderId="6" xfId="1" applyNumberFormat="1" applyFont="1" applyFill="1" applyBorder="1" applyAlignment="1">
      <alignment horizontal="right" indent="2"/>
    </xf>
    <xf numFmtId="3" fontId="5" fillId="5" borderId="7" xfId="1" applyNumberFormat="1" applyFont="1" applyFill="1" applyBorder="1" applyAlignment="1">
      <alignment horizontal="right" indent="2"/>
    </xf>
    <xf numFmtId="3" fontId="5" fillId="5" borderId="5" xfId="0" applyNumberFormat="1" applyFont="1" applyFill="1" applyBorder="1" applyAlignment="1">
      <alignment horizontal="right" indent="2"/>
    </xf>
    <xf numFmtId="9" fontId="5" fillId="5" borderId="6" xfId="2" applyFont="1" applyFill="1" applyBorder="1" applyAlignment="1">
      <alignment horizontal="right" indent="2"/>
    </xf>
    <xf numFmtId="0" fontId="0" fillId="0" borderId="0" xfId="0" applyFill="1"/>
    <xf numFmtId="0" fontId="2" fillId="3" borderId="3" xfId="0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1" fontId="4" fillId="0" borderId="6" xfId="2" applyNumberFormat="1" applyFont="1" applyBorder="1" applyAlignment="1">
      <alignment horizontal="right" indent="2"/>
    </xf>
    <xf numFmtId="1" fontId="2" fillId="3" borderId="1" xfId="1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0" fillId="0" borderId="0" xfId="1" applyNumberFormat="1" applyFont="1" applyAlignment="1">
      <alignment horizontal="right" indent="3"/>
    </xf>
    <xf numFmtId="1" fontId="5" fillId="5" borderId="6" xfId="2" applyNumberFormat="1" applyFont="1" applyFill="1" applyBorder="1" applyAlignment="1">
      <alignment horizontal="right" indent="2"/>
    </xf>
    <xf numFmtId="0" fontId="3" fillId="0" borderId="0" xfId="0" applyFont="1"/>
    <xf numFmtId="0" fontId="0" fillId="0" borderId="10" xfId="0" applyBorder="1"/>
    <xf numFmtId="9" fontId="0" fillId="0" borderId="10" xfId="2" applyFont="1" applyBorder="1"/>
    <xf numFmtId="3" fontId="2" fillId="3" borderId="11" xfId="1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9" fontId="4" fillId="5" borderId="6" xfId="2" applyFont="1" applyFill="1" applyBorder="1" applyAlignment="1">
      <alignment horizontal="right" indent="2"/>
    </xf>
    <xf numFmtId="1" fontId="2" fillId="3" borderId="16" xfId="0" applyNumberFormat="1" applyFont="1" applyFill="1" applyBorder="1" applyAlignment="1">
      <alignment horizontal="center" vertical="center" wrapText="1"/>
    </xf>
    <xf numFmtId="167" fontId="4" fillId="0" borderId="6" xfId="1" applyNumberFormat="1" applyFont="1" applyBorder="1" applyAlignment="1">
      <alignment horizontal="right" indent="2"/>
    </xf>
    <xf numFmtId="167" fontId="5" fillId="5" borderId="6" xfId="2" applyNumberFormat="1" applyFont="1" applyFill="1" applyBorder="1" applyAlignment="1">
      <alignment horizontal="right" indent="2"/>
    </xf>
    <xf numFmtId="167" fontId="1" fillId="0" borderId="10" xfId="1" applyNumberFormat="1" applyFont="1" applyBorder="1"/>
    <xf numFmtId="0" fontId="3" fillId="0" borderId="10" xfId="0" applyFont="1" applyBorder="1"/>
    <xf numFmtId="2" fontId="0" fillId="0" borderId="0" xfId="0" applyNumberFormat="1" applyAlignment="1">
      <alignment horizontal="right" indent="3"/>
    </xf>
    <xf numFmtId="166" fontId="0" fillId="0" borderId="10" xfId="2" applyNumberFormat="1" applyFont="1" applyBorder="1"/>
    <xf numFmtId="0" fontId="4" fillId="0" borderId="5" xfId="0" applyFont="1" applyFill="1" applyBorder="1" applyAlignment="1">
      <alignment horizontal="left"/>
    </xf>
    <xf numFmtId="3" fontId="4" fillId="0" borderId="6" xfId="1" applyNumberFormat="1" applyFont="1" applyFill="1" applyBorder="1" applyAlignment="1">
      <alignment horizontal="right" indent="2"/>
    </xf>
    <xf numFmtId="3" fontId="4" fillId="0" borderId="7" xfId="1" applyNumberFormat="1" applyFont="1" applyFill="1" applyBorder="1" applyAlignment="1">
      <alignment horizontal="right" indent="2"/>
    </xf>
    <xf numFmtId="3" fontId="4" fillId="0" borderId="5" xfId="0" applyNumberFormat="1" applyFont="1" applyFill="1" applyBorder="1" applyAlignment="1">
      <alignment horizontal="right" indent="2"/>
    </xf>
    <xf numFmtId="9" fontId="4" fillId="0" borderId="6" xfId="2" applyFont="1" applyFill="1" applyBorder="1" applyAlignment="1">
      <alignment horizontal="right" indent="2"/>
    </xf>
    <xf numFmtId="167" fontId="4" fillId="0" borderId="6" xfId="1" applyNumberFormat="1" applyFont="1" applyFill="1" applyBorder="1" applyAlignment="1">
      <alignment horizontal="right" indent="2"/>
    </xf>
    <xf numFmtId="0" fontId="4" fillId="0" borderId="8" xfId="0" applyFont="1" applyFill="1" applyBorder="1" applyAlignment="1">
      <alignment horizontal="left"/>
    </xf>
    <xf numFmtId="3" fontId="4" fillId="0" borderId="9" xfId="1" applyNumberFormat="1" applyFont="1" applyFill="1" applyBorder="1" applyAlignment="1">
      <alignment horizontal="right" indent="2"/>
    </xf>
    <xf numFmtId="3" fontId="4" fillId="0" borderId="2" xfId="1" applyNumberFormat="1" applyFont="1" applyFill="1" applyBorder="1" applyAlignment="1">
      <alignment horizontal="right" indent="2"/>
    </xf>
    <xf numFmtId="3" fontId="4" fillId="0" borderId="8" xfId="0" applyNumberFormat="1" applyFont="1" applyFill="1" applyBorder="1" applyAlignment="1">
      <alignment horizontal="right" indent="2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6" xfId="1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/>
    </xf>
    <xf numFmtId="164" fontId="5" fillId="5" borderId="6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7"/>
  <sheetViews>
    <sheetView tabSelected="1" topLeftCell="C1" workbookViewId="0">
      <selection activeCell="I26" sqref="I26"/>
    </sheetView>
  </sheetViews>
  <sheetFormatPr defaultColWidth="9.140625" defaultRowHeight="15" x14ac:dyDescent="0.25"/>
  <cols>
    <col min="1" max="1" width="47.28515625" bestFit="1" customWidth="1"/>
    <col min="2" max="2" width="21.42578125" style="6" customWidth="1"/>
    <col min="3" max="3" width="19.85546875" style="6" customWidth="1"/>
    <col min="4" max="4" width="17.28515625" style="7" customWidth="1"/>
    <col min="5" max="5" width="16.7109375" style="7" bestFit="1" customWidth="1"/>
    <col min="6" max="7" width="16.7109375" style="21" customWidth="1"/>
    <col min="8" max="8" width="18.28515625" style="21" bestFit="1" customWidth="1"/>
    <col min="9" max="9" width="17.85546875" style="55" customWidth="1"/>
  </cols>
  <sheetData>
    <row r="1" spans="1:9" s="16" customFormat="1" ht="57.75" customHeight="1" x14ac:dyDescent="0.25">
      <c r="A1" s="29"/>
      <c r="B1" s="49" t="s">
        <v>0</v>
      </c>
      <c r="C1" s="50"/>
      <c r="D1" s="26" t="s">
        <v>1</v>
      </c>
      <c r="E1" s="15" t="s">
        <v>2</v>
      </c>
      <c r="F1" s="19"/>
      <c r="G1" s="19"/>
      <c r="H1" s="19"/>
      <c r="I1" s="56" t="s">
        <v>432</v>
      </c>
    </row>
    <row r="2" spans="1:9" s="17" customFormat="1" ht="45" x14ac:dyDescent="0.25">
      <c r="A2" s="30" t="s">
        <v>3</v>
      </c>
      <c r="B2" s="27" t="s">
        <v>428</v>
      </c>
      <c r="C2" s="28" t="s">
        <v>4</v>
      </c>
      <c r="D2" s="14" t="s">
        <v>430</v>
      </c>
      <c r="E2" s="14" t="s">
        <v>430</v>
      </c>
      <c r="F2" s="20" t="s">
        <v>429</v>
      </c>
      <c r="G2" s="20" t="s">
        <v>420</v>
      </c>
      <c r="H2" s="32" t="s">
        <v>423</v>
      </c>
      <c r="I2" s="57"/>
    </row>
    <row r="3" spans="1:9" x14ac:dyDescent="0.25">
      <c r="A3" s="1" t="s">
        <v>6</v>
      </c>
      <c r="B3" s="3">
        <v>166216812.9127</v>
      </c>
      <c r="C3" s="4">
        <v>95513570.282240003</v>
      </c>
      <c r="D3" s="5">
        <v>70703242.630459994</v>
      </c>
      <c r="E3" s="2">
        <f t="shared" ref="E3:E66" si="0">1-(C3/B3)</f>
        <v>0.42536757498529698</v>
      </c>
      <c r="F3" s="18">
        <v>1</v>
      </c>
      <c r="G3" s="2">
        <f t="shared" ref="G3:G66" si="1">VLOOKUP(F3,category,4,FALSE)</f>
        <v>0.1</v>
      </c>
      <c r="H3" s="33">
        <f>B3*G3</f>
        <v>16621681.291270001</v>
      </c>
      <c r="I3" s="51">
        <v>39.985945998905841</v>
      </c>
    </row>
    <row r="4" spans="1:9" x14ac:dyDescent="0.25">
      <c r="A4" s="1" t="s">
        <v>7</v>
      </c>
      <c r="B4" s="3">
        <v>1907061769.0888503</v>
      </c>
      <c r="C4" s="4">
        <v>1788380162.34691</v>
      </c>
      <c r="D4" s="5">
        <v>118681606.74194026</v>
      </c>
      <c r="E4" s="2">
        <f t="shared" si="0"/>
        <v>6.2232701984605177E-2</v>
      </c>
      <c r="F4" s="18">
        <v>1</v>
      </c>
      <c r="G4" s="2">
        <f t="shared" si="1"/>
        <v>0.1</v>
      </c>
      <c r="H4" s="33">
        <f t="shared" ref="H4:H67" si="2">B4*G4</f>
        <v>190706176.90888503</v>
      </c>
      <c r="I4" s="51">
        <v>43.722495189615309</v>
      </c>
    </row>
    <row r="5" spans="1:9" x14ac:dyDescent="0.25">
      <c r="A5" s="1" t="s">
        <v>8</v>
      </c>
      <c r="B5" s="3">
        <v>2527700000</v>
      </c>
      <c r="C5" s="4">
        <v>1933400000</v>
      </c>
      <c r="D5" s="5">
        <v>594300000</v>
      </c>
      <c r="E5" s="2">
        <f t="shared" si="0"/>
        <v>0.23511492661312661</v>
      </c>
      <c r="F5" s="18">
        <v>1</v>
      </c>
      <c r="G5" s="2">
        <f t="shared" si="1"/>
        <v>0.1</v>
      </c>
      <c r="H5" s="33">
        <f t="shared" si="2"/>
        <v>252770000</v>
      </c>
      <c r="I5" s="51">
        <v>44.8955072876158</v>
      </c>
    </row>
    <row r="6" spans="1:9" x14ac:dyDescent="0.25">
      <c r="A6" s="1" t="s">
        <v>9</v>
      </c>
      <c r="B6" s="3">
        <v>905215264.20600009</v>
      </c>
      <c r="C6" s="4">
        <v>856337550.15600014</v>
      </c>
      <c r="D6" s="5">
        <v>48877714.049999952</v>
      </c>
      <c r="E6" s="2">
        <f t="shared" si="0"/>
        <v>5.3995680345572339E-2</v>
      </c>
      <c r="F6" s="18">
        <v>1</v>
      </c>
      <c r="G6" s="2">
        <f t="shared" si="1"/>
        <v>0.1</v>
      </c>
      <c r="H6" s="33">
        <f t="shared" si="2"/>
        <v>90521526.420600012</v>
      </c>
      <c r="I6" s="51">
        <v>45.284108165783962</v>
      </c>
    </row>
    <row r="7" spans="1:9" x14ac:dyDescent="0.25">
      <c r="A7" s="1" t="s">
        <v>10</v>
      </c>
      <c r="B7" s="3">
        <v>20365410000</v>
      </c>
      <c r="C7" s="4">
        <v>18717900000</v>
      </c>
      <c r="D7" s="5">
        <v>1647510000</v>
      </c>
      <c r="E7" s="2">
        <f t="shared" si="0"/>
        <v>8.089746290401223E-2</v>
      </c>
      <c r="F7" s="18">
        <v>1</v>
      </c>
      <c r="G7" s="2">
        <f t="shared" si="1"/>
        <v>0.1</v>
      </c>
      <c r="H7" s="33">
        <f t="shared" si="2"/>
        <v>2036541000</v>
      </c>
      <c r="I7" s="51">
        <v>45.732956453709207</v>
      </c>
    </row>
    <row r="8" spans="1:9" x14ac:dyDescent="0.25">
      <c r="A8" s="1" t="s">
        <v>11</v>
      </c>
      <c r="B8" s="3">
        <v>2075673589.99</v>
      </c>
      <c r="C8" s="4">
        <v>1907534253.6580002</v>
      </c>
      <c r="D8" s="5">
        <v>168139336.33199978</v>
      </c>
      <c r="E8" s="2">
        <f t="shared" si="0"/>
        <v>8.1004709576138034E-2</v>
      </c>
      <c r="F8" s="18">
        <v>1</v>
      </c>
      <c r="G8" s="2">
        <f t="shared" si="1"/>
        <v>0.1</v>
      </c>
      <c r="H8" s="33">
        <f t="shared" si="2"/>
        <v>207567358.99900001</v>
      </c>
      <c r="I8" s="51">
        <v>46.105933198740672</v>
      </c>
    </row>
    <row r="9" spans="1:9" x14ac:dyDescent="0.25">
      <c r="A9" s="1" t="s">
        <v>12</v>
      </c>
      <c r="B9" s="3">
        <v>3998522860.717001</v>
      </c>
      <c r="C9" s="4">
        <v>3819956278.7210002</v>
      </c>
      <c r="D9" s="5">
        <v>178566581.99600077</v>
      </c>
      <c r="E9" s="2">
        <f t="shared" si="0"/>
        <v>4.4658137071143522E-2</v>
      </c>
      <c r="F9" s="18">
        <v>1</v>
      </c>
      <c r="G9" s="2">
        <f t="shared" si="1"/>
        <v>0.1</v>
      </c>
      <c r="H9" s="33">
        <f t="shared" si="2"/>
        <v>399852286.0717001</v>
      </c>
      <c r="I9" s="51">
        <v>48.184186395865304</v>
      </c>
    </row>
    <row r="10" spans="1:9" x14ac:dyDescent="0.25">
      <c r="A10" s="1" t="s">
        <v>13</v>
      </c>
      <c r="B10" s="3">
        <v>565550000</v>
      </c>
      <c r="C10" s="4">
        <v>524430000</v>
      </c>
      <c r="D10" s="5">
        <v>41120000</v>
      </c>
      <c r="E10" s="2">
        <f t="shared" si="0"/>
        <v>7.2707983379011631E-2</v>
      </c>
      <c r="F10" s="18">
        <v>1</v>
      </c>
      <c r="G10" s="2">
        <f t="shared" si="1"/>
        <v>0.1</v>
      </c>
      <c r="H10" s="33">
        <f t="shared" si="2"/>
        <v>56555000</v>
      </c>
      <c r="I10" s="51">
        <v>48.226439266554571</v>
      </c>
    </row>
    <row r="11" spans="1:9" x14ac:dyDescent="0.25">
      <c r="A11" s="1" t="s">
        <v>14</v>
      </c>
      <c r="B11" s="3">
        <v>2903844542.7961206</v>
      </c>
      <c r="C11" s="4">
        <v>2590336367.8508797</v>
      </c>
      <c r="D11" s="5">
        <v>313508174.94524097</v>
      </c>
      <c r="E11" s="2">
        <f t="shared" si="0"/>
        <v>0.10796314001140128</v>
      </c>
      <c r="F11" s="18">
        <v>1</v>
      </c>
      <c r="G11" s="2">
        <f t="shared" si="1"/>
        <v>0.1</v>
      </c>
      <c r="H11" s="33">
        <f t="shared" si="2"/>
        <v>290384454.27961206</v>
      </c>
      <c r="I11" s="51">
        <v>49.285598287657599</v>
      </c>
    </row>
    <row r="12" spans="1:9" x14ac:dyDescent="0.25">
      <c r="A12" s="1" t="s">
        <v>15</v>
      </c>
      <c r="B12" s="3">
        <v>2795094887.54914</v>
      </c>
      <c r="C12" s="4">
        <v>2578195143.68086</v>
      </c>
      <c r="D12" s="5">
        <v>216899743.86827993</v>
      </c>
      <c r="E12" s="2">
        <f t="shared" si="0"/>
        <v>7.7600136165132838E-2</v>
      </c>
      <c r="F12" s="18">
        <v>1</v>
      </c>
      <c r="G12" s="2">
        <f t="shared" si="1"/>
        <v>0.1</v>
      </c>
      <c r="H12" s="33">
        <f t="shared" si="2"/>
        <v>279509488.75491399</v>
      </c>
      <c r="I12" s="51">
        <v>49.360037993424854</v>
      </c>
    </row>
    <row r="13" spans="1:9" x14ac:dyDescent="0.25">
      <c r="A13" s="1" t="s">
        <v>16</v>
      </c>
      <c r="B13" s="3">
        <v>409886088.28322399</v>
      </c>
      <c r="C13" s="4">
        <v>454911335.03334397</v>
      </c>
      <c r="D13" s="5">
        <v>-45025246.750119984</v>
      </c>
      <c r="E13" s="2">
        <f t="shared" si="0"/>
        <v>-0.10984819450375771</v>
      </c>
      <c r="F13" s="18">
        <v>1</v>
      </c>
      <c r="G13" s="2">
        <f t="shared" si="1"/>
        <v>0.1</v>
      </c>
      <c r="H13" s="33">
        <f t="shared" si="2"/>
        <v>40988608.828322403</v>
      </c>
      <c r="I13" s="51">
        <v>49.667913356938591</v>
      </c>
    </row>
    <row r="14" spans="1:9" x14ac:dyDescent="0.25">
      <c r="A14" s="1" t="s">
        <v>17</v>
      </c>
      <c r="B14" s="3">
        <v>1279423042.9728003</v>
      </c>
      <c r="C14" s="4">
        <v>1208354846.7441001</v>
      </c>
      <c r="D14" s="5">
        <v>71068196.228700161</v>
      </c>
      <c r="E14" s="2">
        <f t="shared" si="0"/>
        <v>5.5547066014670077E-2</v>
      </c>
      <c r="F14" s="18">
        <v>1</v>
      </c>
      <c r="G14" s="2">
        <f t="shared" si="1"/>
        <v>0.1</v>
      </c>
      <c r="H14" s="33">
        <f t="shared" si="2"/>
        <v>127942304.29728003</v>
      </c>
      <c r="I14" s="51">
        <v>50.021740691539179</v>
      </c>
    </row>
    <row r="15" spans="1:9" x14ac:dyDescent="0.25">
      <c r="A15" s="1" t="s">
        <v>18</v>
      </c>
      <c r="B15" s="3">
        <v>499104000</v>
      </c>
      <c r="C15" s="4">
        <v>495047000</v>
      </c>
      <c r="D15" s="5">
        <v>4057000</v>
      </c>
      <c r="E15" s="2">
        <f t="shared" si="0"/>
        <v>8.1285663909725914E-3</v>
      </c>
      <c r="F15" s="18">
        <v>1</v>
      </c>
      <c r="G15" s="2">
        <f t="shared" si="1"/>
        <v>0.1</v>
      </c>
      <c r="H15" s="33">
        <f t="shared" si="2"/>
        <v>49910400</v>
      </c>
      <c r="I15" s="51">
        <v>50.239585054622232</v>
      </c>
    </row>
    <row r="16" spans="1:9" x14ac:dyDescent="0.25">
      <c r="A16" s="1" t="s">
        <v>19</v>
      </c>
      <c r="B16" s="3">
        <v>809332363.58016002</v>
      </c>
      <c r="C16" s="4">
        <v>713333360.98942411</v>
      </c>
      <c r="D16" s="5">
        <v>95999002.590735912</v>
      </c>
      <c r="E16" s="2">
        <f t="shared" si="0"/>
        <v>0.11861505471753908</v>
      </c>
      <c r="F16" s="18">
        <v>1</v>
      </c>
      <c r="G16" s="2">
        <f t="shared" si="1"/>
        <v>0.1</v>
      </c>
      <c r="H16" s="33">
        <f t="shared" si="2"/>
        <v>80933236.358016014</v>
      </c>
      <c r="I16" s="51">
        <v>51.173146849593159</v>
      </c>
    </row>
    <row r="17" spans="1:9" x14ac:dyDescent="0.25">
      <c r="A17" s="1" t="s">
        <v>20</v>
      </c>
      <c r="B17" s="3">
        <v>4474967937.3515768</v>
      </c>
      <c r="C17" s="4">
        <v>3957222482.8420768</v>
      </c>
      <c r="D17" s="5">
        <v>517745454.50950003</v>
      </c>
      <c r="E17" s="2">
        <f t="shared" si="0"/>
        <v>0.11569813722864741</v>
      </c>
      <c r="F17" s="18">
        <v>1</v>
      </c>
      <c r="G17" s="2">
        <f t="shared" si="1"/>
        <v>0.1</v>
      </c>
      <c r="H17" s="33">
        <f t="shared" si="2"/>
        <v>447496793.73515773</v>
      </c>
      <c r="I17" s="51">
        <v>52.17553335024914</v>
      </c>
    </row>
    <row r="18" spans="1:9" x14ac:dyDescent="0.25">
      <c r="A18" s="1" t="s">
        <v>21</v>
      </c>
      <c r="B18" s="3">
        <v>352828666.64133</v>
      </c>
      <c r="C18" s="4">
        <v>208202769.28165001</v>
      </c>
      <c r="D18" s="5">
        <v>144625897.35968</v>
      </c>
      <c r="E18" s="2">
        <f t="shared" si="0"/>
        <v>0.40990404418215909</v>
      </c>
      <c r="F18" s="18">
        <v>1</v>
      </c>
      <c r="G18" s="2">
        <f t="shared" si="1"/>
        <v>0.1</v>
      </c>
      <c r="H18" s="33">
        <f t="shared" si="2"/>
        <v>35282866.664133005</v>
      </c>
      <c r="I18" s="51">
        <v>52.670562574470459</v>
      </c>
    </row>
    <row r="19" spans="1:9" x14ac:dyDescent="0.25">
      <c r="A19" s="1" t="s">
        <v>22</v>
      </c>
      <c r="B19" s="3">
        <v>257568498.68341202</v>
      </c>
      <c r="C19" s="4">
        <v>213776789.59554401</v>
      </c>
      <c r="D19" s="5">
        <v>43791709.087868005</v>
      </c>
      <c r="E19" s="2">
        <f t="shared" si="0"/>
        <v>0.17001966199948304</v>
      </c>
      <c r="F19" s="18">
        <v>1</v>
      </c>
      <c r="G19" s="2">
        <f t="shared" si="1"/>
        <v>0.1</v>
      </c>
      <c r="H19" s="33">
        <f t="shared" si="2"/>
        <v>25756849.868341204</v>
      </c>
      <c r="I19" s="51">
        <v>54.157896192569396</v>
      </c>
    </row>
    <row r="20" spans="1:9" x14ac:dyDescent="0.25">
      <c r="A20" s="1" t="s">
        <v>23</v>
      </c>
      <c r="B20" s="3">
        <v>1888066300.5442092</v>
      </c>
      <c r="C20" s="4">
        <v>1622632783.6795251</v>
      </c>
      <c r="D20" s="5">
        <v>265433516.8646841</v>
      </c>
      <c r="E20" s="2">
        <f t="shared" si="0"/>
        <v>0.14058484958297102</v>
      </c>
      <c r="F20" s="18">
        <v>2</v>
      </c>
      <c r="G20" s="2">
        <f t="shared" si="1"/>
        <v>0.2</v>
      </c>
      <c r="H20" s="33">
        <f t="shared" si="2"/>
        <v>377613260.1088419</v>
      </c>
      <c r="I20" s="51">
        <v>55.593950128257205</v>
      </c>
    </row>
    <row r="21" spans="1:9" x14ac:dyDescent="0.25">
      <c r="A21" s="1" t="s">
        <v>24</v>
      </c>
      <c r="B21" s="3">
        <v>2833164109.7655506</v>
      </c>
      <c r="C21" s="4">
        <v>2598821539.0099602</v>
      </c>
      <c r="D21" s="5">
        <v>234342570.75559044</v>
      </c>
      <c r="E21" s="2">
        <f t="shared" si="0"/>
        <v>8.2714082798042599E-2</v>
      </c>
      <c r="F21" s="18">
        <v>2</v>
      </c>
      <c r="G21" s="2">
        <f t="shared" si="1"/>
        <v>0.2</v>
      </c>
      <c r="H21" s="33">
        <f t="shared" si="2"/>
        <v>566632821.9531101</v>
      </c>
      <c r="I21" s="51">
        <v>55.811244413984966</v>
      </c>
    </row>
    <row r="22" spans="1:9" x14ac:dyDescent="0.25">
      <c r="A22" s="1" t="s">
        <v>25</v>
      </c>
      <c r="B22" s="3">
        <v>929865973.96140015</v>
      </c>
      <c r="C22" s="4">
        <v>849620197.3435961</v>
      </c>
      <c r="D22" s="5">
        <v>80245776.61780405</v>
      </c>
      <c r="E22" s="2">
        <f t="shared" si="0"/>
        <v>8.6298218092594858E-2</v>
      </c>
      <c r="F22" s="18">
        <v>2</v>
      </c>
      <c r="G22" s="2">
        <f t="shared" si="1"/>
        <v>0.2</v>
      </c>
      <c r="H22" s="33">
        <f t="shared" si="2"/>
        <v>185973194.79228005</v>
      </c>
      <c r="I22" s="51">
        <v>58.25088614802366</v>
      </c>
    </row>
    <row r="23" spans="1:9" x14ac:dyDescent="0.25">
      <c r="A23" s="1" t="s">
        <v>26</v>
      </c>
      <c r="B23" s="3">
        <v>500546894.04324007</v>
      </c>
      <c r="C23" s="4">
        <v>456100759.40044004</v>
      </c>
      <c r="D23" s="5">
        <v>44446134.642800033</v>
      </c>
      <c r="E23" s="2">
        <f t="shared" si="0"/>
        <v>8.8795146212535481E-2</v>
      </c>
      <c r="F23" s="18">
        <v>2</v>
      </c>
      <c r="G23" s="2">
        <f t="shared" si="1"/>
        <v>0.2</v>
      </c>
      <c r="H23" s="33">
        <f t="shared" si="2"/>
        <v>100109378.80864802</v>
      </c>
      <c r="I23" s="51">
        <v>59.886619502426669</v>
      </c>
    </row>
    <row r="24" spans="1:9" x14ac:dyDescent="0.25">
      <c r="A24" s="1" t="s">
        <v>27</v>
      </c>
      <c r="B24" s="3">
        <v>1046626000</v>
      </c>
      <c r="C24" s="4">
        <v>826889000</v>
      </c>
      <c r="D24" s="5">
        <v>219737000</v>
      </c>
      <c r="E24" s="2">
        <f t="shared" si="0"/>
        <v>0.20994796613116817</v>
      </c>
      <c r="F24" s="18">
        <v>2</v>
      </c>
      <c r="G24" s="2">
        <f t="shared" si="1"/>
        <v>0.2</v>
      </c>
      <c r="H24" s="33">
        <f t="shared" si="2"/>
        <v>209325200</v>
      </c>
      <c r="I24" s="51">
        <v>60.267055496641923</v>
      </c>
    </row>
    <row r="25" spans="1:9" x14ac:dyDescent="0.25">
      <c r="A25" s="1" t="s">
        <v>28</v>
      </c>
      <c r="B25" s="3">
        <v>1628999712.3726702</v>
      </c>
      <c r="C25" s="4">
        <v>1623382033.7711899</v>
      </c>
      <c r="D25" s="5">
        <v>5617678.6014802456</v>
      </c>
      <c r="E25" s="2">
        <f t="shared" si="0"/>
        <v>3.4485448700896093E-3</v>
      </c>
      <c r="F25" s="18">
        <v>2</v>
      </c>
      <c r="G25" s="2">
        <f t="shared" si="1"/>
        <v>0.2</v>
      </c>
      <c r="H25" s="33">
        <f t="shared" si="2"/>
        <v>325799942.47453403</v>
      </c>
      <c r="I25" s="51">
        <v>61.1768578100545</v>
      </c>
    </row>
    <row r="26" spans="1:9" x14ac:dyDescent="0.25">
      <c r="A26" s="1" t="s">
        <v>29</v>
      </c>
      <c r="B26" s="3">
        <v>512238443.24400008</v>
      </c>
      <c r="C26" s="4">
        <v>452672802.38840008</v>
      </c>
      <c r="D26" s="5">
        <v>59565640.855599999</v>
      </c>
      <c r="E26" s="2">
        <f t="shared" si="0"/>
        <v>0.1162849872773537</v>
      </c>
      <c r="F26" s="18">
        <v>2</v>
      </c>
      <c r="G26" s="2">
        <f t="shared" si="1"/>
        <v>0.2</v>
      </c>
      <c r="H26" s="33">
        <f t="shared" si="2"/>
        <v>102447688.64880002</v>
      </c>
      <c r="I26" s="51">
        <v>61.942956400555083</v>
      </c>
    </row>
    <row r="27" spans="1:9" x14ac:dyDescent="0.25">
      <c r="A27" s="1" t="s">
        <v>30</v>
      </c>
      <c r="B27" s="3">
        <v>899761000</v>
      </c>
      <c r="C27" s="4">
        <v>773623400</v>
      </c>
      <c r="D27" s="5">
        <v>126137600</v>
      </c>
      <c r="E27" s="2">
        <f t="shared" si="0"/>
        <v>0.14019011715333296</v>
      </c>
      <c r="F27" s="18">
        <v>2</v>
      </c>
      <c r="G27" s="2">
        <f t="shared" si="1"/>
        <v>0.2</v>
      </c>
      <c r="H27" s="33">
        <f t="shared" si="2"/>
        <v>179952200</v>
      </c>
      <c r="I27" s="51">
        <v>61.945892482299783</v>
      </c>
    </row>
    <row r="28" spans="1:9" x14ac:dyDescent="0.25">
      <c r="A28" s="1" t="s">
        <v>31</v>
      </c>
      <c r="B28" s="3">
        <v>1246577219.1312001</v>
      </c>
      <c r="C28" s="4">
        <v>1227482325.5090001</v>
      </c>
      <c r="D28" s="5">
        <v>19094893.622200012</v>
      </c>
      <c r="E28" s="2">
        <f t="shared" si="0"/>
        <v>1.5317858636553772E-2</v>
      </c>
      <c r="F28" s="18">
        <v>2</v>
      </c>
      <c r="G28" s="2">
        <f t="shared" si="1"/>
        <v>0.2</v>
      </c>
      <c r="H28" s="33">
        <f t="shared" si="2"/>
        <v>249315443.82624003</v>
      </c>
      <c r="I28" s="51">
        <v>62.050528607921123</v>
      </c>
    </row>
    <row r="29" spans="1:9" x14ac:dyDescent="0.25">
      <c r="A29" s="1" t="s">
        <v>32</v>
      </c>
      <c r="B29" s="3">
        <v>1858895919.2592642</v>
      </c>
      <c r="C29" s="4">
        <v>1837323747.084404</v>
      </c>
      <c r="D29" s="5">
        <v>21572172.174860239</v>
      </c>
      <c r="E29" s="2">
        <f t="shared" si="0"/>
        <v>1.1604830561711243E-2</v>
      </c>
      <c r="F29" s="18">
        <v>2</v>
      </c>
      <c r="G29" s="2">
        <f t="shared" si="1"/>
        <v>0.2</v>
      </c>
      <c r="H29" s="33">
        <f t="shared" si="2"/>
        <v>371779183.85185289</v>
      </c>
      <c r="I29" s="51">
        <v>64.971770851709522</v>
      </c>
    </row>
    <row r="30" spans="1:9" x14ac:dyDescent="0.25">
      <c r="A30" s="1" t="s">
        <v>33</v>
      </c>
      <c r="B30" s="3">
        <v>2066696383.1761506</v>
      </c>
      <c r="C30" s="4">
        <v>2017629675.2984903</v>
      </c>
      <c r="D30" s="5">
        <v>49066707.877660275</v>
      </c>
      <c r="E30" s="2">
        <f t="shared" si="0"/>
        <v>2.3741614045045822E-2</v>
      </c>
      <c r="F30" s="18">
        <v>2</v>
      </c>
      <c r="G30" s="2">
        <f t="shared" si="1"/>
        <v>0.2</v>
      </c>
      <c r="H30" s="33">
        <f t="shared" si="2"/>
        <v>413339276.63523012</v>
      </c>
      <c r="I30" s="51">
        <v>66.461561038930498</v>
      </c>
    </row>
    <row r="31" spans="1:9" x14ac:dyDescent="0.25">
      <c r="A31" s="1" t="s">
        <v>34</v>
      </c>
      <c r="B31" s="3">
        <v>7303405788.7791014</v>
      </c>
      <c r="C31" s="4">
        <v>6894299322.1806011</v>
      </c>
      <c r="D31" s="5">
        <v>409106466.59850025</v>
      </c>
      <c r="E31" s="2">
        <f t="shared" si="0"/>
        <v>5.6015847733265511E-2</v>
      </c>
      <c r="F31" s="18">
        <v>2</v>
      </c>
      <c r="G31" s="2">
        <f t="shared" si="1"/>
        <v>0.2</v>
      </c>
      <c r="H31" s="33">
        <f t="shared" si="2"/>
        <v>1460681157.7558203</v>
      </c>
      <c r="I31" s="51">
        <v>66.672537888266646</v>
      </c>
    </row>
    <row r="32" spans="1:9" x14ac:dyDescent="0.25">
      <c r="A32" s="1" t="s">
        <v>35</v>
      </c>
      <c r="B32" s="3">
        <v>1137677797.3235922</v>
      </c>
      <c r="C32" s="4">
        <v>1077438670.055048</v>
      </c>
      <c r="D32" s="5">
        <v>60239127.268544197</v>
      </c>
      <c r="E32" s="2">
        <f t="shared" si="0"/>
        <v>5.2949198279387932E-2</v>
      </c>
      <c r="F32" s="18">
        <v>2</v>
      </c>
      <c r="G32" s="2">
        <f t="shared" si="1"/>
        <v>0.2</v>
      </c>
      <c r="H32" s="33">
        <f t="shared" si="2"/>
        <v>227535559.46471846</v>
      </c>
      <c r="I32" s="51">
        <v>67.159807366343514</v>
      </c>
    </row>
    <row r="33" spans="1:9" x14ac:dyDescent="0.25">
      <c r="A33" s="1" t="s">
        <v>36</v>
      </c>
      <c r="B33" s="3">
        <v>428820477.9320001</v>
      </c>
      <c r="C33" s="4">
        <v>403729918.05299997</v>
      </c>
      <c r="D33" s="5">
        <v>25090559.879000127</v>
      </c>
      <c r="E33" s="2">
        <f t="shared" si="0"/>
        <v>5.8510638297872619E-2</v>
      </c>
      <c r="F33" s="18">
        <v>2</v>
      </c>
      <c r="G33" s="2">
        <f t="shared" si="1"/>
        <v>0.2</v>
      </c>
      <c r="H33" s="33">
        <f t="shared" si="2"/>
        <v>85764095.586400032</v>
      </c>
      <c r="I33" s="51">
        <v>67.203688942995711</v>
      </c>
    </row>
    <row r="34" spans="1:9" x14ac:dyDescent="0.25">
      <c r="A34" s="1" t="s">
        <v>37</v>
      </c>
      <c r="B34" s="3">
        <v>1058240664.8615761</v>
      </c>
      <c r="C34" s="4">
        <v>769095397.34918809</v>
      </c>
      <c r="D34" s="5">
        <v>289145267.51238799</v>
      </c>
      <c r="E34" s="2">
        <f t="shared" si="0"/>
        <v>0.2732320511896128</v>
      </c>
      <c r="F34" s="18">
        <v>2</v>
      </c>
      <c r="G34" s="2">
        <f t="shared" si="1"/>
        <v>0.2</v>
      </c>
      <c r="H34" s="33">
        <f t="shared" si="2"/>
        <v>211648132.97231522</v>
      </c>
      <c r="I34" s="51">
        <v>67.719203734418869</v>
      </c>
    </row>
    <row r="35" spans="1:9" x14ac:dyDescent="0.25">
      <c r="A35" s="1" t="s">
        <v>38</v>
      </c>
      <c r="B35" s="3">
        <v>1171761731.4920001</v>
      </c>
      <c r="C35" s="4">
        <v>1128423491.701</v>
      </c>
      <c r="D35" s="5">
        <v>43338239.791000128</v>
      </c>
      <c r="E35" s="2">
        <f t="shared" si="0"/>
        <v>3.6985539488320507E-2</v>
      </c>
      <c r="F35" s="18">
        <v>2</v>
      </c>
      <c r="G35" s="2">
        <f t="shared" si="1"/>
        <v>0.2</v>
      </c>
      <c r="H35" s="33">
        <f t="shared" si="2"/>
        <v>234352346.29840004</v>
      </c>
      <c r="I35" s="51">
        <v>67.823345233757408</v>
      </c>
    </row>
    <row r="36" spans="1:9" x14ac:dyDescent="0.25">
      <c r="A36" s="1" t="s">
        <v>39</v>
      </c>
      <c r="B36" s="3">
        <v>664867251.65080023</v>
      </c>
      <c r="C36" s="4">
        <v>637528316.92550004</v>
      </c>
      <c r="D36" s="5">
        <v>27338934.725300193</v>
      </c>
      <c r="E36" s="2">
        <f t="shared" si="0"/>
        <v>4.1119388355224773E-2</v>
      </c>
      <c r="F36" s="18">
        <v>2</v>
      </c>
      <c r="G36" s="2">
        <f t="shared" si="1"/>
        <v>0.2</v>
      </c>
      <c r="H36" s="33">
        <f t="shared" si="2"/>
        <v>132973450.33016005</v>
      </c>
      <c r="I36" s="51">
        <v>68.050454038937289</v>
      </c>
    </row>
    <row r="37" spans="1:9" x14ac:dyDescent="0.25">
      <c r="A37" s="1" t="s">
        <v>40</v>
      </c>
      <c r="B37" s="3">
        <v>5742131036.9941092</v>
      </c>
      <c r="C37" s="4">
        <v>5086123685.6434402</v>
      </c>
      <c r="D37" s="5">
        <v>656007351.35066891</v>
      </c>
      <c r="E37" s="2">
        <f t="shared" si="0"/>
        <v>0.11424458047444275</v>
      </c>
      <c r="F37" s="18">
        <v>2</v>
      </c>
      <c r="G37" s="2">
        <f t="shared" si="1"/>
        <v>0.2</v>
      </c>
      <c r="H37" s="33">
        <f t="shared" si="2"/>
        <v>1148426207.3988218</v>
      </c>
      <c r="I37" s="51">
        <v>68.11742643951176</v>
      </c>
    </row>
    <row r="38" spans="1:9" x14ac:dyDescent="0.25">
      <c r="A38" s="1" t="s">
        <v>41</v>
      </c>
      <c r="B38" s="3">
        <v>2525846773.8505683</v>
      </c>
      <c r="C38" s="4">
        <v>2179170327.1213961</v>
      </c>
      <c r="D38" s="5">
        <v>346676446.72917223</v>
      </c>
      <c r="E38" s="2">
        <f t="shared" si="0"/>
        <v>0.13725157452867798</v>
      </c>
      <c r="F38" s="18">
        <v>2</v>
      </c>
      <c r="G38" s="2">
        <f t="shared" si="1"/>
        <v>0.2</v>
      </c>
      <c r="H38" s="33">
        <f t="shared" si="2"/>
        <v>505169354.77011371</v>
      </c>
      <c r="I38" s="51">
        <v>68.423543876890335</v>
      </c>
    </row>
    <row r="39" spans="1:9" x14ac:dyDescent="0.25">
      <c r="A39" s="1" t="s">
        <v>42</v>
      </c>
      <c r="B39" s="3">
        <v>316836255</v>
      </c>
      <c r="C39" s="4">
        <v>281236756</v>
      </c>
      <c r="D39" s="5">
        <v>35599499</v>
      </c>
      <c r="E39" s="2">
        <f t="shared" si="0"/>
        <v>0.11235929739164474</v>
      </c>
      <c r="F39" s="18">
        <v>2</v>
      </c>
      <c r="G39" s="2">
        <f t="shared" si="1"/>
        <v>0.2</v>
      </c>
      <c r="H39" s="33">
        <f t="shared" si="2"/>
        <v>63367251</v>
      </c>
      <c r="I39" s="51">
        <v>69.452127385838068</v>
      </c>
    </row>
    <row r="40" spans="1:9" x14ac:dyDescent="0.25">
      <c r="A40" s="1" t="s">
        <v>43</v>
      </c>
      <c r="B40" s="3">
        <v>2457964644.5040879</v>
      </c>
      <c r="C40" s="4">
        <v>2284776001.13416</v>
      </c>
      <c r="D40" s="5">
        <v>173188643.36992788</v>
      </c>
      <c r="E40" s="2">
        <f t="shared" si="0"/>
        <v>7.0460184916479873E-2</v>
      </c>
      <c r="F40" s="18">
        <v>2</v>
      </c>
      <c r="G40" s="2">
        <f t="shared" si="1"/>
        <v>0.2</v>
      </c>
      <c r="H40" s="33">
        <f t="shared" si="2"/>
        <v>491592928.90081763</v>
      </c>
      <c r="I40" s="51">
        <v>70.001600251248931</v>
      </c>
    </row>
    <row r="41" spans="1:9" x14ac:dyDescent="0.25">
      <c r="A41" s="1" t="s">
        <v>44</v>
      </c>
      <c r="B41" s="3">
        <v>3523431480.151</v>
      </c>
      <c r="C41" s="4">
        <v>3053227870.9900002</v>
      </c>
      <c r="D41" s="5">
        <v>470203609.16099977</v>
      </c>
      <c r="E41" s="2">
        <f t="shared" si="0"/>
        <v>0.13345047627855355</v>
      </c>
      <c r="F41" s="18">
        <v>2</v>
      </c>
      <c r="G41" s="2">
        <f t="shared" si="1"/>
        <v>0.2</v>
      </c>
      <c r="H41" s="33">
        <f t="shared" si="2"/>
        <v>704686296.0302</v>
      </c>
      <c r="I41" s="51">
        <v>70.016619239025758</v>
      </c>
    </row>
    <row r="42" spans="1:9" x14ac:dyDescent="0.25">
      <c r="A42" s="1" t="s">
        <v>45</v>
      </c>
      <c r="B42" s="3">
        <v>1253200000</v>
      </c>
      <c r="C42" s="4">
        <v>1106800000</v>
      </c>
      <c r="D42" s="5">
        <v>146400000</v>
      </c>
      <c r="E42" s="2">
        <f t="shared" si="0"/>
        <v>0.11682093839770191</v>
      </c>
      <c r="F42" s="18">
        <v>2</v>
      </c>
      <c r="G42" s="2">
        <f t="shared" si="1"/>
        <v>0.2</v>
      </c>
      <c r="H42" s="33">
        <f t="shared" si="2"/>
        <v>250640000</v>
      </c>
      <c r="I42" s="51">
        <v>70.472252338569376</v>
      </c>
    </row>
    <row r="43" spans="1:9" x14ac:dyDescent="0.25">
      <c r="A43" s="1" t="s">
        <v>46</v>
      </c>
      <c r="B43" s="3">
        <v>610520000</v>
      </c>
      <c r="C43" s="4">
        <v>590469860</v>
      </c>
      <c r="D43" s="5">
        <v>20050140</v>
      </c>
      <c r="E43" s="2">
        <f t="shared" si="0"/>
        <v>3.2841086287099475E-2</v>
      </c>
      <c r="F43" s="18">
        <v>2</v>
      </c>
      <c r="G43" s="2">
        <f t="shared" si="1"/>
        <v>0.2</v>
      </c>
      <c r="H43" s="33">
        <f t="shared" si="2"/>
        <v>122104000</v>
      </c>
      <c r="I43" s="51">
        <v>70.522431540104876</v>
      </c>
    </row>
    <row r="44" spans="1:9" x14ac:dyDescent="0.25">
      <c r="A44" s="1" t="s">
        <v>47</v>
      </c>
      <c r="B44" s="3">
        <v>208544913.28000003</v>
      </c>
      <c r="C44" s="4">
        <v>177491272.28689998</v>
      </c>
      <c r="D44" s="5">
        <v>31053640.993100047</v>
      </c>
      <c r="E44" s="2">
        <f t="shared" si="0"/>
        <v>0.14890625000000024</v>
      </c>
      <c r="F44" s="18">
        <v>2</v>
      </c>
      <c r="G44" s="2">
        <f t="shared" si="1"/>
        <v>0.2</v>
      </c>
      <c r="H44" s="33">
        <f t="shared" si="2"/>
        <v>41708982.656000011</v>
      </c>
      <c r="I44" s="51">
        <v>71.393700735198664</v>
      </c>
    </row>
    <row r="45" spans="1:9" x14ac:dyDescent="0.25">
      <c r="A45" s="1" t="s">
        <v>48</v>
      </c>
      <c r="B45" s="3">
        <v>1402138690.381</v>
      </c>
      <c r="C45" s="4">
        <v>1348796811.7811</v>
      </c>
      <c r="D45" s="5">
        <v>53341878.599900007</v>
      </c>
      <c r="E45" s="2">
        <f t="shared" si="0"/>
        <v>3.8043225656518742E-2</v>
      </c>
      <c r="F45" s="18">
        <v>2</v>
      </c>
      <c r="G45" s="2">
        <f t="shared" si="1"/>
        <v>0.2</v>
      </c>
      <c r="H45" s="33">
        <f t="shared" si="2"/>
        <v>280427738.07620001</v>
      </c>
      <c r="I45" s="51">
        <v>71.680224633287082</v>
      </c>
    </row>
    <row r="46" spans="1:9" x14ac:dyDescent="0.25">
      <c r="A46" s="1" t="s">
        <v>49</v>
      </c>
      <c r="B46" s="3">
        <v>344448000</v>
      </c>
      <c r="C46" s="4">
        <v>300869000</v>
      </c>
      <c r="D46" s="5">
        <v>43579000</v>
      </c>
      <c r="E46" s="2">
        <f t="shared" si="0"/>
        <v>0.12651837142326272</v>
      </c>
      <c r="F46" s="18">
        <v>2</v>
      </c>
      <c r="G46" s="2">
        <f t="shared" si="1"/>
        <v>0.2</v>
      </c>
      <c r="H46" s="33">
        <f t="shared" si="2"/>
        <v>68889600</v>
      </c>
      <c r="I46" s="51">
        <v>72.104733727810654</v>
      </c>
    </row>
    <row r="47" spans="1:9" x14ac:dyDescent="0.25">
      <c r="A47" s="1" t="s">
        <v>50</v>
      </c>
      <c r="B47" s="3">
        <v>1214317927.8581998</v>
      </c>
      <c r="C47" s="4">
        <v>1131519080.2574999</v>
      </c>
      <c r="D47" s="5">
        <v>82798847.600699902</v>
      </c>
      <c r="E47" s="2">
        <f t="shared" si="0"/>
        <v>6.8185477378843951E-2</v>
      </c>
      <c r="F47" s="18">
        <v>2</v>
      </c>
      <c r="G47" s="2">
        <f t="shared" si="1"/>
        <v>0.2</v>
      </c>
      <c r="H47" s="33">
        <f t="shared" si="2"/>
        <v>242863585.57163998</v>
      </c>
      <c r="I47" s="51">
        <v>73.228541863947484</v>
      </c>
    </row>
    <row r="48" spans="1:9" x14ac:dyDescent="0.25">
      <c r="A48" s="1" t="s">
        <v>51</v>
      </c>
      <c r="B48" s="3">
        <v>416952583</v>
      </c>
      <c r="C48" s="4">
        <v>335050267</v>
      </c>
      <c r="D48" s="5">
        <v>81902316</v>
      </c>
      <c r="E48" s="2">
        <f t="shared" si="0"/>
        <v>0.19643076776430479</v>
      </c>
      <c r="F48" s="18">
        <v>2</v>
      </c>
      <c r="G48" s="2">
        <f t="shared" si="1"/>
        <v>0.2</v>
      </c>
      <c r="H48" s="33">
        <f t="shared" si="2"/>
        <v>83390516.600000009</v>
      </c>
      <c r="I48" s="51">
        <v>73.765151666666668</v>
      </c>
    </row>
    <row r="49" spans="1:9" x14ac:dyDescent="0.25">
      <c r="A49" s="1" t="s">
        <v>52</v>
      </c>
      <c r="B49" s="3">
        <v>2967854797.1160002</v>
      </c>
      <c r="C49" s="4">
        <v>2531213884.9360008</v>
      </c>
      <c r="D49" s="5">
        <v>436640912.17999935</v>
      </c>
      <c r="E49" s="2">
        <f t="shared" si="0"/>
        <v>0.14712340799297297</v>
      </c>
      <c r="F49" s="18">
        <v>2</v>
      </c>
      <c r="G49" s="2">
        <f t="shared" si="1"/>
        <v>0.2</v>
      </c>
      <c r="H49" s="33">
        <f t="shared" si="2"/>
        <v>593570959.42320001</v>
      </c>
      <c r="I49" s="51">
        <v>74.000916796755334</v>
      </c>
    </row>
    <row r="50" spans="1:9" x14ac:dyDescent="0.25">
      <c r="A50" s="1" t="s">
        <v>53</v>
      </c>
      <c r="B50" s="3">
        <v>5185495336.8213606</v>
      </c>
      <c r="C50" s="4">
        <v>4886767782.6048403</v>
      </c>
      <c r="D50" s="5">
        <v>298727554.21652031</v>
      </c>
      <c r="E50" s="2">
        <f t="shared" si="0"/>
        <v>5.7608296761025746E-2</v>
      </c>
      <c r="F50" s="18">
        <v>2</v>
      </c>
      <c r="G50" s="2">
        <f t="shared" si="1"/>
        <v>0.2</v>
      </c>
      <c r="H50" s="33">
        <f t="shared" si="2"/>
        <v>1037099067.3642721</v>
      </c>
      <c r="I50" s="51">
        <v>74.076628061987265</v>
      </c>
    </row>
    <row r="51" spans="1:9" x14ac:dyDescent="0.25">
      <c r="A51" s="1" t="s">
        <v>54</v>
      </c>
      <c r="B51" s="3">
        <v>9747519587.2779999</v>
      </c>
      <c r="C51" s="4">
        <v>9124165807.427002</v>
      </c>
      <c r="D51" s="5">
        <v>623353779.85099792</v>
      </c>
      <c r="E51" s="2">
        <f t="shared" si="0"/>
        <v>6.3949989971250676E-2</v>
      </c>
      <c r="F51" s="18">
        <v>2</v>
      </c>
      <c r="G51" s="2">
        <f t="shared" si="1"/>
        <v>0.2</v>
      </c>
      <c r="H51" s="33">
        <f t="shared" si="2"/>
        <v>1949503917.4556</v>
      </c>
      <c r="I51" s="51">
        <v>74.382904526348</v>
      </c>
    </row>
    <row r="52" spans="1:9" x14ac:dyDescent="0.25">
      <c r="A52" s="1" t="s">
        <v>55</v>
      </c>
      <c r="B52" s="3">
        <v>1063425907.5573101</v>
      </c>
      <c r="C52" s="4">
        <v>946396367.55026031</v>
      </c>
      <c r="D52" s="5">
        <v>117029540.0070498</v>
      </c>
      <c r="E52" s="2">
        <f t="shared" si="0"/>
        <v>0.11004954757578433</v>
      </c>
      <c r="F52" s="18">
        <v>2</v>
      </c>
      <c r="G52" s="2">
        <f t="shared" si="1"/>
        <v>0.2</v>
      </c>
      <c r="H52" s="33">
        <f t="shared" si="2"/>
        <v>212685181.51146203</v>
      </c>
      <c r="I52" s="51">
        <v>74.777429539715769</v>
      </c>
    </row>
    <row r="53" spans="1:9" x14ac:dyDescent="0.25">
      <c r="A53" s="1" t="s">
        <v>56</v>
      </c>
      <c r="B53" s="3">
        <v>9729076396.5098019</v>
      </c>
      <c r="C53" s="4">
        <v>9323684636.1791</v>
      </c>
      <c r="D53" s="5">
        <v>405391760.33070183</v>
      </c>
      <c r="E53" s="2">
        <f t="shared" si="0"/>
        <v>4.166806218893826E-2</v>
      </c>
      <c r="F53" s="18">
        <v>2</v>
      </c>
      <c r="G53" s="2">
        <f t="shared" si="1"/>
        <v>0.2</v>
      </c>
      <c r="H53" s="33">
        <f t="shared" si="2"/>
        <v>1945815279.3019605</v>
      </c>
      <c r="I53" s="51">
        <v>77.11242948395558</v>
      </c>
    </row>
    <row r="54" spans="1:9" x14ac:dyDescent="0.25">
      <c r="A54" s="1" t="s">
        <v>57</v>
      </c>
      <c r="B54" s="3">
        <v>4612426949.1850004</v>
      </c>
      <c r="C54" s="4">
        <v>3920970221.0910001</v>
      </c>
      <c r="D54" s="5">
        <v>691456728.09400034</v>
      </c>
      <c r="E54" s="2">
        <f t="shared" si="0"/>
        <v>0.14991169198163201</v>
      </c>
      <c r="F54" s="18">
        <v>2</v>
      </c>
      <c r="G54" s="2">
        <f t="shared" si="1"/>
        <v>0.2</v>
      </c>
      <c r="H54" s="33">
        <f t="shared" si="2"/>
        <v>922485389.83700013</v>
      </c>
      <c r="I54" s="51">
        <v>77.315344536969164</v>
      </c>
    </row>
    <row r="55" spans="1:9" x14ac:dyDescent="0.25">
      <c r="A55" s="1" t="s">
        <v>58</v>
      </c>
      <c r="B55" s="3">
        <v>4410308000</v>
      </c>
      <c r="C55" s="4">
        <v>4020375000</v>
      </c>
      <c r="D55" s="5">
        <v>389933000</v>
      </c>
      <c r="E55" s="2">
        <f t="shared" si="0"/>
        <v>8.8414006459412775E-2</v>
      </c>
      <c r="F55" s="18">
        <v>2</v>
      </c>
      <c r="G55" s="2">
        <f t="shared" si="1"/>
        <v>0.2</v>
      </c>
      <c r="H55" s="33">
        <f t="shared" si="2"/>
        <v>882061600</v>
      </c>
      <c r="I55" s="51">
        <v>77.530440860215052</v>
      </c>
    </row>
    <row r="56" spans="1:9" x14ac:dyDescent="0.25">
      <c r="A56" s="1" t="s">
        <v>59</v>
      </c>
      <c r="B56" s="3">
        <v>2779417000</v>
      </c>
      <c r="C56" s="4">
        <v>1959505000</v>
      </c>
      <c r="D56" s="5">
        <v>819912000</v>
      </c>
      <c r="E56" s="2">
        <f t="shared" si="0"/>
        <v>0.29499423800027125</v>
      </c>
      <c r="F56" s="18">
        <v>2</v>
      </c>
      <c r="G56" s="2">
        <f t="shared" si="1"/>
        <v>0.2</v>
      </c>
      <c r="H56" s="33">
        <f t="shared" si="2"/>
        <v>555883400</v>
      </c>
      <c r="I56" s="51">
        <v>77.547073963177667</v>
      </c>
    </row>
    <row r="57" spans="1:9" x14ac:dyDescent="0.25">
      <c r="A57" s="1" t="s">
        <v>60</v>
      </c>
      <c r="B57" s="3">
        <v>8444765582.1320019</v>
      </c>
      <c r="C57" s="4">
        <v>8077205172.4760008</v>
      </c>
      <c r="D57" s="5">
        <v>367560409.65600109</v>
      </c>
      <c r="E57" s="2">
        <f t="shared" si="0"/>
        <v>4.3525235375829752E-2</v>
      </c>
      <c r="F57" s="18">
        <v>2</v>
      </c>
      <c r="G57" s="2">
        <f t="shared" si="1"/>
        <v>0.2</v>
      </c>
      <c r="H57" s="33">
        <f t="shared" si="2"/>
        <v>1688953116.4264004</v>
      </c>
      <c r="I57" s="51">
        <v>78.34591473482314</v>
      </c>
    </row>
    <row r="58" spans="1:9" x14ac:dyDescent="0.25">
      <c r="A58" s="1" t="s">
        <v>61</v>
      </c>
      <c r="B58" s="3">
        <v>859407070.59834003</v>
      </c>
      <c r="C58" s="4">
        <v>791398619.26917005</v>
      </c>
      <c r="D58" s="5">
        <v>68008451.329169989</v>
      </c>
      <c r="E58" s="2">
        <f t="shared" si="0"/>
        <v>7.9134153832154164E-2</v>
      </c>
      <c r="F58" s="18">
        <v>2</v>
      </c>
      <c r="G58" s="2">
        <f t="shared" si="1"/>
        <v>0.2</v>
      </c>
      <c r="H58" s="33">
        <f t="shared" si="2"/>
        <v>171881414.11966801</v>
      </c>
      <c r="I58" s="51">
        <v>78.519618408831249</v>
      </c>
    </row>
    <row r="59" spans="1:9" x14ac:dyDescent="0.25">
      <c r="A59" s="1" t="s">
        <v>62</v>
      </c>
      <c r="B59" s="3">
        <v>2033127820.8694642</v>
      </c>
      <c r="C59" s="4">
        <v>1853913772.0880151</v>
      </c>
      <c r="D59" s="5">
        <v>179214048.78144908</v>
      </c>
      <c r="E59" s="2">
        <f t="shared" si="0"/>
        <v>8.8146965941771627E-2</v>
      </c>
      <c r="F59" s="18">
        <v>2</v>
      </c>
      <c r="G59" s="2">
        <f t="shared" si="1"/>
        <v>0.2</v>
      </c>
      <c r="H59" s="33">
        <f t="shared" si="2"/>
        <v>406625564.17389286</v>
      </c>
      <c r="I59" s="51">
        <v>78.80133411073534</v>
      </c>
    </row>
    <row r="60" spans="1:9" x14ac:dyDescent="0.25">
      <c r="A60" s="1" t="s">
        <v>63</v>
      </c>
      <c r="B60" s="3">
        <v>3348530726.7087507</v>
      </c>
      <c r="C60" s="4">
        <v>2632951217.4739399</v>
      </c>
      <c r="D60" s="5">
        <v>715579509.23481083</v>
      </c>
      <c r="E60" s="2">
        <f t="shared" si="0"/>
        <v>0.21369954993309836</v>
      </c>
      <c r="F60" s="18">
        <v>2</v>
      </c>
      <c r="G60" s="2">
        <f t="shared" si="1"/>
        <v>0.2</v>
      </c>
      <c r="H60" s="33">
        <f t="shared" si="2"/>
        <v>669706145.34175014</v>
      </c>
      <c r="I60" s="51">
        <v>78.879001589749535</v>
      </c>
    </row>
    <row r="61" spans="1:9" x14ac:dyDescent="0.25">
      <c r="A61" s="1" t="s">
        <v>64</v>
      </c>
      <c r="B61" s="3">
        <v>915968361.29699993</v>
      </c>
      <c r="C61" s="4">
        <v>777155653.39499998</v>
      </c>
      <c r="D61" s="5">
        <v>138812707.90199995</v>
      </c>
      <c r="E61" s="2">
        <f t="shared" si="0"/>
        <v>0.15154749199573103</v>
      </c>
      <c r="F61" s="18">
        <v>2</v>
      </c>
      <c r="G61" s="2">
        <f t="shared" si="1"/>
        <v>0.2</v>
      </c>
      <c r="H61" s="33">
        <f t="shared" si="2"/>
        <v>183193672.25940001</v>
      </c>
      <c r="I61" s="51">
        <v>79.147710489110224</v>
      </c>
    </row>
    <row r="62" spans="1:9" x14ac:dyDescent="0.25">
      <c r="A62" s="1" t="s">
        <v>65</v>
      </c>
      <c r="B62" s="3">
        <v>5338900000</v>
      </c>
      <c r="C62" s="4">
        <v>4749500000</v>
      </c>
      <c r="D62" s="5">
        <v>589400000</v>
      </c>
      <c r="E62" s="2">
        <f t="shared" si="0"/>
        <v>0.1103972728464665</v>
      </c>
      <c r="F62" s="18">
        <v>2</v>
      </c>
      <c r="G62" s="2">
        <f t="shared" si="1"/>
        <v>0.2</v>
      </c>
      <c r="H62" s="33">
        <f t="shared" si="2"/>
        <v>1067780000</v>
      </c>
      <c r="I62" s="51">
        <v>79.448670003967621</v>
      </c>
    </row>
    <row r="63" spans="1:9" x14ac:dyDescent="0.25">
      <c r="A63" s="1" t="s">
        <v>66</v>
      </c>
      <c r="B63" s="3">
        <v>10539100000</v>
      </c>
      <c r="C63" s="4">
        <v>8458900000</v>
      </c>
      <c r="D63" s="5">
        <v>2080200000</v>
      </c>
      <c r="E63" s="2">
        <f t="shared" si="0"/>
        <v>0.1973792828609654</v>
      </c>
      <c r="F63" s="18">
        <v>2</v>
      </c>
      <c r="G63" s="2">
        <f t="shared" si="1"/>
        <v>0.2</v>
      </c>
      <c r="H63" s="33">
        <f t="shared" si="2"/>
        <v>2107820000</v>
      </c>
      <c r="I63" s="51">
        <v>80.202941176470588</v>
      </c>
    </row>
    <row r="64" spans="1:9" x14ac:dyDescent="0.25">
      <c r="A64" s="1" t="s">
        <v>67</v>
      </c>
      <c r="B64" s="3">
        <v>185010870.84429491</v>
      </c>
      <c r="C64" s="4">
        <v>167499027.10525125</v>
      </c>
      <c r="D64" s="5">
        <v>17511843.739043653</v>
      </c>
      <c r="E64" s="2">
        <f t="shared" si="0"/>
        <v>9.4653052867264331E-2</v>
      </c>
      <c r="F64" s="18">
        <v>2</v>
      </c>
      <c r="G64" s="2">
        <f t="shared" si="1"/>
        <v>0.2</v>
      </c>
      <c r="H64" s="33">
        <f t="shared" si="2"/>
        <v>37002174.168858983</v>
      </c>
      <c r="I64" s="51">
        <v>80.274275038163623</v>
      </c>
    </row>
    <row r="65" spans="1:9" x14ac:dyDescent="0.25">
      <c r="A65" s="1" t="s">
        <v>68</v>
      </c>
      <c r="B65" s="3">
        <v>649960000</v>
      </c>
      <c r="C65" s="4">
        <v>594880000</v>
      </c>
      <c r="D65" s="5">
        <v>55080000</v>
      </c>
      <c r="E65" s="2">
        <f t="shared" si="0"/>
        <v>8.4743676533940548E-2</v>
      </c>
      <c r="F65" s="18">
        <v>2</v>
      </c>
      <c r="G65" s="2">
        <f t="shared" si="1"/>
        <v>0.2</v>
      </c>
      <c r="H65" s="33">
        <f t="shared" si="2"/>
        <v>129992000</v>
      </c>
      <c r="I65" s="51">
        <v>80.400000000000006</v>
      </c>
    </row>
    <row r="66" spans="1:9" x14ac:dyDescent="0.25">
      <c r="A66" s="1" t="s">
        <v>69</v>
      </c>
      <c r="B66" s="3">
        <v>108182673.764</v>
      </c>
      <c r="C66" s="4">
        <v>82440411.031000018</v>
      </c>
      <c r="D66" s="5">
        <v>25742262.73299998</v>
      </c>
      <c r="E66" s="2">
        <f t="shared" si="0"/>
        <v>0.23795180722891551</v>
      </c>
      <c r="F66" s="18">
        <v>2</v>
      </c>
      <c r="G66" s="2">
        <f t="shared" si="1"/>
        <v>0.2</v>
      </c>
      <c r="H66" s="33">
        <f t="shared" si="2"/>
        <v>21636534.752800003</v>
      </c>
      <c r="I66" s="51">
        <v>80.616175239606534</v>
      </c>
    </row>
    <row r="67" spans="1:9" x14ac:dyDescent="0.25">
      <c r="A67" s="1" t="s">
        <v>70</v>
      </c>
      <c r="B67" s="3">
        <v>311979632</v>
      </c>
      <c r="C67" s="4">
        <v>253857835</v>
      </c>
      <c r="D67" s="5">
        <v>58121797</v>
      </c>
      <c r="E67" s="2">
        <f t="shared" ref="E67:E130" si="3">1-(C67/B67)</f>
        <v>0.18629997294182332</v>
      </c>
      <c r="F67" s="18">
        <v>2</v>
      </c>
      <c r="G67" s="2">
        <f t="shared" ref="G67:G130" si="4">VLOOKUP(F67,category,4,FALSE)</f>
        <v>0.2</v>
      </c>
      <c r="H67" s="33">
        <f t="shared" si="2"/>
        <v>62395926.400000006</v>
      </c>
      <c r="I67" s="51">
        <v>81.004076826074296</v>
      </c>
    </row>
    <row r="68" spans="1:9" x14ac:dyDescent="0.25">
      <c r="A68" s="1" t="s">
        <v>71</v>
      </c>
      <c r="B68" s="3">
        <v>573049890.46760011</v>
      </c>
      <c r="C68" s="4">
        <v>501684126.1652</v>
      </c>
      <c r="D68" s="5">
        <v>71365764.302400112</v>
      </c>
      <c r="E68" s="2">
        <f t="shared" si="3"/>
        <v>0.12453673840538859</v>
      </c>
      <c r="F68" s="18">
        <v>2</v>
      </c>
      <c r="G68" s="2">
        <f t="shared" si="4"/>
        <v>0.2</v>
      </c>
      <c r="H68" s="33">
        <f t="shared" ref="H68:H131" si="5">B68*G68</f>
        <v>114609978.09352003</v>
      </c>
      <c r="I68" s="51">
        <v>81.205742467214378</v>
      </c>
    </row>
    <row r="69" spans="1:9" x14ac:dyDescent="0.25">
      <c r="A69" s="1" t="s">
        <v>72</v>
      </c>
      <c r="B69" s="3">
        <v>3986792209.3449998</v>
      </c>
      <c r="C69" s="4">
        <v>3551780554.3000002</v>
      </c>
      <c r="D69" s="5">
        <v>435011655.0449996</v>
      </c>
      <c r="E69" s="2">
        <f t="shared" si="3"/>
        <v>0.10911319983653445</v>
      </c>
      <c r="F69" s="18">
        <v>2</v>
      </c>
      <c r="G69" s="2">
        <f t="shared" si="4"/>
        <v>0.2</v>
      </c>
      <c r="H69" s="33">
        <f t="shared" si="5"/>
        <v>797358441.86899996</v>
      </c>
      <c r="I69" s="51">
        <v>81.547591529418341</v>
      </c>
    </row>
    <row r="70" spans="1:9" x14ac:dyDescent="0.25">
      <c r="A70" s="1" t="s">
        <v>73</v>
      </c>
      <c r="B70" s="3">
        <v>47355303597.9133</v>
      </c>
      <c r="C70" s="4">
        <v>46452597389.695206</v>
      </c>
      <c r="D70" s="5">
        <v>902706208.21809387</v>
      </c>
      <c r="E70" s="2">
        <f t="shared" si="3"/>
        <v>1.906240990202146E-2</v>
      </c>
      <c r="F70" s="18">
        <v>2</v>
      </c>
      <c r="G70" s="2">
        <f t="shared" si="4"/>
        <v>0.2</v>
      </c>
      <c r="H70" s="33">
        <f t="shared" si="5"/>
        <v>9471060719.5826607</v>
      </c>
      <c r="I70" s="51">
        <v>81.834618453134254</v>
      </c>
    </row>
    <row r="71" spans="1:9" x14ac:dyDescent="0.25">
      <c r="A71" s="1" t="s">
        <v>74</v>
      </c>
      <c r="B71" s="3">
        <v>14658100592.168001</v>
      </c>
      <c r="C71" s="4">
        <v>13842168618.960001</v>
      </c>
      <c r="D71" s="5">
        <v>815931973.20800018</v>
      </c>
      <c r="E71" s="2">
        <f t="shared" si="3"/>
        <v>5.5664236172861425E-2</v>
      </c>
      <c r="F71" s="18">
        <v>2</v>
      </c>
      <c r="G71" s="2">
        <f t="shared" si="4"/>
        <v>0.2</v>
      </c>
      <c r="H71" s="33">
        <f t="shared" si="5"/>
        <v>2931620118.4336004</v>
      </c>
      <c r="I71" s="51">
        <v>82.385670171580472</v>
      </c>
    </row>
    <row r="72" spans="1:9" x14ac:dyDescent="0.25">
      <c r="A72" s="1" t="s">
        <v>75</v>
      </c>
      <c r="B72" s="3">
        <v>4612101097.7580004</v>
      </c>
      <c r="C72" s="4">
        <v>4065974106.1059999</v>
      </c>
      <c r="D72" s="5">
        <v>546126991.65200043</v>
      </c>
      <c r="E72" s="2">
        <f t="shared" si="3"/>
        <v>0.11841175639395229</v>
      </c>
      <c r="F72" s="18">
        <v>2</v>
      </c>
      <c r="G72" s="2">
        <f t="shared" si="4"/>
        <v>0.2</v>
      </c>
      <c r="H72" s="33">
        <f t="shared" si="5"/>
        <v>922420219.5516001</v>
      </c>
      <c r="I72" s="51">
        <v>82.900372996218664</v>
      </c>
    </row>
    <row r="73" spans="1:9" x14ac:dyDescent="0.25">
      <c r="A73" s="1" t="s">
        <v>76</v>
      </c>
      <c r="B73" s="3">
        <v>5817361333.4998808</v>
      </c>
      <c r="C73" s="4">
        <v>5468536077.490674</v>
      </c>
      <c r="D73" s="5">
        <v>348825256.00920677</v>
      </c>
      <c r="E73" s="2">
        <f t="shared" si="3"/>
        <v>5.9962796878450741E-2</v>
      </c>
      <c r="F73" s="18">
        <v>2</v>
      </c>
      <c r="G73" s="2">
        <f t="shared" si="4"/>
        <v>0.2</v>
      </c>
      <c r="H73" s="33">
        <f t="shared" si="5"/>
        <v>1163472266.6999762</v>
      </c>
      <c r="I73" s="51">
        <v>83.514226284738385</v>
      </c>
    </row>
    <row r="74" spans="1:9" x14ac:dyDescent="0.25">
      <c r="A74" s="1" t="s">
        <v>77</v>
      </c>
      <c r="B74" s="3">
        <v>1267000000</v>
      </c>
      <c r="C74" s="4">
        <v>1124000000</v>
      </c>
      <c r="D74" s="5">
        <v>143000000</v>
      </c>
      <c r="E74" s="2">
        <f t="shared" si="3"/>
        <v>0.11286503551696925</v>
      </c>
      <c r="F74" s="18">
        <v>2</v>
      </c>
      <c r="G74" s="2">
        <f t="shared" si="4"/>
        <v>0.2</v>
      </c>
      <c r="H74" s="33">
        <f t="shared" si="5"/>
        <v>253400000</v>
      </c>
      <c r="I74" s="51">
        <v>83.55223743029633</v>
      </c>
    </row>
    <row r="75" spans="1:9" x14ac:dyDescent="0.25">
      <c r="A75" s="1" t="s">
        <v>78</v>
      </c>
      <c r="B75" s="3">
        <v>52390500000</v>
      </c>
      <c r="C75" s="4">
        <v>46127500000</v>
      </c>
      <c r="D75" s="5">
        <v>6263000000</v>
      </c>
      <c r="E75" s="2">
        <f t="shared" si="3"/>
        <v>0.11954457392084439</v>
      </c>
      <c r="F75" s="18">
        <v>2</v>
      </c>
      <c r="G75" s="2">
        <f t="shared" si="4"/>
        <v>0.2</v>
      </c>
      <c r="H75" s="33">
        <f t="shared" si="5"/>
        <v>10478100000</v>
      </c>
      <c r="I75" s="51">
        <v>83.79427121102249</v>
      </c>
    </row>
    <row r="76" spans="1:9" x14ac:dyDescent="0.25">
      <c r="A76" s="1" t="s">
        <v>79</v>
      </c>
      <c r="B76" s="3">
        <v>1264349155.9597802</v>
      </c>
      <c r="C76" s="4">
        <v>1237371916.31845</v>
      </c>
      <c r="D76" s="5">
        <v>26977239.641330242</v>
      </c>
      <c r="E76" s="2">
        <f t="shared" si="3"/>
        <v>2.1336858979315365E-2</v>
      </c>
      <c r="F76" s="18">
        <v>2</v>
      </c>
      <c r="G76" s="2">
        <f t="shared" si="4"/>
        <v>0.2</v>
      </c>
      <c r="H76" s="33">
        <f t="shared" si="5"/>
        <v>252869831.19195604</v>
      </c>
      <c r="I76" s="51">
        <v>84.440298539195055</v>
      </c>
    </row>
    <row r="77" spans="1:9" x14ac:dyDescent="0.25">
      <c r="A77" s="1" t="s">
        <v>80</v>
      </c>
      <c r="B77" s="3">
        <v>744117577.21147001</v>
      </c>
      <c r="C77" s="4">
        <v>733074472.35043991</v>
      </c>
      <c r="D77" s="5">
        <v>11043104.861030102</v>
      </c>
      <c r="E77" s="2">
        <f t="shared" si="3"/>
        <v>1.4840537569900447E-2</v>
      </c>
      <c r="F77" s="18">
        <v>2</v>
      </c>
      <c r="G77" s="2">
        <f t="shared" si="4"/>
        <v>0.2</v>
      </c>
      <c r="H77" s="33">
        <f t="shared" si="5"/>
        <v>148823515.442294</v>
      </c>
      <c r="I77" s="51">
        <v>85.226200326850204</v>
      </c>
    </row>
    <row r="78" spans="1:9" x14ac:dyDescent="0.25">
      <c r="A78" s="1" t="s">
        <v>81</v>
      </c>
      <c r="B78" s="3">
        <v>1415824450.3150001</v>
      </c>
      <c r="C78" s="4">
        <v>1344756254.0863001</v>
      </c>
      <c r="D78" s="5">
        <v>71068196.228699923</v>
      </c>
      <c r="E78" s="2">
        <f t="shared" si="3"/>
        <v>5.0195627157652467E-2</v>
      </c>
      <c r="F78" s="18">
        <v>2</v>
      </c>
      <c r="G78" s="2">
        <f t="shared" si="4"/>
        <v>0.2</v>
      </c>
      <c r="H78" s="33">
        <f t="shared" si="5"/>
        <v>283164890.06300002</v>
      </c>
      <c r="I78" s="51">
        <v>85.228160596639711</v>
      </c>
    </row>
    <row r="79" spans="1:9" x14ac:dyDescent="0.25">
      <c r="A79" s="1" t="s">
        <v>82</v>
      </c>
      <c r="B79" s="3">
        <v>1070747789.1220002</v>
      </c>
      <c r="C79" s="4">
        <v>1135592223.095</v>
      </c>
      <c r="D79" s="5">
        <v>-64844433.972999811</v>
      </c>
      <c r="E79" s="2">
        <f t="shared" si="3"/>
        <v>-6.0559951308581716E-2</v>
      </c>
      <c r="F79" s="18">
        <v>2</v>
      </c>
      <c r="G79" s="2">
        <f t="shared" si="4"/>
        <v>0.2</v>
      </c>
      <c r="H79" s="33">
        <f t="shared" si="5"/>
        <v>214149557.82440007</v>
      </c>
      <c r="I79" s="51">
        <v>85.612597421756561</v>
      </c>
    </row>
    <row r="80" spans="1:9" x14ac:dyDescent="0.25">
      <c r="A80" s="1" t="s">
        <v>83</v>
      </c>
      <c r="B80" s="3">
        <v>5454466874</v>
      </c>
      <c r="C80" s="4">
        <v>4447473373</v>
      </c>
      <c r="D80" s="5">
        <v>1006993501</v>
      </c>
      <c r="E80" s="2">
        <f t="shared" si="3"/>
        <v>0.18461813487218548</v>
      </c>
      <c r="F80" s="18">
        <v>2</v>
      </c>
      <c r="G80" s="2">
        <f t="shared" si="4"/>
        <v>0.2</v>
      </c>
      <c r="H80" s="33">
        <f t="shared" si="5"/>
        <v>1090893374.8</v>
      </c>
      <c r="I80" s="51">
        <v>86.452898232143582</v>
      </c>
    </row>
    <row r="81" spans="1:9" x14ac:dyDescent="0.25">
      <c r="A81" s="1" t="s">
        <v>84</v>
      </c>
      <c r="B81" s="3">
        <v>963136984.61238515</v>
      </c>
      <c r="C81" s="4">
        <v>817896531.4613831</v>
      </c>
      <c r="D81" s="5">
        <v>145240453.15100205</v>
      </c>
      <c r="E81" s="2">
        <f t="shared" si="3"/>
        <v>0.15079937274909461</v>
      </c>
      <c r="F81" s="18">
        <v>2</v>
      </c>
      <c r="G81" s="2">
        <f t="shared" si="4"/>
        <v>0.2</v>
      </c>
      <c r="H81" s="33">
        <f t="shared" si="5"/>
        <v>192627396.92247704</v>
      </c>
      <c r="I81" s="51">
        <v>86.803797923324296</v>
      </c>
    </row>
    <row r="82" spans="1:9" x14ac:dyDescent="0.25">
      <c r="A82" s="1" t="s">
        <v>85</v>
      </c>
      <c r="B82" s="3">
        <v>668885610.34315991</v>
      </c>
      <c r="C82" s="4">
        <v>603267241.51654804</v>
      </c>
      <c r="D82" s="5">
        <v>65618368.826611876</v>
      </c>
      <c r="E82" s="2">
        <f t="shared" si="3"/>
        <v>9.8101032242190911E-2</v>
      </c>
      <c r="F82" s="18">
        <v>2</v>
      </c>
      <c r="G82" s="2">
        <f t="shared" si="4"/>
        <v>0.2</v>
      </c>
      <c r="H82" s="33">
        <f t="shared" si="5"/>
        <v>133777122.06863199</v>
      </c>
      <c r="I82" s="51">
        <v>87.6100431552874</v>
      </c>
    </row>
    <row r="83" spans="1:9" x14ac:dyDescent="0.25">
      <c r="A83" s="1" t="s">
        <v>86</v>
      </c>
      <c r="B83" s="3">
        <v>1288363748.4421163</v>
      </c>
      <c r="C83" s="4">
        <v>1075113150.739336</v>
      </c>
      <c r="D83" s="5">
        <v>213250597.70278025</v>
      </c>
      <c r="E83" s="2">
        <f t="shared" si="3"/>
        <v>0.16552048903940519</v>
      </c>
      <c r="F83" s="18">
        <v>2</v>
      </c>
      <c r="G83" s="2">
        <f t="shared" si="4"/>
        <v>0.2</v>
      </c>
      <c r="H83" s="33">
        <f t="shared" si="5"/>
        <v>257672749.68842328</v>
      </c>
      <c r="I83" s="51">
        <v>87.818238834514034</v>
      </c>
    </row>
    <row r="84" spans="1:9" x14ac:dyDescent="0.25">
      <c r="A84" s="1" t="s">
        <v>87</v>
      </c>
      <c r="B84" s="3">
        <v>2641791566.6884503</v>
      </c>
      <c r="C84" s="4">
        <v>2210783322.2755723</v>
      </c>
      <c r="D84" s="5">
        <v>431008244.41287804</v>
      </c>
      <c r="E84" s="2">
        <f t="shared" si="3"/>
        <v>0.16314998118990787</v>
      </c>
      <c r="F84" s="18">
        <v>2</v>
      </c>
      <c r="G84" s="2">
        <f t="shared" si="4"/>
        <v>0.2</v>
      </c>
      <c r="H84" s="33">
        <f t="shared" si="5"/>
        <v>528358313.33769011</v>
      </c>
      <c r="I84" s="51">
        <v>88.043526743493985</v>
      </c>
    </row>
    <row r="85" spans="1:9" x14ac:dyDescent="0.25">
      <c r="A85" s="1" t="s">
        <v>88</v>
      </c>
      <c r="B85" s="3">
        <v>830595287.4230001</v>
      </c>
      <c r="C85" s="4">
        <v>682007036.71100008</v>
      </c>
      <c r="D85" s="5">
        <v>148588250.71200001</v>
      </c>
      <c r="E85" s="2">
        <f t="shared" si="3"/>
        <v>0.17889368379756765</v>
      </c>
      <c r="F85" s="18">
        <v>2</v>
      </c>
      <c r="G85" s="2">
        <f t="shared" si="4"/>
        <v>0.2</v>
      </c>
      <c r="H85" s="33">
        <f t="shared" si="5"/>
        <v>166119057.48460004</v>
      </c>
      <c r="I85" s="51">
        <v>88.057922424002655</v>
      </c>
    </row>
    <row r="86" spans="1:9" x14ac:dyDescent="0.25">
      <c r="A86" s="1" t="s">
        <v>89</v>
      </c>
      <c r="B86" s="3">
        <v>3064371989.7933998</v>
      </c>
      <c r="C86" s="4">
        <v>2956971359.4542003</v>
      </c>
      <c r="D86" s="5">
        <v>107400630.33919954</v>
      </c>
      <c r="E86" s="2">
        <f t="shared" si="3"/>
        <v>3.5048169966610532E-2</v>
      </c>
      <c r="F86" s="18">
        <v>2</v>
      </c>
      <c r="G86" s="2">
        <f t="shared" si="4"/>
        <v>0.2</v>
      </c>
      <c r="H86" s="33">
        <f t="shared" si="5"/>
        <v>612874397.95868003</v>
      </c>
      <c r="I86" s="51">
        <v>88.154795645005819</v>
      </c>
    </row>
    <row r="87" spans="1:9" x14ac:dyDescent="0.25">
      <c r="A87" s="1" t="s">
        <v>90</v>
      </c>
      <c r="B87" s="3">
        <v>4446346993.8716402</v>
      </c>
      <c r="C87" s="4">
        <v>3813888925.1502604</v>
      </c>
      <c r="D87" s="5">
        <v>632458068.72137976</v>
      </c>
      <c r="E87" s="2">
        <f t="shared" si="3"/>
        <v>0.14224217533923711</v>
      </c>
      <c r="F87" s="18">
        <v>2</v>
      </c>
      <c r="G87" s="2">
        <f t="shared" si="4"/>
        <v>0.2</v>
      </c>
      <c r="H87" s="33">
        <f t="shared" si="5"/>
        <v>889269398.77432811</v>
      </c>
      <c r="I87" s="51">
        <v>88.887679489155602</v>
      </c>
    </row>
    <row r="88" spans="1:9" x14ac:dyDescent="0.25">
      <c r="A88" s="1" t="s">
        <v>91</v>
      </c>
      <c r="B88" s="3">
        <v>8209272755.8391018</v>
      </c>
      <c r="C88" s="4">
        <v>7888634951.6711006</v>
      </c>
      <c r="D88" s="5">
        <v>320637804.16800117</v>
      </c>
      <c r="E88" s="2">
        <f t="shared" si="3"/>
        <v>3.9058003516808215E-2</v>
      </c>
      <c r="F88" s="18">
        <v>2</v>
      </c>
      <c r="G88" s="2">
        <f t="shared" si="4"/>
        <v>0.2</v>
      </c>
      <c r="H88" s="33">
        <f t="shared" si="5"/>
        <v>1641854551.1678205</v>
      </c>
      <c r="I88" s="51">
        <v>89.924795059292649</v>
      </c>
    </row>
    <row r="89" spans="1:9" x14ac:dyDescent="0.25">
      <c r="A89" s="1" t="s">
        <v>92</v>
      </c>
      <c r="B89" s="3">
        <v>2438968604.4665704</v>
      </c>
      <c r="C89" s="4">
        <v>2305516152.5387201</v>
      </c>
      <c r="D89" s="5">
        <v>133452451.92785025</v>
      </c>
      <c r="E89" s="2">
        <f t="shared" si="3"/>
        <v>5.4716756781310716E-2</v>
      </c>
      <c r="F89" s="18">
        <v>2</v>
      </c>
      <c r="G89" s="2">
        <f t="shared" si="4"/>
        <v>0.2</v>
      </c>
      <c r="H89" s="33">
        <f t="shared" si="5"/>
        <v>487793720.89331412</v>
      </c>
      <c r="I89" s="51">
        <v>90.574321463687113</v>
      </c>
    </row>
    <row r="90" spans="1:9" x14ac:dyDescent="0.25">
      <c r="A90" s="1" t="s">
        <v>93</v>
      </c>
      <c r="B90" s="3">
        <v>1526056729.5548303</v>
      </c>
      <c r="C90" s="4">
        <v>1408567739.0357101</v>
      </c>
      <c r="D90" s="5">
        <v>117488990.51912022</v>
      </c>
      <c r="E90" s="2">
        <f t="shared" si="3"/>
        <v>7.6988612706025195E-2</v>
      </c>
      <c r="F90" s="18">
        <v>2</v>
      </c>
      <c r="G90" s="2">
        <f t="shared" si="4"/>
        <v>0.2</v>
      </c>
      <c r="H90" s="33">
        <f t="shared" si="5"/>
        <v>305211345.9109661</v>
      </c>
      <c r="I90" s="51">
        <v>90.709667616524541</v>
      </c>
    </row>
    <row r="91" spans="1:9" x14ac:dyDescent="0.25">
      <c r="A91" s="1" t="s">
        <v>94</v>
      </c>
      <c r="B91" s="3">
        <v>6808665567.165</v>
      </c>
      <c r="C91" s="4">
        <v>6318910872.3840008</v>
      </c>
      <c r="D91" s="5">
        <v>489754694.78099918</v>
      </c>
      <c r="E91" s="2">
        <f t="shared" si="3"/>
        <v>7.1931083991385369E-2</v>
      </c>
      <c r="F91" s="18">
        <v>2</v>
      </c>
      <c r="G91" s="2">
        <f t="shared" si="4"/>
        <v>0.2</v>
      </c>
      <c r="H91" s="33">
        <f t="shared" si="5"/>
        <v>1361733113.4330001</v>
      </c>
      <c r="I91" s="51">
        <v>91.323862351963655</v>
      </c>
    </row>
    <row r="92" spans="1:9" x14ac:dyDescent="0.25">
      <c r="A92" s="1" t="s">
        <v>95</v>
      </c>
      <c r="B92" s="3">
        <v>4000477969.2790003</v>
      </c>
      <c r="C92" s="4">
        <v>3830090258.1006999</v>
      </c>
      <c r="D92" s="5">
        <v>170387711.17830038</v>
      </c>
      <c r="E92" s="2">
        <f t="shared" si="3"/>
        <v>4.2591838397002646E-2</v>
      </c>
      <c r="F92" s="18">
        <v>2</v>
      </c>
      <c r="G92" s="2">
        <f t="shared" si="4"/>
        <v>0.2</v>
      </c>
      <c r="H92" s="33">
        <f t="shared" si="5"/>
        <v>800095593.85580015</v>
      </c>
      <c r="I92" s="51">
        <v>91.938996132540524</v>
      </c>
    </row>
    <row r="93" spans="1:9" x14ac:dyDescent="0.25">
      <c r="A93" s="1" t="s">
        <v>96</v>
      </c>
      <c r="B93" s="3">
        <v>15406744245.700502</v>
      </c>
      <c r="C93" s="4">
        <v>15015266341.302702</v>
      </c>
      <c r="D93" s="5">
        <v>391477904.39780045</v>
      </c>
      <c r="E93" s="2">
        <f t="shared" si="3"/>
        <v>2.5409515349555378E-2</v>
      </c>
      <c r="F93" s="18">
        <v>2</v>
      </c>
      <c r="G93" s="2">
        <f t="shared" si="4"/>
        <v>0.2</v>
      </c>
      <c r="H93" s="33">
        <f t="shared" si="5"/>
        <v>3081348849.1401005</v>
      </c>
      <c r="I93" s="51">
        <v>92.280535925471384</v>
      </c>
    </row>
    <row r="94" spans="1:9" x14ac:dyDescent="0.25">
      <c r="A94" s="1" t="s">
        <v>97</v>
      </c>
      <c r="B94" s="3">
        <v>1091834544</v>
      </c>
      <c r="C94" s="4">
        <v>993603394</v>
      </c>
      <c r="D94" s="5">
        <v>98231150</v>
      </c>
      <c r="E94" s="2">
        <f t="shared" si="3"/>
        <v>8.9968897338716158E-2</v>
      </c>
      <c r="F94" s="18">
        <v>2</v>
      </c>
      <c r="G94" s="2">
        <f t="shared" si="4"/>
        <v>0.2</v>
      </c>
      <c r="H94" s="33">
        <f t="shared" si="5"/>
        <v>218366908.80000001</v>
      </c>
      <c r="I94" s="51">
        <v>92.411045952043651</v>
      </c>
    </row>
    <row r="95" spans="1:9" x14ac:dyDescent="0.25">
      <c r="A95" s="1" t="s">
        <v>98</v>
      </c>
      <c r="B95" s="3">
        <v>139452680104.62802</v>
      </c>
      <c r="C95" s="4">
        <v>130343503462.843</v>
      </c>
      <c r="D95" s="5">
        <v>9109176641.7850189</v>
      </c>
      <c r="E95" s="2">
        <f t="shared" si="3"/>
        <v>6.5320914843304712E-2</v>
      </c>
      <c r="F95" s="18">
        <v>2</v>
      </c>
      <c r="G95" s="2">
        <f t="shared" si="4"/>
        <v>0.2</v>
      </c>
      <c r="H95" s="33">
        <f t="shared" si="5"/>
        <v>27890536020.925606</v>
      </c>
      <c r="I95" s="51">
        <v>92.756790676030917</v>
      </c>
    </row>
    <row r="96" spans="1:9" x14ac:dyDescent="0.25">
      <c r="A96" s="1" t="s">
        <v>99</v>
      </c>
      <c r="B96" s="3">
        <v>583110000</v>
      </c>
      <c r="C96" s="4">
        <v>710650000</v>
      </c>
      <c r="D96" s="5">
        <v>-127540000</v>
      </c>
      <c r="E96" s="2">
        <f t="shared" si="3"/>
        <v>-0.2187237399461508</v>
      </c>
      <c r="F96" s="18">
        <v>2</v>
      </c>
      <c r="G96" s="2">
        <f t="shared" si="4"/>
        <v>0.2</v>
      </c>
      <c r="H96" s="33">
        <f t="shared" si="5"/>
        <v>116622000</v>
      </c>
      <c r="I96" s="51">
        <v>92.824880487938898</v>
      </c>
    </row>
    <row r="97" spans="1:9" x14ac:dyDescent="0.25">
      <c r="A97" s="1" t="s">
        <v>100</v>
      </c>
      <c r="B97" s="3">
        <v>832612930</v>
      </c>
      <c r="C97" s="4">
        <v>742476980</v>
      </c>
      <c r="D97" s="5">
        <v>90135950</v>
      </c>
      <c r="E97" s="2">
        <f t="shared" si="3"/>
        <v>0.10825672620769888</v>
      </c>
      <c r="F97" s="18">
        <v>2</v>
      </c>
      <c r="G97" s="2">
        <f t="shared" si="4"/>
        <v>0.2</v>
      </c>
      <c r="H97" s="33">
        <f t="shared" si="5"/>
        <v>166522586</v>
      </c>
      <c r="I97" s="51">
        <v>92.857807532253176</v>
      </c>
    </row>
    <row r="98" spans="1:9" x14ac:dyDescent="0.25">
      <c r="A98" s="1" t="s">
        <v>101</v>
      </c>
      <c r="B98" s="3">
        <v>4434609825.4710999</v>
      </c>
      <c r="C98" s="4">
        <v>4283056326.7734003</v>
      </c>
      <c r="D98" s="5">
        <v>151553498.69769955</v>
      </c>
      <c r="E98" s="2">
        <f t="shared" si="3"/>
        <v>3.417515963348583E-2</v>
      </c>
      <c r="F98" s="18">
        <v>2</v>
      </c>
      <c r="G98" s="2">
        <f t="shared" si="4"/>
        <v>0.2</v>
      </c>
      <c r="H98" s="33">
        <f t="shared" si="5"/>
        <v>886921965.09422004</v>
      </c>
      <c r="I98" s="51">
        <v>92.899336694847236</v>
      </c>
    </row>
    <row r="99" spans="1:9" x14ac:dyDescent="0.25">
      <c r="A99" s="1" t="s">
        <v>102</v>
      </c>
      <c r="B99" s="3">
        <v>2984799071.3200002</v>
      </c>
      <c r="C99" s="4">
        <v>2983495665.6120005</v>
      </c>
      <c r="D99" s="5">
        <v>1303405.7079997063</v>
      </c>
      <c r="E99" s="2">
        <f t="shared" si="3"/>
        <v>4.3668122270734688E-4</v>
      </c>
      <c r="F99" s="18">
        <v>2</v>
      </c>
      <c r="G99" s="2">
        <f t="shared" si="4"/>
        <v>0.2</v>
      </c>
      <c r="H99" s="33">
        <f t="shared" si="5"/>
        <v>596959814.26400006</v>
      </c>
      <c r="I99" s="51">
        <v>93.410992302312209</v>
      </c>
    </row>
    <row r="100" spans="1:9" x14ac:dyDescent="0.25">
      <c r="A100" s="1" t="s">
        <v>103</v>
      </c>
      <c r="B100" s="3">
        <v>1350031788.6894302</v>
      </c>
      <c r="C100" s="4">
        <v>1268477693.53987</v>
      </c>
      <c r="D100" s="5">
        <v>81554095.149560213</v>
      </c>
      <c r="E100" s="2">
        <f t="shared" si="3"/>
        <v>6.0409018389656177E-2</v>
      </c>
      <c r="F100" s="18">
        <v>2</v>
      </c>
      <c r="G100" s="2">
        <f t="shared" si="4"/>
        <v>0.2</v>
      </c>
      <c r="H100" s="33">
        <f t="shared" si="5"/>
        <v>270006357.73788607</v>
      </c>
      <c r="I100" s="51">
        <v>94.320639703111738</v>
      </c>
    </row>
    <row r="101" spans="1:9" x14ac:dyDescent="0.25">
      <c r="A101" s="1" t="s">
        <v>104</v>
      </c>
      <c r="B101" s="3">
        <v>2857000141.6506004</v>
      </c>
      <c r="C101" s="4">
        <v>2756214295.2795005</v>
      </c>
      <c r="D101" s="5">
        <v>100785846.37109995</v>
      </c>
      <c r="E101" s="2">
        <f t="shared" si="3"/>
        <v>3.5276808321357711E-2</v>
      </c>
      <c r="F101" s="18">
        <v>2</v>
      </c>
      <c r="G101" s="2">
        <f t="shared" si="4"/>
        <v>0.2</v>
      </c>
      <c r="H101" s="33">
        <f t="shared" si="5"/>
        <v>571400028.33012009</v>
      </c>
      <c r="I101" s="51">
        <v>94.456304387353882</v>
      </c>
    </row>
    <row r="102" spans="1:9" x14ac:dyDescent="0.25">
      <c r="A102" s="1" t="s">
        <v>105</v>
      </c>
      <c r="B102" s="3">
        <v>1200433997.1888602</v>
      </c>
      <c r="C102" s="4">
        <v>1043760837.8406699</v>
      </c>
      <c r="D102" s="5">
        <v>156673159.34819031</v>
      </c>
      <c r="E102" s="2">
        <f t="shared" si="3"/>
        <v>0.13051376395127323</v>
      </c>
      <c r="F102" s="18">
        <v>2</v>
      </c>
      <c r="G102" s="2">
        <f t="shared" si="4"/>
        <v>0.2</v>
      </c>
      <c r="H102" s="33">
        <f t="shared" si="5"/>
        <v>240086799.43777204</v>
      </c>
      <c r="I102" s="51">
        <v>94.500555933342838</v>
      </c>
    </row>
    <row r="103" spans="1:9" x14ac:dyDescent="0.25">
      <c r="A103" s="1" t="s">
        <v>106</v>
      </c>
      <c r="B103" s="3">
        <v>36046000000</v>
      </c>
      <c r="C103" s="4">
        <v>31608300000</v>
      </c>
      <c r="D103" s="5">
        <v>4437700000</v>
      </c>
      <c r="E103" s="2">
        <f t="shared" si="3"/>
        <v>0.12311213449481218</v>
      </c>
      <c r="F103" s="18">
        <v>2</v>
      </c>
      <c r="G103" s="2">
        <f t="shared" si="4"/>
        <v>0.2</v>
      </c>
      <c r="H103" s="33">
        <f t="shared" si="5"/>
        <v>7209200000</v>
      </c>
      <c r="I103" s="51">
        <v>94.606060606060595</v>
      </c>
    </row>
    <row r="104" spans="1:9" x14ac:dyDescent="0.25">
      <c r="A104" s="1" t="s">
        <v>107</v>
      </c>
      <c r="B104" s="3">
        <v>5165530597.0438805</v>
      </c>
      <c r="C104" s="4">
        <v>4670763054.221096</v>
      </c>
      <c r="D104" s="5">
        <v>494767542.82278442</v>
      </c>
      <c r="E104" s="2">
        <f t="shared" si="3"/>
        <v>9.5782520987472086E-2</v>
      </c>
      <c r="F104" s="18">
        <v>2</v>
      </c>
      <c r="G104" s="2">
        <f t="shared" si="4"/>
        <v>0.2</v>
      </c>
      <c r="H104" s="33">
        <f t="shared" si="5"/>
        <v>1033106119.4087762</v>
      </c>
      <c r="I104" s="51">
        <v>95.027310312173029</v>
      </c>
    </row>
    <row r="105" spans="1:9" x14ac:dyDescent="0.25">
      <c r="A105" s="1" t="s">
        <v>108</v>
      </c>
      <c r="B105" s="3">
        <v>1692179532.3500202</v>
      </c>
      <c r="C105" s="4">
        <v>1788496457.0186563</v>
      </c>
      <c r="D105" s="5">
        <v>-96316924.668636084</v>
      </c>
      <c r="E105" s="2">
        <f t="shared" si="3"/>
        <v>-5.6918856910457727E-2</v>
      </c>
      <c r="F105" s="18">
        <v>2</v>
      </c>
      <c r="G105" s="2">
        <f t="shared" si="4"/>
        <v>0.2</v>
      </c>
      <c r="H105" s="33">
        <f t="shared" si="5"/>
        <v>338435906.47000408</v>
      </c>
      <c r="I105" s="51">
        <v>95.431061584597742</v>
      </c>
    </row>
    <row r="106" spans="1:9" x14ac:dyDescent="0.25">
      <c r="A106" s="1" t="s">
        <v>109</v>
      </c>
      <c r="B106" s="3">
        <v>823925360.98174393</v>
      </c>
      <c r="C106" s="4">
        <v>712822441.5089401</v>
      </c>
      <c r="D106" s="5">
        <v>111102919.47280383</v>
      </c>
      <c r="E106" s="2">
        <f t="shared" si="3"/>
        <v>0.13484585465413967</v>
      </c>
      <c r="F106" s="18">
        <v>2</v>
      </c>
      <c r="G106" s="2">
        <f t="shared" si="4"/>
        <v>0.2</v>
      </c>
      <c r="H106" s="33">
        <f t="shared" si="5"/>
        <v>164785072.19634879</v>
      </c>
      <c r="I106" s="51">
        <v>96.312191221215514</v>
      </c>
    </row>
    <row r="107" spans="1:9" x14ac:dyDescent="0.25">
      <c r="A107" s="1" t="s">
        <v>110</v>
      </c>
      <c r="B107" s="3">
        <v>1524360000</v>
      </c>
      <c r="C107" s="4">
        <v>1440570000</v>
      </c>
      <c r="D107" s="5">
        <v>83790000</v>
      </c>
      <c r="E107" s="2">
        <f t="shared" si="3"/>
        <v>5.4967330551838112E-2</v>
      </c>
      <c r="F107" s="18">
        <v>2</v>
      </c>
      <c r="G107" s="2">
        <f t="shared" si="4"/>
        <v>0.2</v>
      </c>
      <c r="H107" s="33">
        <f t="shared" si="5"/>
        <v>304872000</v>
      </c>
      <c r="I107" s="51">
        <v>96.774936650541335</v>
      </c>
    </row>
    <row r="108" spans="1:9" x14ac:dyDescent="0.25">
      <c r="A108" s="1" t="s">
        <v>111</v>
      </c>
      <c r="B108" s="3">
        <v>2045660752</v>
      </c>
      <c r="C108" s="4">
        <v>1803744576</v>
      </c>
      <c r="D108" s="5">
        <v>241916176</v>
      </c>
      <c r="E108" s="2">
        <f t="shared" si="3"/>
        <v>0.11825820863184844</v>
      </c>
      <c r="F108" s="18">
        <v>2</v>
      </c>
      <c r="G108" s="2">
        <f t="shared" si="4"/>
        <v>0.2</v>
      </c>
      <c r="H108" s="33">
        <f t="shared" si="5"/>
        <v>409132150.40000004</v>
      </c>
      <c r="I108" s="51">
        <v>96.934423949253883</v>
      </c>
    </row>
    <row r="109" spans="1:9" x14ac:dyDescent="0.25">
      <c r="A109" s="1" t="s">
        <v>112</v>
      </c>
      <c r="B109" s="3">
        <v>3906665343.4457002</v>
      </c>
      <c r="C109" s="4">
        <v>3703464393.5685005</v>
      </c>
      <c r="D109" s="5">
        <v>203200949.87719965</v>
      </c>
      <c r="E109" s="2">
        <f t="shared" si="3"/>
        <v>5.2013912637312143E-2</v>
      </c>
      <c r="F109" s="18">
        <v>2</v>
      </c>
      <c r="G109" s="2">
        <f t="shared" si="4"/>
        <v>0.2</v>
      </c>
      <c r="H109" s="33">
        <f t="shared" si="5"/>
        <v>781333068.68914008</v>
      </c>
      <c r="I109" s="51">
        <v>97.251677212943534</v>
      </c>
    </row>
    <row r="110" spans="1:9" x14ac:dyDescent="0.25">
      <c r="A110" s="1" t="s">
        <v>113</v>
      </c>
      <c r="B110" s="3">
        <v>591013025.72125006</v>
      </c>
      <c r="C110" s="4">
        <v>547632425.24474001</v>
      </c>
      <c r="D110" s="5">
        <v>43380600.476510048</v>
      </c>
      <c r="E110" s="2">
        <f t="shared" si="3"/>
        <v>7.3400413507925588E-2</v>
      </c>
      <c r="F110" s="18">
        <v>2</v>
      </c>
      <c r="G110" s="2">
        <f t="shared" si="4"/>
        <v>0.2</v>
      </c>
      <c r="H110" s="33">
        <f t="shared" si="5"/>
        <v>118202605.14425002</v>
      </c>
      <c r="I110" s="51">
        <v>97.435357060431031</v>
      </c>
    </row>
    <row r="111" spans="1:9" x14ac:dyDescent="0.25">
      <c r="A111" s="1" t="s">
        <v>114</v>
      </c>
      <c r="B111" s="3">
        <v>1595531512.3055</v>
      </c>
      <c r="C111" s="4">
        <v>1445509515.3147001</v>
      </c>
      <c r="D111" s="5">
        <v>150021996.9907999</v>
      </c>
      <c r="E111" s="2">
        <f t="shared" si="3"/>
        <v>9.4026345348718454E-2</v>
      </c>
      <c r="F111" s="18">
        <v>2</v>
      </c>
      <c r="G111" s="2">
        <f t="shared" si="4"/>
        <v>0.2</v>
      </c>
      <c r="H111" s="33">
        <f t="shared" si="5"/>
        <v>319106302.46110004</v>
      </c>
      <c r="I111" s="51">
        <v>98.320623100637775</v>
      </c>
    </row>
    <row r="112" spans="1:9" x14ac:dyDescent="0.25">
      <c r="A112" s="1" t="s">
        <v>115</v>
      </c>
      <c r="B112" s="3">
        <v>4625134351.2595005</v>
      </c>
      <c r="C112" s="4">
        <v>4059907512.8239002</v>
      </c>
      <c r="D112" s="5">
        <v>565226838.43560028</v>
      </c>
      <c r="E112" s="2">
        <f t="shared" si="3"/>
        <v>0.12220765830979152</v>
      </c>
      <c r="F112" s="18">
        <v>2</v>
      </c>
      <c r="G112" s="2">
        <f t="shared" si="4"/>
        <v>0.2</v>
      </c>
      <c r="H112" s="33">
        <f t="shared" si="5"/>
        <v>925026870.2519002</v>
      </c>
      <c r="I112" s="51">
        <v>98.830069591624209</v>
      </c>
    </row>
    <row r="113" spans="1:9" x14ac:dyDescent="0.25">
      <c r="A113" s="1" t="s">
        <v>116</v>
      </c>
      <c r="B113" s="3">
        <v>7006662669.7530107</v>
      </c>
      <c r="C113" s="4">
        <v>5966662221.2827311</v>
      </c>
      <c r="D113" s="5">
        <v>1040000448.4702797</v>
      </c>
      <c r="E113" s="2">
        <f t="shared" si="3"/>
        <v>0.14843021528064237</v>
      </c>
      <c r="F113" s="18">
        <v>2</v>
      </c>
      <c r="G113" s="2">
        <f t="shared" si="4"/>
        <v>0.2</v>
      </c>
      <c r="H113" s="33">
        <f t="shared" si="5"/>
        <v>1401332533.9506023</v>
      </c>
      <c r="I113" s="51">
        <v>99.840877232799997</v>
      </c>
    </row>
    <row r="114" spans="1:9" x14ac:dyDescent="0.25">
      <c r="A114" s="1" t="s">
        <v>117</v>
      </c>
      <c r="B114" s="3">
        <v>1612133642.5111501</v>
      </c>
      <c r="C114" s="4">
        <v>1485957452.9482102</v>
      </c>
      <c r="D114" s="5">
        <v>126176189.56293988</v>
      </c>
      <c r="E114" s="2">
        <f t="shared" si="3"/>
        <v>7.826658177444934E-2</v>
      </c>
      <c r="F114" s="18">
        <v>2</v>
      </c>
      <c r="G114" s="2">
        <f t="shared" si="4"/>
        <v>0.2</v>
      </c>
      <c r="H114" s="33">
        <f t="shared" si="5"/>
        <v>322426728.50223005</v>
      </c>
      <c r="I114" s="51">
        <v>100.53964751514444</v>
      </c>
    </row>
    <row r="115" spans="1:9" x14ac:dyDescent="0.25">
      <c r="A115" s="1" t="s">
        <v>118</v>
      </c>
      <c r="B115" s="3">
        <v>2481549000</v>
      </c>
      <c r="C115" s="4">
        <v>2226323000</v>
      </c>
      <c r="D115" s="5">
        <v>255226000</v>
      </c>
      <c r="E115" s="2">
        <f t="shared" si="3"/>
        <v>0.10284947023008617</v>
      </c>
      <c r="F115" s="18">
        <v>2</v>
      </c>
      <c r="G115" s="2">
        <f t="shared" si="4"/>
        <v>0.2</v>
      </c>
      <c r="H115" s="33">
        <f t="shared" si="5"/>
        <v>496309800</v>
      </c>
      <c r="I115" s="51">
        <v>100.74037588314067</v>
      </c>
    </row>
    <row r="116" spans="1:9" x14ac:dyDescent="0.25">
      <c r="A116" s="1" t="s">
        <v>119</v>
      </c>
      <c r="B116" s="3">
        <v>7506541568.3708992</v>
      </c>
      <c r="C116" s="4">
        <v>7116888431.9643002</v>
      </c>
      <c r="D116" s="5">
        <v>389653136.40659904</v>
      </c>
      <c r="E116" s="2">
        <f t="shared" si="3"/>
        <v>5.1908476474494925E-2</v>
      </c>
      <c r="F116" s="18">
        <v>2</v>
      </c>
      <c r="G116" s="2">
        <f t="shared" si="4"/>
        <v>0.2</v>
      </c>
      <c r="H116" s="33">
        <f t="shared" si="5"/>
        <v>1501308313.67418</v>
      </c>
      <c r="I116" s="51">
        <v>100.89641106581787</v>
      </c>
    </row>
    <row r="117" spans="1:9" x14ac:dyDescent="0.25">
      <c r="A117" s="1" t="s">
        <v>120</v>
      </c>
      <c r="B117" s="3">
        <v>6988111948.0139008</v>
      </c>
      <c r="C117" s="4">
        <v>6765555423.3729019</v>
      </c>
      <c r="D117" s="5">
        <v>222556524.64099884</v>
      </c>
      <c r="E117" s="2">
        <f t="shared" si="3"/>
        <v>3.1847876264239239E-2</v>
      </c>
      <c r="F117" s="18">
        <v>2</v>
      </c>
      <c r="G117" s="2">
        <f t="shared" si="4"/>
        <v>0.2</v>
      </c>
      <c r="H117" s="33">
        <f t="shared" si="5"/>
        <v>1397622389.6027803</v>
      </c>
      <c r="I117" s="51">
        <v>100.94893058493099</v>
      </c>
    </row>
    <row r="118" spans="1:9" x14ac:dyDescent="0.25">
      <c r="A118" s="1" t="s">
        <v>121</v>
      </c>
      <c r="B118" s="3">
        <v>3462200000</v>
      </c>
      <c r="C118" s="4">
        <v>3321100000</v>
      </c>
      <c r="D118" s="5">
        <v>141100000</v>
      </c>
      <c r="E118" s="2">
        <f t="shared" si="3"/>
        <v>4.075443359713482E-2</v>
      </c>
      <c r="F118" s="18">
        <v>2</v>
      </c>
      <c r="G118" s="2">
        <f t="shared" si="4"/>
        <v>0.2</v>
      </c>
      <c r="H118" s="33">
        <f t="shared" si="5"/>
        <v>692440000</v>
      </c>
      <c r="I118" s="51">
        <v>100.96725786913996</v>
      </c>
    </row>
    <row r="119" spans="1:9" x14ac:dyDescent="0.25">
      <c r="A119" s="1" t="s">
        <v>122</v>
      </c>
      <c r="B119" s="3">
        <v>559456000</v>
      </c>
      <c r="C119" s="4">
        <v>511830000</v>
      </c>
      <c r="D119" s="5">
        <v>47626000</v>
      </c>
      <c r="E119" s="2">
        <f t="shared" si="3"/>
        <v>8.5129125436137931E-2</v>
      </c>
      <c r="F119" s="18">
        <v>2</v>
      </c>
      <c r="G119" s="2">
        <f t="shared" si="4"/>
        <v>0.2</v>
      </c>
      <c r="H119" s="33">
        <f t="shared" si="5"/>
        <v>111891200</v>
      </c>
      <c r="I119" s="51">
        <v>101.0075703937694</v>
      </c>
    </row>
    <row r="120" spans="1:9" x14ac:dyDescent="0.25">
      <c r="A120" s="1" t="s">
        <v>123</v>
      </c>
      <c r="B120" s="3">
        <v>678601000</v>
      </c>
      <c r="C120" s="4">
        <v>551722000</v>
      </c>
      <c r="D120" s="5">
        <v>126879000</v>
      </c>
      <c r="E120" s="2">
        <f t="shared" si="3"/>
        <v>0.18697143092922053</v>
      </c>
      <c r="F120" s="18">
        <v>2</v>
      </c>
      <c r="G120" s="2">
        <f t="shared" si="4"/>
        <v>0.2</v>
      </c>
      <c r="H120" s="33">
        <f t="shared" si="5"/>
        <v>135720200</v>
      </c>
      <c r="I120" s="51">
        <v>101.02643856920686</v>
      </c>
    </row>
    <row r="121" spans="1:9" x14ac:dyDescent="0.25">
      <c r="A121" s="1" t="s">
        <v>124</v>
      </c>
      <c r="B121" s="3">
        <v>5435000000</v>
      </c>
      <c r="C121" s="4">
        <v>4853000000</v>
      </c>
      <c r="D121" s="5">
        <v>582000000</v>
      </c>
      <c r="E121" s="2">
        <f t="shared" si="3"/>
        <v>0.10708371665133398</v>
      </c>
      <c r="F121" s="18">
        <v>2</v>
      </c>
      <c r="G121" s="2">
        <f t="shared" si="4"/>
        <v>0.2</v>
      </c>
      <c r="H121" s="33">
        <f t="shared" si="5"/>
        <v>1087000000</v>
      </c>
      <c r="I121" s="51">
        <v>101.0513131926522</v>
      </c>
    </row>
    <row r="122" spans="1:9" x14ac:dyDescent="0.25">
      <c r="A122" s="1" t="s">
        <v>125</v>
      </c>
      <c r="B122" s="3">
        <v>8454736635.7982006</v>
      </c>
      <c r="C122" s="4">
        <v>8067103778.2390003</v>
      </c>
      <c r="D122" s="5">
        <v>387632857.55920029</v>
      </c>
      <c r="E122" s="2">
        <f t="shared" si="3"/>
        <v>4.5848010914724902E-2</v>
      </c>
      <c r="F122" s="18">
        <v>2</v>
      </c>
      <c r="G122" s="2">
        <f t="shared" si="4"/>
        <v>0.2</v>
      </c>
      <c r="H122" s="33">
        <f t="shared" si="5"/>
        <v>1690947327.1596403</v>
      </c>
      <c r="I122" s="51">
        <v>101.05198233167908</v>
      </c>
    </row>
    <row r="123" spans="1:9" x14ac:dyDescent="0.25">
      <c r="A123" s="1" t="s">
        <v>126</v>
      </c>
      <c r="B123" s="3">
        <v>2747943838.72405</v>
      </c>
      <c r="C123" s="4">
        <v>2399416292.7144003</v>
      </c>
      <c r="D123" s="5">
        <v>348527546.00964975</v>
      </c>
      <c r="E123" s="2">
        <f t="shared" si="3"/>
        <v>0.12683212120211351</v>
      </c>
      <c r="F123" s="18">
        <v>2</v>
      </c>
      <c r="G123" s="2">
        <f t="shared" si="4"/>
        <v>0.2</v>
      </c>
      <c r="H123" s="33">
        <f t="shared" si="5"/>
        <v>549588767.74480999</v>
      </c>
      <c r="I123" s="51">
        <v>101.09139783292802</v>
      </c>
    </row>
    <row r="124" spans="1:9" x14ac:dyDescent="0.25">
      <c r="A124" s="1" t="s">
        <v>127</v>
      </c>
      <c r="B124" s="3">
        <v>5294000000</v>
      </c>
      <c r="C124" s="4">
        <v>4707000000</v>
      </c>
      <c r="D124" s="5">
        <v>587000000</v>
      </c>
      <c r="E124" s="2">
        <f t="shared" si="3"/>
        <v>0.1108802417831507</v>
      </c>
      <c r="F124" s="18">
        <v>2</v>
      </c>
      <c r="G124" s="2">
        <f t="shared" si="4"/>
        <v>0.2</v>
      </c>
      <c r="H124" s="33">
        <f t="shared" si="5"/>
        <v>1058800000</v>
      </c>
      <c r="I124" s="51">
        <v>101.11656683547992</v>
      </c>
    </row>
    <row r="125" spans="1:9" x14ac:dyDescent="0.25">
      <c r="A125" s="1" t="s">
        <v>128</v>
      </c>
      <c r="B125" s="3">
        <v>581571300</v>
      </c>
      <c r="C125" s="4">
        <v>531785500</v>
      </c>
      <c r="D125" s="5">
        <v>49785800</v>
      </c>
      <c r="E125" s="2">
        <f t="shared" si="3"/>
        <v>8.5605668642864563E-2</v>
      </c>
      <c r="F125" s="18">
        <v>2</v>
      </c>
      <c r="G125" s="2">
        <f t="shared" si="4"/>
        <v>0.2</v>
      </c>
      <c r="H125" s="33">
        <f t="shared" si="5"/>
        <v>116314260</v>
      </c>
      <c r="I125" s="51">
        <v>101.20589594915018</v>
      </c>
    </row>
    <row r="126" spans="1:9" x14ac:dyDescent="0.25">
      <c r="A126" s="1" t="s">
        <v>129</v>
      </c>
      <c r="B126" s="3">
        <v>908701874.47490001</v>
      </c>
      <c r="C126" s="4">
        <v>851189097.60940015</v>
      </c>
      <c r="D126" s="5">
        <v>57512776.865499854</v>
      </c>
      <c r="E126" s="2">
        <f t="shared" si="3"/>
        <v>6.3291139240506222E-2</v>
      </c>
      <c r="F126" s="18">
        <v>2</v>
      </c>
      <c r="G126" s="2">
        <f t="shared" si="4"/>
        <v>0.2</v>
      </c>
      <c r="H126" s="33">
        <f t="shared" si="5"/>
        <v>181740374.89498001</v>
      </c>
      <c r="I126" s="51">
        <v>101.41221626691608</v>
      </c>
    </row>
    <row r="127" spans="1:9" x14ac:dyDescent="0.25">
      <c r="A127" s="1" t="s">
        <v>130</v>
      </c>
      <c r="B127" s="3">
        <v>8801191648.5274105</v>
      </c>
      <c r="C127" s="4">
        <v>7285565423.1508503</v>
      </c>
      <c r="D127" s="5">
        <v>1515626225.3765602</v>
      </c>
      <c r="E127" s="2">
        <f t="shared" si="3"/>
        <v>0.17220693354974836</v>
      </c>
      <c r="F127" s="18">
        <v>2</v>
      </c>
      <c r="G127" s="2">
        <f t="shared" si="4"/>
        <v>0.2</v>
      </c>
      <c r="H127" s="33">
        <f t="shared" si="5"/>
        <v>1760238329.7054822</v>
      </c>
      <c r="I127" s="51">
        <v>101.41529376040707</v>
      </c>
    </row>
    <row r="128" spans="1:9" x14ac:dyDescent="0.25">
      <c r="A128" s="1" t="s">
        <v>131</v>
      </c>
      <c r="B128" s="3">
        <v>1160826157.6018801</v>
      </c>
      <c r="C128" s="4">
        <v>1028941051.0379001</v>
      </c>
      <c r="D128" s="5">
        <v>131885106.56397998</v>
      </c>
      <c r="E128" s="2">
        <f t="shared" si="3"/>
        <v>0.11361314155466473</v>
      </c>
      <c r="F128" s="18">
        <v>2</v>
      </c>
      <c r="G128" s="2">
        <f t="shared" si="4"/>
        <v>0.2</v>
      </c>
      <c r="H128" s="33">
        <f t="shared" si="5"/>
        <v>232165231.52037603</v>
      </c>
      <c r="I128" s="51">
        <v>101.80795775814833</v>
      </c>
    </row>
    <row r="129" spans="1:9" x14ac:dyDescent="0.25">
      <c r="A129" s="1" t="s">
        <v>132</v>
      </c>
      <c r="B129" s="3">
        <v>328279000</v>
      </c>
      <c r="C129" s="4">
        <v>312936000</v>
      </c>
      <c r="D129" s="5">
        <v>15343000</v>
      </c>
      <c r="E129" s="2">
        <f t="shared" si="3"/>
        <v>4.6737683494832094E-2</v>
      </c>
      <c r="F129" s="18">
        <v>2</v>
      </c>
      <c r="G129" s="2">
        <f t="shared" si="4"/>
        <v>0.2</v>
      </c>
      <c r="H129" s="33">
        <f t="shared" si="5"/>
        <v>65655800</v>
      </c>
      <c r="I129" s="51">
        <v>101.93747823058169</v>
      </c>
    </row>
    <row r="130" spans="1:9" x14ac:dyDescent="0.25">
      <c r="A130" s="1" t="s">
        <v>133</v>
      </c>
      <c r="B130" s="3">
        <v>127297632</v>
      </c>
      <c r="C130" s="4">
        <v>96625396</v>
      </c>
      <c r="D130" s="5">
        <v>30672236</v>
      </c>
      <c r="E130" s="2">
        <f t="shared" si="3"/>
        <v>0.24094899110142132</v>
      </c>
      <c r="F130" s="18">
        <v>2</v>
      </c>
      <c r="G130" s="2">
        <f t="shared" si="4"/>
        <v>0.2</v>
      </c>
      <c r="H130" s="33">
        <f t="shared" si="5"/>
        <v>25459526.400000002</v>
      </c>
      <c r="I130" s="51">
        <v>102.04076666666667</v>
      </c>
    </row>
    <row r="131" spans="1:9" x14ac:dyDescent="0.25">
      <c r="A131" s="1" t="s">
        <v>134</v>
      </c>
      <c r="B131" s="3">
        <v>2041957742.8383105</v>
      </c>
      <c r="C131" s="4">
        <v>2084064264.2352502</v>
      </c>
      <c r="D131" s="5">
        <v>-42106521.396939754</v>
      </c>
      <c r="E131" s="2">
        <f t="shared" ref="E131:E194" si="6">1-(C131/B131)</f>
        <v>-2.0620662471894313E-2</v>
      </c>
      <c r="F131" s="18">
        <v>2</v>
      </c>
      <c r="G131" s="2">
        <f t="shared" ref="G131:G194" si="7">VLOOKUP(F131,category,4,FALSE)</f>
        <v>0.2</v>
      </c>
      <c r="H131" s="33">
        <f t="shared" si="5"/>
        <v>408391548.56766212</v>
      </c>
      <c r="I131" s="51">
        <v>102.29228258361539</v>
      </c>
    </row>
    <row r="132" spans="1:9" x14ac:dyDescent="0.25">
      <c r="A132" s="1" t="s">
        <v>135</v>
      </c>
      <c r="B132" s="3">
        <v>303008000</v>
      </c>
      <c r="C132" s="4">
        <v>276986000</v>
      </c>
      <c r="D132" s="5">
        <v>26022000</v>
      </c>
      <c r="E132" s="2">
        <f t="shared" si="6"/>
        <v>8.5878920688562732E-2</v>
      </c>
      <c r="F132" s="18">
        <v>2</v>
      </c>
      <c r="G132" s="2">
        <f t="shared" si="7"/>
        <v>0.2</v>
      </c>
      <c r="H132" s="33">
        <f t="shared" ref="H132:H195" si="8">B132*G132</f>
        <v>60601600</v>
      </c>
      <c r="I132" s="51">
        <v>102.57700262731287</v>
      </c>
    </row>
    <row r="133" spans="1:9" x14ac:dyDescent="0.25">
      <c r="A133" s="1" t="s">
        <v>136</v>
      </c>
      <c r="B133" s="3">
        <v>6839188070.3320904</v>
      </c>
      <c r="C133" s="4">
        <v>6346086881.3957996</v>
      </c>
      <c r="D133" s="5">
        <v>493101188.93629074</v>
      </c>
      <c r="E133" s="2">
        <f t="shared" si="6"/>
        <v>7.2099375520221276E-2</v>
      </c>
      <c r="F133" s="18">
        <v>2</v>
      </c>
      <c r="G133" s="2">
        <f t="shared" si="7"/>
        <v>0.2</v>
      </c>
      <c r="H133" s="33">
        <f t="shared" si="8"/>
        <v>1367837614.0664182</v>
      </c>
      <c r="I133" s="51">
        <v>103.21719024940509</v>
      </c>
    </row>
    <row r="134" spans="1:9" x14ac:dyDescent="0.25">
      <c r="A134" s="1" t="s">
        <v>137</v>
      </c>
      <c r="B134" s="3">
        <v>2575148432.8384104</v>
      </c>
      <c r="C134" s="4">
        <v>2329573763.3941302</v>
      </c>
      <c r="D134" s="5">
        <v>245574669.44428015</v>
      </c>
      <c r="E134" s="2">
        <f t="shared" si="6"/>
        <v>9.5363306562332828E-2</v>
      </c>
      <c r="F134" s="18">
        <v>2</v>
      </c>
      <c r="G134" s="2">
        <f t="shared" si="7"/>
        <v>0.2</v>
      </c>
      <c r="H134" s="33">
        <f t="shared" si="8"/>
        <v>515029686.56768209</v>
      </c>
      <c r="I134" s="51">
        <v>103.31587041645285</v>
      </c>
    </row>
    <row r="135" spans="1:9" x14ac:dyDescent="0.25">
      <c r="A135" s="1" t="s">
        <v>138</v>
      </c>
      <c r="B135" s="3">
        <v>1149290000</v>
      </c>
      <c r="C135" s="4">
        <v>990960000</v>
      </c>
      <c r="D135" s="5">
        <v>158330000</v>
      </c>
      <c r="E135" s="2">
        <f t="shared" si="6"/>
        <v>0.1377633147421452</v>
      </c>
      <c r="F135" s="18">
        <v>2</v>
      </c>
      <c r="G135" s="2">
        <f t="shared" si="7"/>
        <v>0.2</v>
      </c>
      <c r="H135" s="33">
        <f t="shared" si="8"/>
        <v>229858000</v>
      </c>
      <c r="I135" s="51">
        <v>104.85586539592893</v>
      </c>
    </row>
    <row r="136" spans="1:9" x14ac:dyDescent="0.25">
      <c r="A136" s="1" t="s">
        <v>139</v>
      </c>
      <c r="B136" s="3">
        <v>16337538846.926001</v>
      </c>
      <c r="C136" s="4">
        <v>15992788037.16</v>
      </c>
      <c r="D136" s="5">
        <v>344750809.76600075</v>
      </c>
      <c r="E136" s="2">
        <f t="shared" si="6"/>
        <v>2.1101759144760535E-2</v>
      </c>
      <c r="F136" s="18">
        <v>2</v>
      </c>
      <c r="G136" s="2">
        <f t="shared" si="7"/>
        <v>0.2</v>
      </c>
      <c r="H136" s="33">
        <f t="shared" si="8"/>
        <v>3267507769.3852005</v>
      </c>
      <c r="I136" s="51">
        <v>105.1262880551479</v>
      </c>
    </row>
    <row r="137" spans="1:9" x14ac:dyDescent="0.25">
      <c r="A137" s="1" t="s">
        <v>140</v>
      </c>
      <c r="B137" s="3">
        <v>4896569393.5290003</v>
      </c>
      <c r="C137" s="4">
        <v>4632303886.2320004</v>
      </c>
      <c r="D137" s="5">
        <v>264265507.29699993</v>
      </c>
      <c r="E137" s="2">
        <f t="shared" si="6"/>
        <v>5.3969521527916453E-2</v>
      </c>
      <c r="F137" s="18">
        <v>2</v>
      </c>
      <c r="G137" s="2">
        <f t="shared" si="7"/>
        <v>0.2</v>
      </c>
      <c r="H137" s="33">
        <f t="shared" si="8"/>
        <v>979313878.70580006</v>
      </c>
      <c r="I137" s="51">
        <v>105.31649831803884</v>
      </c>
    </row>
    <row r="138" spans="1:9" x14ac:dyDescent="0.25">
      <c r="A138" s="1" t="s">
        <v>141</v>
      </c>
      <c r="B138" s="3">
        <v>2328666000</v>
      </c>
      <c r="C138" s="4">
        <v>1995678000</v>
      </c>
      <c r="D138" s="5">
        <v>332988000</v>
      </c>
      <c r="E138" s="2">
        <f t="shared" si="6"/>
        <v>0.14299517406102891</v>
      </c>
      <c r="F138" s="18">
        <v>2</v>
      </c>
      <c r="G138" s="2">
        <f t="shared" si="7"/>
        <v>0.2</v>
      </c>
      <c r="H138" s="33">
        <f t="shared" si="8"/>
        <v>465733200</v>
      </c>
      <c r="I138" s="51">
        <v>105.78565114252825</v>
      </c>
    </row>
    <row r="139" spans="1:9" x14ac:dyDescent="0.25">
      <c r="A139" s="1" t="s">
        <v>142</v>
      </c>
      <c r="B139" s="3">
        <v>222882376.06800002</v>
      </c>
      <c r="C139" s="4">
        <v>201376181.88599998</v>
      </c>
      <c r="D139" s="5">
        <v>21506194.182000041</v>
      </c>
      <c r="E139" s="2">
        <f t="shared" si="6"/>
        <v>9.6491228070175628E-2</v>
      </c>
      <c r="F139" s="18">
        <v>2</v>
      </c>
      <c r="G139" s="2">
        <f t="shared" si="7"/>
        <v>0.2</v>
      </c>
      <c r="H139" s="33">
        <f t="shared" si="8"/>
        <v>44576475.21360001</v>
      </c>
      <c r="I139" s="51">
        <v>105.92634780937428</v>
      </c>
    </row>
    <row r="140" spans="1:9" x14ac:dyDescent="0.25">
      <c r="A140" s="1" t="s">
        <v>143</v>
      </c>
      <c r="B140" s="3">
        <v>610120000</v>
      </c>
      <c r="C140" s="4">
        <v>573669000</v>
      </c>
      <c r="D140" s="5">
        <v>36451000</v>
      </c>
      <c r="E140" s="2">
        <f t="shared" si="6"/>
        <v>5.9743984789877413E-2</v>
      </c>
      <c r="F140" s="18">
        <v>2</v>
      </c>
      <c r="G140" s="2">
        <f t="shared" si="7"/>
        <v>0.2</v>
      </c>
      <c r="H140" s="33">
        <f t="shared" si="8"/>
        <v>122024000</v>
      </c>
      <c r="I140" s="51">
        <v>106.57115282215122</v>
      </c>
    </row>
    <row r="141" spans="1:9" x14ac:dyDescent="0.25">
      <c r="A141" s="1" t="s">
        <v>144</v>
      </c>
      <c r="B141" s="3">
        <v>1395900000</v>
      </c>
      <c r="C141" s="4">
        <v>1294010000</v>
      </c>
      <c r="D141" s="5">
        <v>101890000</v>
      </c>
      <c r="E141" s="2">
        <f t="shared" si="6"/>
        <v>7.2992334694462313E-2</v>
      </c>
      <c r="F141" s="18">
        <v>2</v>
      </c>
      <c r="G141" s="2">
        <f t="shared" si="7"/>
        <v>0.2</v>
      </c>
      <c r="H141" s="33">
        <f t="shared" si="8"/>
        <v>279180000</v>
      </c>
      <c r="I141" s="51">
        <v>106.86319668355597</v>
      </c>
    </row>
    <row r="142" spans="1:9" x14ac:dyDescent="0.25">
      <c r="A142" s="1" t="s">
        <v>145</v>
      </c>
      <c r="B142" s="3">
        <v>3180440851.7271876</v>
      </c>
      <c r="C142" s="4">
        <v>2685999459.5537319</v>
      </c>
      <c r="D142" s="5">
        <v>494441392.17345572</v>
      </c>
      <c r="E142" s="2">
        <f t="shared" si="6"/>
        <v>0.15546316225467349</v>
      </c>
      <c r="F142" s="18">
        <v>2</v>
      </c>
      <c r="G142" s="2">
        <f t="shared" si="7"/>
        <v>0.2</v>
      </c>
      <c r="H142" s="33">
        <f t="shared" si="8"/>
        <v>636088170.34543753</v>
      </c>
      <c r="I142" s="51">
        <v>107.31025475804543</v>
      </c>
    </row>
    <row r="143" spans="1:9" x14ac:dyDescent="0.25">
      <c r="A143" s="1" t="s">
        <v>146</v>
      </c>
      <c r="B143" s="3">
        <v>3605871891.1820002</v>
      </c>
      <c r="C143" s="4">
        <v>3247435321.4820004</v>
      </c>
      <c r="D143" s="5">
        <v>358436569.69999981</v>
      </c>
      <c r="E143" s="2">
        <f t="shared" si="6"/>
        <v>9.9403578528826975E-2</v>
      </c>
      <c r="F143" s="18">
        <v>2</v>
      </c>
      <c r="G143" s="2">
        <f t="shared" si="7"/>
        <v>0.2</v>
      </c>
      <c r="H143" s="33">
        <f t="shared" si="8"/>
        <v>721174378.23640013</v>
      </c>
      <c r="I143" s="51">
        <v>107.61690977575215</v>
      </c>
    </row>
    <row r="144" spans="1:9" x14ac:dyDescent="0.25">
      <c r="A144" s="1" t="s">
        <v>147</v>
      </c>
      <c r="B144" s="3">
        <v>589289271.67242002</v>
      </c>
      <c r="C144" s="4">
        <v>550757340.4296701</v>
      </c>
      <c r="D144" s="5">
        <v>38531931.242749929</v>
      </c>
      <c r="E144" s="2">
        <f t="shared" si="6"/>
        <v>6.5387124957145715E-2</v>
      </c>
      <c r="F144" s="18">
        <v>2</v>
      </c>
      <c r="G144" s="2">
        <f t="shared" si="7"/>
        <v>0.2</v>
      </c>
      <c r="H144" s="33">
        <f t="shared" si="8"/>
        <v>117857854.33448401</v>
      </c>
      <c r="I144" s="51">
        <v>107.77633405348347</v>
      </c>
    </row>
    <row r="145" spans="1:9" x14ac:dyDescent="0.25">
      <c r="A145" s="1" t="s">
        <v>148</v>
      </c>
      <c r="B145" s="3">
        <v>437809089.54579496</v>
      </c>
      <c r="C145" s="4">
        <v>430597019.91200405</v>
      </c>
      <c r="D145" s="5">
        <v>7212069.6337909102</v>
      </c>
      <c r="E145" s="2">
        <f t="shared" si="6"/>
        <v>1.647309250996376E-2</v>
      </c>
      <c r="F145" s="18">
        <v>2</v>
      </c>
      <c r="G145" s="2">
        <f t="shared" si="7"/>
        <v>0.2</v>
      </c>
      <c r="H145" s="33">
        <f t="shared" si="8"/>
        <v>87561817.909159005</v>
      </c>
      <c r="I145" s="51">
        <v>108.85692070931987</v>
      </c>
    </row>
    <row r="146" spans="1:9" x14ac:dyDescent="0.25">
      <c r="A146" s="1" t="s">
        <v>149</v>
      </c>
      <c r="B146" s="3">
        <v>4090256554.4460397</v>
      </c>
      <c r="C146" s="4">
        <v>3834059128.4815602</v>
      </c>
      <c r="D146" s="5">
        <v>256197425.96447945</v>
      </c>
      <c r="E146" s="2">
        <f t="shared" si="6"/>
        <v>6.2636028462810578E-2</v>
      </c>
      <c r="F146" s="18">
        <v>2</v>
      </c>
      <c r="G146" s="2">
        <f t="shared" si="7"/>
        <v>0.2</v>
      </c>
      <c r="H146" s="33">
        <f t="shared" si="8"/>
        <v>818051310.88920796</v>
      </c>
      <c r="I146" s="51">
        <v>109.32412463744245</v>
      </c>
    </row>
    <row r="147" spans="1:9" x14ac:dyDescent="0.25">
      <c r="A147" s="1" t="s">
        <v>150</v>
      </c>
      <c r="B147" s="3">
        <v>2086631973.4800103</v>
      </c>
      <c r="C147" s="4">
        <v>1856580866.0180101</v>
      </c>
      <c r="D147" s="5">
        <v>230051107.46200013</v>
      </c>
      <c r="E147" s="2">
        <f t="shared" si="6"/>
        <v>0.11024996759650396</v>
      </c>
      <c r="F147" s="18">
        <v>3</v>
      </c>
      <c r="G147" s="2">
        <f t="shared" si="7"/>
        <v>0.25</v>
      </c>
      <c r="H147" s="33">
        <f t="shared" si="8"/>
        <v>521657993.37000257</v>
      </c>
      <c r="I147" s="51">
        <v>110.75995976056106</v>
      </c>
    </row>
    <row r="148" spans="1:9" x14ac:dyDescent="0.25">
      <c r="A148" s="1" t="s">
        <v>151</v>
      </c>
      <c r="B148" s="3">
        <v>559946000</v>
      </c>
      <c r="C148" s="4">
        <v>448854000</v>
      </c>
      <c r="D148" s="5">
        <v>111092000</v>
      </c>
      <c r="E148" s="2">
        <f t="shared" si="6"/>
        <v>0.19839770263561129</v>
      </c>
      <c r="F148" s="18">
        <v>3</v>
      </c>
      <c r="G148" s="2">
        <f t="shared" si="7"/>
        <v>0.25</v>
      </c>
      <c r="H148" s="33">
        <f t="shared" si="8"/>
        <v>139986500</v>
      </c>
      <c r="I148" s="51">
        <v>110.82520934883139</v>
      </c>
    </row>
    <row r="149" spans="1:9" x14ac:dyDescent="0.25">
      <c r="A149" s="1" t="s">
        <v>152</v>
      </c>
      <c r="B149" s="3">
        <v>2719687979.0319118</v>
      </c>
      <c r="C149" s="4">
        <v>2424775231.0004435</v>
      </c>
      <c r="D149" s="5">
        <v>294912748.03146839</v>
      </c>
      <c r="E149" s="2">
        <f t="shared" si="6"/>
        <v>0.10843624353424697</v>
      </c>
      <c r="F149" s="18">
        <v>3</v>
      </c>
      <c r="G149" s="2">
        <f t="shared" si="7"/>
        <v>0.25</v>
      </c>
      <c r="H149" s="33">
        <f t="shared" si="8"/>
        <v>679921994.75797796</v>
      </c>
      <c r="I149" s="51">
        <v>110.9541447249504</v>
      </c>
    </row>
    <row r="150" spans="1:9" x14ac:dyDescent="0.25">
      <c r="A150" s="1" t="s">
        <v>153</v>
      </c>
      <c r="B150" s="3">
        <v>1868334326.9899004</v>
      </c>
      <c r="C150" s="4">
        <v>1778757769.7076001</v>
      </c>
      <c r="D150" s="5">
        <v>89576557.282300234</v>
      </c>
      <c r="E150" s="2">
        <f t="shared" si="6"/>
        <v>4.7944608193662197E-2</v>
      </c>
      <c r="F150" s="18">
        <v>3</v>
      </c>
      <c r="G150" s="2">
        <f t="shared" si="7"/>
        <v>0.25</v>
      </c>
      <c r="H150" s="33">
        <f t="shared" si="8"/>
        <v>467083581.74747509</v>
      </c>
      <c r="I150" s="51">
        <v>112.5374074246845</v>
      </c>
    </row>
    <row r="151" spans="1:9" x14ac:dyDescent="0.25">
      <c r="A151" s="1" t="s">
        <v>154</v>
      </c>
      <c r="B151" s="3">
        <v>4390033350.2575006</v>
      </c>
      <c r="C151" s="4">
        <v>4037168839.9592009</v>
      </c>
      <c r="D151" s="5">
        <v>352864510.29829979</v>
      </c>
      <c r="E151" s="2">
        <f t="shared" si="6"/>
        <v>8.0378548895899016E-2</v>
      </c>
      <c r="F151" s="18">
        <v>3</v>
      </c>
      <c r="G151" s="2">
        <f t="shared" si="7"/>
        <v>0.25</v>
      </c>
      <c r="H151" s="33">
        <f t="shared" si="8"/>
        <v>1097508337.5643752</v>
      </c>
      <c r="I151" s="51">
        <v>112.94204727612193</v>
      </c>
    </row>
    <row r="152" spans="1:9" x14ac:dyDescent="0.25">
      <c r="A152" s="1" t="s">
        <v>155</v>
      </c>
      <c r="B152" s="3">
        <v>3777921444.6380005</v>
      </c>
      <c r="C152" s="4">
        <v>3441805697.6875005</v>
      </c>
      <c r="D152" s="5">
        <v>336115746.95050001</v>
      </c>
      <c r="E152" s="2">
        <f t="shared" si="6"/>
        <v>8.8968431947559101E-2</v>
      </c>
      <c r="F152" s="18">
        <v>3</v>
      </c>
      <c r="G152" s="2">
        <f t="shared" si="7"/>
        <v>0.25</v>
      </c>
      <c r="H152" s="33">
        <f t="shared" si="8"/>
        <v>944480361.15950012</v>
      </c>
      <c r="I152" s="51">
        <v>113.06263292152317</v>
      </c>
    </row>
    <row r="153" spans="1:9" x14ac:dyDescent="0.25">
      <c r="A153" s="1" t="s">
        <v>156</v>
      </c>
      <c r="B153" s="3">
        <v>369631916.8574481</v>
      </c>
      <c r="C153" s="4">
        <v>306051989.589136</v>
      </c>
      <c r="D153" s="5">
        <v>63579927.268312097</v>
      </c>
      <c r="E153" s="2">
        <f t="shared" si="6"/>
        <v>0.17200875889955214</v>
      </c>
      <c r="F153" s="18">
        <v>3</v>
      </c>
      <c r="G153" s="2">
        <f t="shared" si="7"/>
        <v>0.25</v>
      </c>
      <c r="H153" s="33">
        <f t="shared" si="8"/>
        <v>92407979.214362025</v>
      </c>
      <c r="I153" s="51">
        <v>113.22137730437275</v>
      </c>
    </row>
    <row r="154" spans="1:9" x14ac:dyDescent="0.25">
      <c r="A154" s="1" t="s">
        <v>157</v>
      </c>
      <c r="B154" s="3">
        <v>1219661891.2610002</v>
      </c>
      <c r="C154" s="4">
        <v>1153188200.1530001</v>
      </c>
      <c r="D154" s="5">
        <v>66473691.10800004</v>
      </c>
      <c r="E154" s="2">
        <f t="shared" si="6"/>
        <v>5.4501736574939952E-2</v>
      </c>
      <c r="F154" s="18">
        <v>3</v>
      </c>
      <c r="G154" s="2">
        <f t="shared" si="7"/>
        <v>0.25</v>
      </c>
      <c r="H154" s="33">
        <f t="shared" si="8"/>
        <v>304915472.81525004</v>
      </c>
      <c r="I154" s="51">
        <v>113.27035202851289</v>
      </c>
    </row>
    <row r="155" spans="1:9" x14ac:dyDescent="0.25">
      <c r="A155" s="1" t="s">
        <v>158</v>
      </c>
      <c r="B155" s="3">
        <v>1267056981.31815</v>
      </c>
      <c r="C155" s="4">
        <v>1099162033.5564001</v>
      </c>
      <c r="D155" s="5">
        <v>167894947.76174998</v>
      </c>
      <c r="E155" s="2">
        <f t="shared" si="6"/>
        <v>0.1325078115958801</v>
      </c>
      <c r="F155" s="18">
        <v>3</v>
      </c>
      <c r="G155" s="2">
        <f t="shared" si="7"/>
        <v>0.25</v>
      </c>
      <c r="H155" s="33">
        <f t="shared" si="8"/>
        <v>316764245.32953751</v>
      </c>
      <c r="I155" s="51">
        <v>113.31528907238092</v>
      </c>
    </row>
    <row r="156" spans="1:9" x14ac:dyDescent="0.25">
      <c r="A156" s="1" t="s">
        <v>159</v>
      </c>
      <c r="B156" s="3">
        <v>1642615000</v>
      </c>
      <c r="C156" s="4">
        <v>1199514000</v>
      </c>
      <c r="D156" s="5">
        <v>443101000</v>
      </c>
      <c r="E156" s="2">
        <f t="shared" si="6"/>
        <v>0.26975341148108356</v>
      </c>
      <c r="F156" s="18">
        <v>3</v>
      </c>
      <c r="G156" s="2">
        <f t="shared" si="7"/>
        <v>0.25</v>
      </c>
      <c r="H156" s="33">
        <f t="shared" si="8"/>
        <v>410653750</v>
      </c>
      <c r="I156" s="51">
        <v>113.42038742771183</v>
      </c>
    </row>
    <row r="157" spans="1:9" x14ac:dyDescent="0.25">
      <c r="A157" s="1" t="s">
        <v>160</v>
      </c>
      <c r="B157" s="3">
        <v>3172199485.5019693</v>
      </c>
      <c r="C157" s="4">
        <v>3139252647.7179999</v>
      </c>
      <c r="D157" s="5">
        <v>32946837.783969402</v>
      </c>
      <c r="E157" s="2">
        <f t="shared" si="6"/>
        <v>1.0386117876428513E-2</v>
      </c>
      <c r="F157" s="18">
        <v>3</v>
      </c>
      <c r="G157" s="2">
        <f t="shared" si="7"/>
        <v>0.25</v>
      </c>
      <c r="H157" s="33">
        <f t="shared" si="8"/>
        <v>793049871.37549233</v>
      </c>
      <c r="I157" s="51">
        <v>113.55906458857697</v>
      </c>
    </row>
    <row r="158" spans="1:9" x14ac:dyDescent="0.25">
      <c r="A158" s="1" t="s">
        <v>161</v>
      </c>
      <c r="B158" s="3">
        <v>4439552000</v>
      </c>
      <c r="C158" s="4">
        <v>3099891000</v>
      </c>
      <c r="D158" s="5">
        <v>1339661000</v>
      </c>
      <c r="E158" s="2">
        <f t="shared" si="6"/>
        <v>0.30175589789239998</v>
      </c>
      <c r="F158" s="18">
        <v>3</v>
      </c>
      <c r="G158" s="2">
        <f t="shared" si="7"/>
        <v>0.25</v>
      </c>
      <c r="H158" s="33">
        <f t="shared" si="8"/>
        <v>1109888000</v>
      </c>
      <c r="I158" s="51">
        <v>113.69691716176668</v>
      </c>
    </row>
    <row r="159" spans="1:9" x14ac:dyDescent="0.25">
      <c r="A159" s="1" t="s">
        <v>162</v>
      </c>
      <c r="B159" s="3">
        <v>7160122399.2986603</v>
      </c>
      <c r="C159" s="4">
        <v>6833016444.3047104</v>
      </c>
      <c r="D159" s="5">
        <v>327105954.99394989</v>
      </c>
      <c r="E159" s="2">
        <f t="shared" si="6"/>
        <v>4.5684408275756594E-2</v>
      </c>
      <c r="F159" s="18">
        <v>3</v>
      </c>
      <c r="G159" s="2">
        <f t="shared" si="7"/>
        <v>0.25</v>
      </c>
      <c r="H159" s="33">
        <f t="shared" si="8"/>
        <v>1790030599.8246651</v>
      </c>
      <c r="I159" s="51">
        <v>113.77681250546388</v>
      </c>
    </row>
    <row r="160" spans="1:9" x14ac:dyDescent="0.25">
      <c r="A160" s="1" t="s">
        <v>163</v>
      </c>
      <c r="B160" s="3">
        <v>2781467780.8720007</v>
      </c>
      <c r="C160" s="4">
        <v>1909163510.793</v>
      </c>
      <c r="D160" s="5">
        <v>872304270.07900071</v>
      </c>
      <c r="E160" s="2">
        <f t="shared" si="6"/>
        <v>0.31361293345829444</v>
      </c>
      <c r="F160" s="18">
        <v>3</v>
      </c>
      <c r="G160" s="2">
        <f t="shared" si="7"/>
        <v>0.25</v>
      </c>
      <c r="H160" s="33">
        <f t="shared" si="8"/>
        <v>695366945.21800017</v>
      </c>
      <c r="I160" s="51">
        <v>114.55873269796174</v>
      </c>
    </row>
    <row r="161" spans="1:9" x14ac:dyDescent="0.25">
      <c r="A161" s="1" t="s">
        <v>164</v>
      </c>
      <c r="B161" s="3">
        <v>1387716506.2219801</v>
      </c>
      <c r="C161" s="4">
        <v>1278706169.8334002</v>
      </c>
      <c r="D161" s="5">
        <v>109010336.38857985</v>
      </c>
      <c r="E161" s="2">
        <f t="shared" si="6"/>
        <v>7.8553750639860476E-2</v>
      </c>
      <c r="F161" s="18">
        <v>3</v>
      </c>
      <c r="G161" s="2">
        <f t="shared" si="7"/>
        <v>0.25</v>
      </c>
      <c r="H161" s="33">
        <f t="shared" si="8"/>
        <v>346929126.55549502</v>
      </c>
      <c r="I161" s="51">
        <v>114.72046169898188</v>
      </c>
    </row>
    <row r="162" spans="1:9" x14ac:dyDescent="0.25">
      <c r="A162" s="1" t="s">
        <v>165</v>
      </c>
      <c r="B162" s="3">
        <v>1064566387.55181</v>
      </c>
      <c r="C162" s="4">
        <v>977942044.19813013</v>
      </c>
      <c r="D162" s="5">
        <v>86624343.353679895</v>
      </c>
      <c r="E162" s="2">
        <f t="shared" si="6"/>
        <v>8.137054143977851E-2</v>
      </c>
      <c r="F162" s="18">
        <v>3</v>
      </c>
      <c r="G162" s="2">
        <f t="shared" si="7"/>
        <v>0.25</v>
      </c>
      <c r="H162" s="33">
        <f t="shared" si="8"/>
        <v>266141596.88795251</v>
      </c>
      <c r="I162" s="51">
        <v>114.92950322123185</v>
      </c>
    </row>
    <row r="163" spans="1:9" x14ac:dyDescent="0.25">
      <c r="A163" s="1" t="s">
        <v>166</v>
      </c>
      <c r="B163" s="3">
        <v>2331141108.7580004</v>
      </c>
      <c r="C163" s="4">
        <v>2239576857.7710004</v>
      </c>
      <c r="D163" s="5">
        <v>91564250.986999989</v>
      </c>
      <c r="E163" s="2">
        <f t="shared" si="6"/>
        <v>3.9278725188705566E-2</v>
      </c>
      <c r="F163" s="18">
        <v>3</v>
      </c>
      <c r="G163" s="2">
        <f t="shared" si="7"/>
        <v>0.25</v>
      </c>
      <c r="H163" s="33">
        <f t="shared" si="8"/>
        <v>582785277.18950009</v>
      </c>
      <c r="I163" s="51">
        <v>115.32697813923393</v>
      </c>
    </row>
    <row r="164" spans="1:9" x14ac:dyDescent="0.25">
      <c r="A164" s="1" t="s">
        <v>167</v>
      </c>
      <c r="B164" s="3">
        <v>2270663083.9067998</v>
      </c>
      <c r="C164" s="4">
        <v>2331434375.0423002</v>
      </c>
      <c r="D164" s="5">
        <v>-60771291.135500431</v>
      </c>
      <c r="E164" s="2">
        <f t="shared" si="6"/>
        <v>-2.676367602319063E-2</v>
      </c>
      <c r="F164" s="18">
        <v>3</v>
      </c>
      <c r="G164" s="2">
        <f t="shared" si="7"/>
        <v>0.25</v>
      </c>
      <c r="H164" s="33">
        <f t="shared" si="8"/>
        <v>567665770.97669995</v>
      </c>
      <c r="I164" s="51">
        <v>116.62616458670331</v>
      </c>
    </row>
    <row r="165" spans="1:9" x14ac:dyDescent="0.25">
      <c r="A165" s="1" t="s">
        <v>168</v>
      </c>
      <c r="B165" s="3">
        <v>575127768.65499997</v>
      </c>
      <c r="C165" s="4">
        <v>496597574.74800003</v>
      </c>
      <c r="D165" s="5">
        <v>78530193.906999946</v>
      </c>
      <c r="E165" s="2">
        <f t="shared" si="6"/>
        <v>0.13654390934844185</v>
      </c>
      <c r="F165" s="18">
        <v>3</v>
      </c>
      <c r="G165" s="2">
        <f t="shared" si="7"/>
        <v>0.25</v>
      </c>
      <c r="H165" s="33">
        <f t="shared" si="8"/>
        <v>143781942.16374999</v>
      </c>
      <c r="I165" s="51">
        <v>117.10201571461602</v>
      </c>
    </row>
    <row r="166" spans="1:9" x14ac:dyDescent="0.25">
      <c r="A166" s="1" t="s">
        <v>169</v>
      </c>
      <c r="B166" s="3">
        <v>1052785122.004812</v>
      </c>
      <c r="C166" s="4">
        <v>950022233.70026016</v>
      </c>
      <c r="D166" s="5">
        <v>102762888.30455184</v>
      </c>
      <c r="E166" s="2">
        <f t="shared" si="6"/>
        <v>9.761050584459352E-2</v>
      </c>
      <c r="F166" s="18">
        <v>3</v>
      </c>
      <c r="G166" s="2">
        <f t="shared" si="7"/>
        <v>0.25</v>
      </c>
      <c r="H166" s="33">
        <f t="shared" si="8"/>
        <v>263196280.501203</v>
      </c>
      <c r="I166" s="51">
        <v>117.44478306150715</v>
      </c>
    </row>
    <row r="167" spans="1:9" x14ac:dyDescent="0.25">
      <c r="A167" s="1" t="s">
        <v>170</v>
      </c>
      <c r="B167" s="3">
        <v>540150000</v>
      </c>
      <c r="C167" s="4">
        <v>446810000</v>
      </c>
      <c r="D167" s="5">
        <v>93340000</v>
      </c>
      <c r="E167" s="2">
        <f t="shared" si="6"/>
        <v>0.17280385078219018</v>
      </c>
      <c r="F167" s="18">
        <v>3</v>
      </c>
      <c r="G167" s="2">
        <f t="shared" si="7"/>
        <v>0.25</v>
      </c>
      <c r="H167" s="33">
        <f t="shared" si="8"/>
        <v>135037500</v>
      </c>
      <c r="I167" s="51">
        <v>118.18020259463303</v>
      </c>
    </row>
    <row r="168" spans="1:9" x14ac:dyDescent="0.25">
      <c r="A168" s="1" t="s">
        <v>171</v>
      </c>
      <c r="B168" s="3">
        <v>7817224611.4440498</v>
      </c>
      <c r="C168" s="4">
        <v>6780899767.0703316</v>
      </c>
      <c r="D168" s="5">
        <v>1036324844.3737183</v>
      </c>
      <c r="E168" s="2">
        <f t="shared" si="6"/>
        <v>0.13256940869481826</v>
      </c>
      <c r="F168" s="18">
        <v>3</v>
      </c>
      <c r="G168" s="2">
        <f t="shared" si="7"/>
        <v>0.25</v>
      </c>
      <c r="H168" s="33">
        <f t="shared" si="8"/>
        <v>1954306152.8610125</v>
      </c>
      <c r="I168" s="51">
        <v>118.36134077299724</v>
      </c>
    </row>
    <row r="169" spans="1:9" x14ac:dyDescent="0.25">
      <c r="A169" s="1" t="s">
        <v>172</v>
      </c>
      <c r="B169" s="3">
        <v>839719127.37900019</v>
      </c>
      <c r="C169" s="4">
        <v>786931196.20500004</v>
      </c>
      <c r="D169" s="5">
        <v>52787931.174000144</v>
      </c>
      <c r="E169" s="2">
        <f t="shared" si="6"/>
        <v>6.2863795110593923E-2</v>
      </c>
      <c r="F169" s="18">
        <v>3</v>
      </c>
      <c r="G169" s="2">
        <f t="shared" si="7"/>
        <v>0.25</v>
      </c>
      <c r="H169" s="33">
        <f t="shared" si="8"/>
        <v>209929781.84475005</v>
      </c>
      <c r="I169" s="51">
        <v>118.43631570790696</v>
      </c>
    </row>
    <row r="170" spans="1:9" x14ac:dyDescent="0.25">
      <c r="A170" s="1" t="s">
        <v>173</v>
      </c>
      <c r="B170" s="3">
        <v>860874000</v>
      </c>
      <c r="C170" s="4">
        <v>799778000</v>
      </c>
      <c r="D170" s="5">
        <v>61096000</v>
      </c>
      <c r="E170" s="2">
        <f t="shared" si="6"/>
        <v>7.0969735408433765E-2</v>
      </c>
      <c r="F170" s="18">
        <v>3</v>
      </c>
      <c r="G170" s="2">
        <f t="shared" si="7"/>
        <v>0.25</v>
      </c>
      <c r="H170" s="33">
        <f t="shared" si="8"/>
        <v>215218500</v>
      </c>
      <c r="I170" s="51">
        <v>118.55987365405764</v>
      </c>
    </row>
    <row r="171" spans="1:9" x14ac:dyDescent="0.25">
      <c r="A171" s="1" t="s">
        <v>174</v>
      </c>
      <c r="B171" s="3">
        <v>1156954000</v>
      </c>
      <c r="C171" s="4">
        <v>1028617000</v>
      </c>
      <c r="D171" s="5">
        <v>128337000</v>
      </c>
      <c r="E171" s="2">
        <f t="shared" si="6"/>
        <v>0.11092662283893739</v>
      </c>
      <c r="F171" s="18">
        <v>3</v>
      </c>
      <c r="G171" s="2">
        <f t="shared" si="7"/>
        <v>0.25</v>
      </c>
      <c r="H171" s="33">
        <f t="shared" si="8"/>
        <v>289238500</v>
      </c>
      <c r="I171" s="51">
        <v>120.72446267000674</v>
      </c>
    </row>
    <row r="172" spans="1:9" x14ac:dyDescent="0.25">
      <c r="A172" s="1" t="s">
        <v>175</v>
      </c>
      <c r="B172" s="3">
        <v>7135207799.1902409</v>
      </c>
      <c r="C172" s="4">
        <v>6864125480.0404005</v>
      </c>
      <c r="D172" s="5">
        <v>271082319.14984035</v>
      </c>
      <c r="E172" s="2">
        <f t="shared" si="6"/>
        <v>3.7992210847819341E-2</v>
      </c>
      <c r="F172" s="18">
        <v>3</v>
      </c>
      <c r="G172" s="2">
        <f t="shared" si="7"/>
        <v>0.25</v>
      </c>
      <c r="H172" s="33">
        <f t="shared" si="8"/>
        <v>1783801949.7975602</v>
      </c>
      <c r="I172" s="51">
        <v>121.43394997877584</v>
      </c>
    </row>
    <row r="173" spans="1:9" x14ac:dyDescent="0.25">
      <c r="A173" s="1" t="s">
        <v>176</v>
      </c>
      <c r="B173" s="3">
        <v>17427511870.241001</v>
      </c>
      <c r="C173" s="4">
        <v>15956944380.190002</v>
      </c>
      <c r="D173" s="5">
        <v>1470567490.0509987</v>
      </c>
      <c r="E173" s="2">
        <f t="shared" si="6"/>
        <v>8.4381953143989552E-2</v>
      </c>
      <c r="F173" s="18">
        <v>3</v>
      </c>
      <c r="G173" s="2">
        <f t="shared" si="7"/>
        <v>0.25</v>
      </c>
      <c r="H173" s="33">
        <f t="shared" si="8"/>
        <v>4356877967.5602503</v>
      </c>
      <c r="I173" s="51">
        <v>122.47752020193663</v>
      </c>
    </row>
    <row r="174" spans="1:9" x14ac:dyDescent="0.25">
      <c r="A174" s="1" t="s">
        <v>177</v>
      </c>
      <c r="B174" s="3">
        <v>666765336.21307504</v>
      </c>
      <c r="C174" s="4">
        <v>641552256.197523</v>
      </c>
      <c r="D174" s="5">
        <v>25213080.015552044</v>
      </c>
      <c r="E174" s="2">
        <f t="shared" si="6"/>
        <v>3.7814023384525219E-2</v>
      </c>
      <c r="F174" s="18">
        <v>3</v>
      </c>
      <c r="G174" s="2">
        <f t="shared" si="7"/>
        <v>0.25</v>
      </c>
      <c r="H174" s="33">
        <f t="shared" si="8"/>
        <v>166691334.05326876</v>
      </c>
      <c r="I174" s="51">
        <v>123.00216665798689</v>
      </c>
    </row>
    <row r="175" spans="1:9" x14ac:dyDescent="0.25">
      <c r="A175" s="1" t="s">
        <v>178</v>
      </c>
      <c r="B175" s="3">
        <v>2457000000</v>
      </c>
      <c r="C175" s="4">
        <v>1986810000</v>
      </c>
      <c r="D175" s="5">
        <v>470190000</v>
      </c>
      <c r="E175" s="2">
        <f t="shared" si="6"/>
        <v>0.19136752136752133</v>
      </c>
      <c r="F175" s="18">
        <v>3</v>
      </c>
      <c r="G175" s="2">
        <f t="shared" si="7"/>
        <v>0.25</v>
      </c>
      <c r="H175" s="33">
        <f t="shared" si="8"/>
        <v>614250000</v>
      </c>
      <c r="I175" s="51">
        <v>123.04881828116591</v>
      </c>
    </row>
    <row r="176" spans="1:9" x14ac:dyDescent="0.25">
      <c r="A176" s="1" t="s">
        <v>179</v>
      </c>
      <c r="B176" s="3">
        <v>2826761129.2249999</v>
      </c>
      <c r="C176" s="4">
        <v>2727376443.9900002</v>
      </c>
      <c r="D176" s="5">
        <v>99384685.234999657</v>
      </c>
      <c r="E176" s="2">
        <f t="shared" si="6"/>
        <v>3.515850144092203E-2</v>
      </c>
      <c r="F176" s="18">
        <v>3</v>
      </c>
      <c r="G176" s="2">
        <f t="shared" si="7"/>
        <v>0.25</v>
      </c>
      <c r="H176" s="33">
        <f t="shared" si="8"/>
        <v>706690282.30624998</v>
      </c>
      <c r="I176" s="51">
        <v>123.73495153938566</v>
      </c>
    </row>
    <row r="177" spans="1:9" x14ac:dyDescent="0.25">
      <c r="A177" s="1" t="s">
        <v>180</v>
      </c>
      <c r="B177" s="3">
        <v>2386120000</v>
      </c>
      <c r="C177" s="4">
        <v>2229650000</v>
      </c>
      <c r="D177" s="5">
        <v>156470000</v>
      </c>
      <c r="E177" s="2">
        <f t="shared" si="6"/>
        <v>6.5575075855363485E-2</v>
      </c>
      <c r="F177" s="18">
        <v>3</v>
      </c>
      <c r="G177" s="2">
        <f t="shared" si="7"/>
        <v>0.25</v>
      </c>
      <c r="H177" s="33">
        <f t="shared" si="8"/>
        <v>596530000</v>
      </c>
      <c r="I177" s="51">
        <v>123.96592928488265</v>
      </c>
    </row>
    <row r="178" spans="1:9" x14ac:dyDescent="0.25">
      <c r="A178" s="1" t="s">
        <v>181</v>
      </c>
      <c r="B178" s="3">
        <v>1978323000</v>
      </c>
      <c r="C178" s="4">
        <v>1910544000</v>
      </c>
      <c r="D178" s="5">
        <v>67779000</v>
      </c>
      <c r="E178" s="2">
        <f t="shared" si="6"/>
        <v>3.4260836071763778E-2</v>
      </c>
      <c r="F178" s="18">
        <v>3</v>
      </c>
      <c r="G178" s="2">
        <f t="shared" si="7"/>
        <v>0.25</v>
      </c>
      <c r="H178" s="33">
        <f t="shared" si="8"/>
        <v>494580750</v>
      </c>
      <c r="I178" s="51">
        <v>124.47849668630062</v>
      </c>
    </row>
    <row r="179" spans="1:9" x14ac:dyDescent="0.25">
      <c r="A179" s="1" t="s">
        <v>182</v>
      </c>
      <c r="B179" s="3">
        <v>1842390000</v>
      </c>
      <c r="C179" s="4">
        <v>1088690000</v>
      </c>
      <c r="D179" s="5">
        <v>753700000</v>
      </c>
      <c r="E179" s="2">
        <f t="shared" si="6"/>
        <v>0.40908819522468098</v>
      </c>
      <c r="F179" s="18">
        <v>3</v>
      </c>
      <c r="G179" s="2">
        <f t="shared" si="7"/>
        <v>0.25</v>
      </c>
      <c r="H179" s="33">
        <f t="shared" si="8"/>
        <v>460597500</v>
      </c>
      <c r="I179" s="51">
        <v>125</v>
      </c>
    </row>
    <row r="180" spans="1:9" x14ac:dyDescent="0.25">
      <c r="A180" s="1" t="s">
        <v>183</v>
      </c>
      <c r="B180" s="3">
        <v>2407770000</v>
      </c>
      <c r="C180" s="4">
        <v>2071485000</v>
      </c>
      <c r="D180" s="5">
        <v>336285000</v>
      </c>
      <c r="E180" s="2">
        <f t="shared" si="6"/>
        <v>0.13966657944903371</v>
      </c>
      <c r="F180" s="18">
        <v>3</v>
      </c>
      <c r="G180" s="2">
        <f t="shared" si="7"/>
        <v>0.25</v>
      </c>
      <c r="H180" s="33">
        <f t="shared" si="8"/>
        <v>601942500</v>
      </c>
      <c r="I180" s="51">
        <v>125.1328701883165</v>
      </c>
    </row>
    <row r="181" spans="1:9" x14ac:dyDescent="0.25">
      <c r="A181" s="1" t="s">
        <v>184</v>
      </c>
      <c r="B181" s="3">
        <v>1639847306.3775001</v>
      </c>
      <c r="C181" s="4">
        <v>1549814557.0974002</v>
      </c>
      <c r="D181" s="5">
        <v>90032749.280099869</v>
      </c>
      <c r="E181" s="2">
        <f t="shared" si="6"/>
        <v>5.4903129657227989E-2</v>
      </c>
      <c r="F181" s="18">
        <v>3</v>
      </c>
      <c r="G181" s="2">
        <f t="shared" si="7"/>
        <v>0.25</v>
      </c>
      <c r="H181" s="33">
        <f t="shared" si="8"/>
        <v>409961826.59437501</v>
      </c>
      <c r="I181" s="51">
        <v>125.67554939392579</v>
      </c>
    </row>
    <row r="182" spans="1:9" x14ac:dyDescent="0.25">
      <c r="A182" s="1" t="s">
        <v>185</v>
      </c>
      <c r="B182" s="3">
        <v>776210684.25670004</v>
      </c>
      <c r="C182" s="4">
        <v>654635516.84300005</v>
      </c>
      <c r="D182" s="5">
        <v>121575167.41369998</v>
      </c>
      <c r="E182" s="2">
        <f t="shared" si="6"/>
        <v>0.15662650602409633</v>
      </c>
      <c r="F182" s="18">
        <v>3</v>
      </c>
      <c r="G182" s="2">
        <f t="shared" si="7"/>
        <v>0.25</v>
      </c>
      <c r="H182" s="33">
        <f t="shared" si="8"/>
        <v>194052671.06417501</v>
      </c>
      <c r="I182" s="51">
        <v>125.70565670907048</v>
      </c>
    </row>
    <row r="183" spans="1:9" x14ac:dyDescent="0.25">
      <c r="A183" s="1" t="s">
        <v>186</v>
      </c>
      <c r="B183" s="3">
        <v>22059815756.473003</v>
      </c>
      <c r="C183" s="4">
        <v>21154600492.267002</v>
      </c>
      <c r="D183" s="5">
        <v>905215264.20600128</v>
      </c>
      <c r="E183" s="2">
        <f t="shared" si="6"/>
        <v>4.103457953588685E-2</v>
      </c>
      <c r="F183" s="18">
        <v>3</v>
      </c>
      <c r="G183" s="2">
        <f t="shared" si="7"/>
        <v>0.25</v>
      </c>
      <c r="H183" s="33">
        <f t="shared" si="8"/>
        <v>5514953939.1182508</v>
      </c>
      <c r="I183" s="51">
        <v>125.73907253821564</v>
      </c>
    </row>
    <row r="184" spans="1:9" x14ac:dyDescent="0.25">
      <c r="A184" s="1" t="s">
        <v>187</v>
      </c>
      <c r="B184" s="3">
        <v>1441240861.6210001</v>
      </c>
      <c r="C184" s="4">
        <v>992152424.92960024</v>
      </c>
      <c r="D184" s="5">
        <v>449088436.69139981</v>
      </c>
      <c r="E184" s="2">
        <f t="shared" si="6"/>
        <v>0.31159846258195778</v>
      </c>
      <c r="F184" s="18">
        <v>3</v>
      </c>
      <c r="G184" s="2">
        <f t="shared" si="7"/>
        <v>0.25</v>
      </c>
      <c r="H184" s="33">
        <f t="shared" si="8"/>
        <v>360310215.40525001</v>
      </c>
      <c r="I184" s="51">
        <v>126.23666552909611</v>
      </c>
    </row>
    <row r="185" spans="1:9" x14ac:dyDescent="0.25">
      <c r="A185" s="1" t="s">
        <v>188</v>
      </c>
      <c r="B185" s="3">
        <v>545401972.22692513</v>
      </c>
      <c r="C185" s="4">
        <v>497342471.11012203</v>
      </c>
      <c r="D185" s="5">
        <v>48059501.11680311</v>
      </c>
      <c r="E185" s="2">
        <f t="shared" si="6"/>
        <v>8.8117578527580065E-2</v>
      </c>
      <c r="F185" s="18">
        <v>3</v>
      </c>
      <c r="G185" s="2">
        <f t="shared" si="7"/>
        <v>0.25</v>
      </c>
      <c r="H185" s="33">
        <f t="shared" si="8"/>
        <v>136350493.05673128</v>
      </c>
      <c r="I185" s="51">
        <v>127.30230951033626</v>
      </c>
    </row>
    <row r="186" spans="1:9" x14ac:dyDescent="0.25">
      <c r="A186" s="1" t="s">
        <v>189</v>
      </c>
      <c r="B186" s="3">
        <v>382549575.29800004</v>
      </c>
      <c r="C186" s="4">
        <v>346705918.32800001</v>
      </c>
      <c r="D186" s="5">
        <v>35843656.970000029</v>
      </c>
      <c r="E186" s="2">
        <f t="shared" si="6"/>
        <v>9.3696763202725797E-2</v>
      </c>
      <c r="F186" s="18">
        <v>3</v>
      </c>
      <c r="G186" s="2">
        <f t="shared" si="7"/>
        <v>0.25</v>
      </c>
      <c r="H186" s="33">
        <f t="shared" si="8"/>
        <v>95637393.824500009</v>
      </c>
      <c r="I186" s="51">
        <v>127.386927361015</v>
      </c>
    </row>
    <row r="187" spans="1:9" x14ac:dyDescent="0.25">
      <c r="A187" s="1" t="s">
        <v>190</v>
      </c>
      <c r="B187" s="3">
        <v>4529625693.5422554</v>
      </c>
      <c r="C187" s="4">
        <v>3497663768.4215517</v>
      </c>
      <c r="D187" s="5">
        <v>1031961925.1207037</v>
      </c>
      <c r="E187" s="2">
        <f t="shared" si="6"/>
        <v>0.22782498929038209</v>
      </c>
      <c r="F187" s="18">
        <v>3</v>
      </c>
      <c r="G187" s="2">
        <f t="shared" si="7"/>
        <v>0.25</v>
      </c>
      <c r="H187" s="33">
        <f t="shared" si="8"/>
        <v>1132406423.3855639</v>
      </c>
      <c r="I187" s="51">
        <v>127.45950575575858</v>
      </c>
    </row>
    <row r="188" spans="1:9" x14ac:dyDescent="0.25">
      <c r="A188" s="1" t="s">
        <v>191</v>
      </c>
      <c r="B188" s="3">
        <v>440648884.73210007</v>
      </c>
      <c r="C188" s="4">
        <v>386238213.45164001</v>
      </c>
      <c r="D188" s="5">
        <v>54410671.28046006</v>
      </c>
      <c r="E188" s="2">
        <f t="shared" si="6"/>
        <v>0.12347851808030774</v>
      </c>
      <c r="F188" s="18">
        <v>3</v>
      </c>
      <c r="G188" s="2">
        <f t="shared" si="7"/>
        <v>0.25</v>
      </c>
      <c r="H188" s="33">
        <f t="shared" si="8"/>
        <v>110162221.18302502</v>
      </c>
      <c r="I188" s="51">
        <v>127.73302501182067</v>
      </c>
    </row>
    <row r="189" spans="1:9" x14ac:dyDescent="0.25">
      <c r="A189" s="1" t="s">
        <v>192</v>
      </c>
      <c r="B189" s="3">
        <v>1027679750.5779841</v>
      </c>
      <c r="C189" s="4">
        <v>871695210.32907593</v>
      </c>
      <c r="D189" s="5">
        <v>155984540.24890816</v>
      </c>
      <c r="E189" s="2">
        <f t="shared" si="6"/>
        <v>0.15178321861570188</v>
      </c>
      <c r="F189" s="18">
        <v>3</v>
      </c>
      <c r="G189" s="2">
        <f t="shared" si="7"/>
        <v>0.25</v>
      </c>
      <c r="H189" s="33">
        <f t="shared" si="8"/>
        <v>256919937.64449602</v>
      </c>
      <c r="I189" s="51">
        <v>128.13778939854083</v>
      </c>
    </row>
    <row r="190" spans="1:9" x14ac:dyDescent="0.25">
      <c r="A190" s="1" t="s">
        <v>193</v>
      </c>
      <c r="B190" s="3">
        <v>1302000000</v>
      </c>
      <c r="C190" s="4">
        <v>1109000000</v>
      </c>
      <c r="D190" s="5">
        <v>193000000</v>
      </c>
      <c r="E190" s="2">
        <f t="shared" si="6"/>
        <v>0.14823348694316441</v>
      </c>
      <c r="F190" s="18">
        <v>3</v>
      </c>
      <c r="G190" s="2">
        <f t="shared" si="7"/>
        <v>0.25</v>
      </c>
      <c r="H190" s="33">
        <f t="shared" si="8"/>
        <v>325500000</v>
      </c>
      <c r="I190" s="51">
        <v>128.81981758562731</v>
      </c>
    </row>
    <row r="191" spans="1:9" x14ac:dyDescent="0.25">
      <c r="A191" s="1" t="s">
        <v>194</v>
      </c>
      <c r="B191" s="3">
        <v>3023400000</v>
      </c>
      <c r="C191" s="4">
        <v>2527400000</v>
      </c>
      <c r="D191" s="5">
        <v>496000000</v>
      </c>
      <c r="E191" s="2">
        <f t="shared" si="6"/>
        <v>0.16405371436131511</v>
      </c>
      <c r="F191" s="18">
        <v>3</v>
      </c>
      <c r="G191" s="2">
        <f t="shared" si="7"/>
        <v>0.25</v>
      </c>
      <c r="H191" s="33">
        <f t="shared" si="8"/>
        <v>755850000</v>
      </c>
      <c r="I191" s="51">
        <v>128.98560418345167</v>
      </c>
    </row>
    <row r="192" spans="1:9" x14ac:dyDescent="0.25">
      <c r="A192" s="1" t="s">
        <v>195</v>
      </c>
      <c r="B192" s="3">
        <v>364301895.3860001</v>
      </c>
      <c r="C192" s="4">
        <v>318682695.60600001</v>
      </c>
      <c r="D192" s="5">
        <v>45619199.780000091</v>
      </c>
      <c r="E192" s="2">
        <f t="shared" si="6"/>
        <v>0.12522361359570688</v>
      </c>
      <c r="F192" s="18">
        <v>3</v>
      </c>
      <c r="G192" s="2">
        <f t="shared" si="7"/>
        <v>0.25</v>
      </c>
      <c r="H192" s="33">
        <f t="shared" si="8"/>
        <v>91075473.846500024</v>
      </c>
      <c r="I192" s="51">
        <v>129.0345899184307</v>
      </c>
    </row>
    <row r="193" spans="1:9" x14ac:dyDescent="0.25">
      <c r="A193" s="1" t="s">
        <v>196</v>
      </c>
      <c r="B193" s="3">
        <v>28979000000</v>
      </c>
      <c r="C193" s="4">
        <v>23440000000</v>
      </c>
      <c r="D193" s="5">
        <v>5539000000</v>
      </c>
      <c r="E193" s="2">
        <f t="shared" si="6"/>
        <v>0.19113841057317371</v>
      </c>
      <c r="F193" s="18">
        <v>3</v>
      </c>
      <c r="G193" s="2">
        <f t="shared" si="7"/>
        <v>0.25</v>
      </c>
      <c r="H193" s="33">
        <f t="shared" si="8"/>
        <v>7244750000</v>
      </c>
      <c r="I193" s="51">
        <v>129.31134880444742</v>
      </c>
    </row>
    <row r="194" spans="1:9" x14ac:dyDescent="0.25">
      <c r="A194" s="1" t="s">
        <v>197</v>
      </c>
      <c r="B194" s="3">
        <v>4712137485.8470001</v>
      </c>
      <c r="C194" s="4">
        <v>4362205638.3917007</v>
      </c>
      <c r="D194" s="5">
        <v>349931847.45529938</v>
      </c>
      <c r="E194" s="2">
        <f t="shared" si="6"/>
        <v>7.426180762049639E-2</v>
      </c>
      <c r="F194" s="18">
        <v>3</v>
      </c>
      <c r="G194" s="2">
        <f t="shared" si="7"/>
        <v>0.25</v>
      </c>
      <c r="H194" s="33">
        <f t="shared" si="8"/>
        <v>1178034371.46175</v>
      </c>
      <c r="I194" s="51">
        <v>130.08591334407797</v>
      </c>
    </row>
    <row r="195" spans="1:9" x14ac:dyDescent="0.25">
      <c r="A195" s="1" t="s">
        <v>198</v>
      </c>
      <c r="B195" s="3">
        <v>5424122853.842001</v>
      </c>
      <c r="C195" s="4">
        <v>4896895244.9560003</v>
      </c>
      <c r="D195" s="5">
        <v>527227608.88600063</v>
      </c>
      <c r="E195" s="2">
        <f t="shared" ref="E195:E258" si="9">1-(C195/B195)</f>
        <v>9.720052865553297E-2</v>
      </c>
      <c r="F195" s="18">
        <v>3</v>
      </c>
      <c r="G195" s="2">
        <f t="shared" ref="G195:G258" si="10">VLOOKUP(F195,category,4,FALSE)</f>
        <v>0.25</v>
      </c>
      <c r="H195" s="33">
        <f t="shared" si="8"/>
        <v>1356030713.4605002</v>
      </c>
      <c r="I195" s="51">
        <v>130.19397053511528</v>
      </c>
    </row>
    <row r="196" spans="1:9" x14ac:dyDescent="0.25">
      <c r="A196" s="1" t="s">
        <v>199</v>
      </c>
      <c r="B196" s="3">
        <v>2952148758.3346</v>
      </c>
      <c r="C196" s="4">
        <v>2752858025.5814004</v>
      </c>
      <c r="D196" s="5">
        <v>199290732.75319958</v>
      </c>
      <c r="E196" s="2">
        <f t="shared" si="9"/>
        <v>6.7507008984745709E-2</v>
      </c>
      <c r="F196" s="18">
        <v>3</v>
      </c>
      <c r="G196" s="2">
        <f t="shared" si="10"/>
        <v>0.25</v>
      </c>
      <c r="H196" s="33">
        <f t="shared" ref="H196:H259" si="11">B196*G196</f>
        <v>738037189.58364999</v>
      </c>
      <c r="I196" s="51">
        <v>130.58880329661184</v>
      </c>
    </row>
    <row r="197" spans="1:9" x14ac:dyDescent="0.25">
      <c r="A197" s="1" t="s">
        <v>200</v>
      </c>
      <c r="B197" s="3">
        <v>8782999363.3580017</v>
      </c>
      <c r="C197" s="4">
        <v>8499508621.868</v>
      </c>
      <c r="D197" s="5">
        <v>283490741.49000168</v>
      </c>
      <c r="E197" s="2">
        <f t="shared" si="9"/>
        <v>3.2277213029606178E-2</v>
      </c>
      <c r="F197" s="18">
        <v>3</v>
      </c>
      <c r="G197" s="2">
        <f t="shared" si="10"/>
        <v>0.25</v>
      </c>
      <c r="H197" s="33">
        <f t="shared" si="11"/>
        <v>2195749840.8395004</v>
      </c>
      <c r="I197" s="51">
        <v>131.30706327262195</v>
      </c>
    </row>
    <row r="198" spans="1:9" x14ac:dyDescent="0.25">
      <c r="A198" s="1" t="s">
        <v>201</v>
      </c>
      <c r="B198" s="3">
        <v>1029001320.43239</v>
      </c>
      <c r="C198" s="4">
        <v>960057630.63490999</v>
      </c>
      <c r="D198" s="5">
        <v>68943689.797479987</v>
      </c>
      <c r="E198" s="2">
        <f t="shared" si="9"/>
        <v>6.7000584380698003E-2</v>
      </c>
      <c r="F198" s="18">
        <v>3</v>
      </c>
      <c r="G198" s="2">
        <f t="shared" si="10"/>
        <v>0.25</v>
      </c>
      <c r="H198" s="33">
        <f t="shared" si="11"/>
        <v>257250330.10809749</v>
      </c>
      <c r="I198" s="51">
        <v>131.47652508023612</v>
      </c>
    </row>
    <row r="199" spans="1:9" x14ac:dyDescent="0.25">
      <c r="A199" s="1" t="s">
        <v>202</v>
      </c>
      <c r="B199" s="3">
        <v>3370607160.8880005</v>
      </c>
      <c r="C199" s="4">
        <v>3257210864.2920003</v>
      </c>
      <c r="D199" s="5">
        <v>113396296.59600019</v>
      </c>
      <c r="E199" s="2">
        <f t="shared" si="9"/>
        <v>3.3642691415313286E-2</v>
      </c>
      <c r="F199" s="18">
        <v>3</v>
      </c>
      <c r="G199" s="2">
        <f t="shared" si="10"/>
        <v>0.25</v>
      </c>
      <c r="H199" s="33">
        <f t="shared" si="11"/>
        <v>842651790.22200012</v>
      </c>
      <c r="I199" s="51">
        <v>131.49911927326258</v>
      </c>
    </row>
    <row r="200" spans="1:9" x14ac:dyDescent="0.25">
      <c r="A200" s="1" t="s">
        <v>203</v>
      </c>
      <c r="B200" s="3">
        <v>800300880.25481009</v>
      </c>
      <c r="C200" s="4">
        <v>646691259.0527401</v>
      </c>
      <c r="D200" s="5">
        <v>153609621.20207</v>
      </c>
      <c r="E200" s="2">
        <f t="shared" si="9"/>
        <v>0.19193983786842994</v>
      </c>
      <c r="F200" s="18">
        <v>3</v>
      </c>
      <c r="G200" s="2">
        <f t="shared" si="10"/>
        <v>0.25</v>
      </c>
      <c r="H200" s="33">
        <f t="shared" si="11"/>
        <v>200075220.06370252</v>
      </c>
      <c r="I200" s="51">
        <v>131.50825828295996</v>
      </c>
    </row>
    <row r="201" spans="1:9" x14ac:dyDescent="0.25">
      <c r="A201" s="1" t="s">
        <v>204</v>
      </c>
      <c r="B201" s="3">
        <v>2040416465.5886004</v>
      </c>
      <c r="C201" s="4">
        <v>1962283810.4225404</v>
      </c>
      <c r="D201" s="5">
        <v>78132655.166059971</v>
      </c>
      <c r="E201" s="2">
        <f t="shared" si="9"/>
        <v>3.8292503752914486E-2</v>
      </c>
      <c r="F201" s="18">
        <v>3</v>
      </c>
      <c r="G201" s="2">
        <f t="shared" si="10"/>
        <v>0.25</v>
      </c>
      <c r="H201" s="33">
        <f t="shared" si="11"/>
        <v>510104116.3971501</v>
      </c>
      <c r="I201" s="51">
        <v>131.82792949115</v>
      </c>
    </row>
    <row r="202" spans="1:9" x14ac:dyDescent="0.25">
      <c r="A202" s="1" t="s">
        <v>205</v>
      </c>
      <c r="B202" s="3">
        <v>872082691.10864007</v>
      </c>
      <c r="C202" s="4">
        <v>867064579.13283992</v>
      </c>
      <c r="D202" s="5">
        <v>5018111.9758001566</v>
      </c>
      <c r="E202" s="2">
        <f t="shared" si="9"/>
        <v>5.7541699049442618E-3</v>
      </c>
      <c r="F202" s="18">
        <v>3</v>
      </c>
      <c r="G202" s="2">
        <f t="shared" si="10"/>
        <v>0.25</v>
      </c>
      <c r="H202" s="33">
        <f t="shared" si="11"/>
        <v>218020672.77716002</v>
      </c>
      <c r="I202" s="51">
        <v>132.04175497924368</v>
      </c>
    </row>
    <row r="203" spans="1:9" x14ac:dyDescent="0.25">
      <c r="A203" s="1" t="s">
        <v>206</v>
      </c>
      <c r="B203" s="3">
        <v>7105190365.7350006</v>
      </c>
      <c r="C203" s="4">
        <v>6932489109.4250011</v>
      </c>
      <c r="D203" s="5">
        <v>172701256.30999947</v>
      </c>
      <c r="E203" s="2">
        <f t="shared" si="9"/>
        <v>2.4306351754184718E-2</v>
      </c>
      <c r="F203" s="18">
        <v>3</v>
      </c>
      <c r="G203" s="2">
        <f t="shared" si="10"/>
        <v>0.25</v>
      </c>
      <c r="H203" s="33">
        <f t="shared" si="11"/>
        <v>1776297591.4337502</v>
      </c>
      <c r="I203" s="51">
        <v>132.27088533351477</v>
      </c>
    </row>
    <row r="204" spans="1:9" x14ac:dyDescent="0.25">
      <c r="A204" s="1" t="s">
        <v>207</v>
      </c>
      <c r="B204" s="3">
        <v>2603464921.8447104</v>
      </c>
      <c r="C204" s="4">
        <v>2359464114.7928405</v>
      </c>
      <c r="D204" s="5">
        <v>244000807.05186987</v>
      </c>
      <c r="E204" s="2">
        <f t="shared" si="9"/>
        <v>9.372156505914464E-2</v>
      </c>
      <c r="F204" s="18">
        <v>3</v>
      </c>
      <c r="G204" s="2">
        <f t="shared" si="10"/>
        <v>0.25</v>
      </c>
      <c r="H204" s="33">
        <f t="shared" si="11"/>
        <v>650866230.46117759</v>
      </c>
      <c r="I204" s="51">
        <v>133.32862417963969</v>
      </c>
    </row>
    <row r="205" spans="1:9" x14ac:dyDescent="0.25">
      <c r="A205" s="1" t="s">
        <v>208</v>
      </c>
      <c r="B205" s="3">
        <v>613030806.64364004</v>
      </c>
      <c r="C205" s="4">
        <v>557668649.19634008</v>
      </c>
      <c r="D205" s="5">
        <v>55362157.447299957</v>
      </c>
      <c r="E205" s="2">
        <f t="shared" si="9"/>
        <v>9.0308932026449407E-2</v>
      </c>
      <c r="F205" s="18">
        <v>3</v>
      </c>
      <c r="G205" s="2">
        <f t="shared" si="10"/>
        <v>0.25</v>
      </c>
      <c r="H205" s="33">
        <f t="shared" si="11"/>
        <v>153257701.66091001</v>
      </c>
      <c r="I205" s="51">
        <v>133.79347243994545</v>
      </c>
    </row>
    <row r="206" spans="1:9" x14ac:dyDescent="0.25">
      <c r="A206" s="1" t="s">
        <v>209</v>
      </c>
      <c r="B206" s="3">
        <v>10907224815.971003</v>
      </c>
      <c r="C206" s="4">
        <v>10188722419.436001</v>
      </c>
      <c r="D206" s="5">
        <v>718502396.53500175</v>
      </c>
      <c r="E206" s="2">
        <f t="shared" si="9"/>
        <v>6.5873987990320737E-2</v>
      </c>
      <c r="F206" s="18">
        <v>3</v>
      </c>
      <c r="G206" s="2">
        <f t="shared" si="10"/>
        <v>0.25</v>
      </c>
      <c r="H206" s="33">
        <f t="shared" si="11"/>
        <v>2726806203.9927506</v>
      </c>
      <c r="I206" s="51">
        <v>134.32235931245171</v>
      </c>
    </row>
    <row r="207" spans="1:9" x14ac:dyDescent="0.25">
      <c r="A207" s="1" t="s">
        <v>210</v>
      </c>
      <c r="B207" s="3">
        <v>582624632.43598914</v>
      </c>
      <c r="C207" s="4">
        <v>536291818.03085899</v>
      </c>
      <c r="D207" s="5">
        <v>46332814.405130148</v>
      </c>
      <c r="E207" s="2">
        <f t="shared" si="9"/>
        <v>7.9524297164384916E-2</v>
      </c>
      <c r="F207" s="18">
        <v>3</v>
      </c>
      <c r="G207" s="2">
        <f t="shared" si="10"/>
        <v>0.25</v>
      </c>
      <c r="H207" s="33">
        <f t="shared" si="11"/>
        <v>145656158.10899729</v>
      </c>
      <c r="I207" s="51">
        <v>134.63819677437556</v>
      </c>
    </row>
    <row r="208" spans="1:9" x14ac:dyDescent="0.25">
      <c r="A208" s="1" t="s">
        <v>211</v>
      </c>
      <c r="B208" s="3">
        <v>350120000</v>
      </c>
      <c r="C208" s="4">
        <v>332141000</v>
      </c>
      <c r="D208" s="5">
        <v>17979000</v>
      </c>
      <c r="E208" s="2">
        <f t="shared" si="9"/>
        <v>5.1350965383297198E-2</v>
      </c>
      <c r="F208" s="18">
        <v>3</v>
      </c>
      <c r="G208" s="2">
        <f t="shared" si="10"/>
        <v>0.25</v>
      </c>
      <c r="H208" s="33">
        <f t="shared" si="11"/>
        <v>87530000</v>
      </c>
      <c r="I208" s="51">
        <v>134.7205648888889</v>
      </c>
    </row>
    <row r="209" spans="1:9" x14ac:dyDescent="0.25">
      <c r="A209" s="1" t="s">
        <v>212</v>
      </c>
      <c r="B209" s="3">
        <v>36603191424</v>
      </c>
      <c r="C209" s="4">
        <v>30513707650</v>
      </c>
      <c r="D209" s="5">
        <v>6089483774</v>
      </c>
      <c r="E209" s="2">
        <f t="shared" si="9"/>
        <v>0.16636483151049075</v>
      </c>
      <c r="F209" s="18">
        <v>3</v>
      </c>
      <c r="G209" s="2">
        <f t="shared" si="10"/>
        <v>0.25</v>
      </c>
      <c r="H209" s="33">
        <f t="shared" si="11"/>
        <v>9150797856</v>
      </c>
      <c r="I209" s="51">
        <v>134.90259551784982</v>
      </c>
    </row>
    <row r="210" spans="1:9" x14ac:dyDescent="0.25">
      <c r="A210" s="1" t="s">
        <v>213</v>
      </c>
      <c r="B210" s="3">
        <v>1830698487.1714001</v>
      </c>
      <c r="C210" s="4">
        <v>1657215187.4366002</v>
      </c>
      <c r="D210" s="5">
        <v>173483299.73479986</v>
      </c>
      <c r="E210" s="2">
        <f t="shared" si="9"/>
        <v>9.476344736748421E-2</v>
      </c>
      <c r="F210" s="18">
        <v>3</v>
      </c>
      <c r="G210" s="2">
        <f t="shared" si="10"/>
        <v>0.25</v>
      </c>
      <c r="H210" s="33">
        <f t="shared" si="11"/>
        <v>457674621.79285002</v>
      </c>
      <c r="I210" s="51">
        <v>134.91078714125123</v>
      </c>
    </row>
    <row r="211" spans="1:9" x14ac:dyDescent="0.25">
      <c r="A211" s="1" t="s">
        <v>214</v>
      </c>
      <c r="B211" s="3">
        <v>7215373767.2607803</v>
      </c>
      <c r="C211" s="4">
        <v>6969105034.2769909</v>
      </c>
      <c r="D211" s="5">
        <v>246268732.98378944</v>
      </c>
      <c r="E211" s="2">
        <f t="shared" si="9"/>
        <v>3.4131112389661045E-2</v>
      </c>
      <c r="F211" s="18">
        <v>3</v>
      </c>
      <c r="G211" s="2">
        <f t="shared" si="10"/>
        <v>0.25</v>
      </c>
      <c r="H211" s="33">
        <f t="shared" si="11"/>
        <v>1803843441.8151951</v>
      </c>
      <c r="I211" s="51">
        <v>134.98634636020429</v>
      </c>
    </row>
    <row r="212" spans="1:9" x14ac:dyDescent="0.25">
      <c r="A212" s="1" t="s">
        <v>215</v>
      </c>
      <c r="B212" s="3">
        <v>8349297631.0495405</v>
      </c>
      <c r="C212" s="4">
        <v>7614975147.7336912</v>
      </c>
      <c r="D212" s="5">
        <v>734322483.3158493</v>
      </c>
      <c r="E212" s="2">
        <f t="shared" si="9"/>
        <v>8.7950210396744666E-2</v>
      </c>
      <c r="F212" s="18">
        <v>3</v>
      </c>
      <c r="G212" s="2">
        <f t="shared" si="10"/>
        <v>0.25</v>
      </c>
      <c r="H212" s="33">
        <f t="shared" si="11"/>
        <v>2087324407.7623851</v>
      </c>
      <c r="I212" s="51">
        <v>136.01720909840125</v>
      </c>
    </row>
    <row r="213" spans="1:9" x14ac:dyDescent="0.25">
      <c r="A213" s="1" t="s">
        <v>216</v>
      </c>
      <c r="B213" s="3">
        <v>5584910981.9808807</v>
      </c>
      <c r="C213" s="4">
        <v>5234793399.2121906</v>
      </c>
      <c r="D213" s="5">
        <v>350117582.76869011</v>
      </c>
      <c r="E213" s="2">
        <f t="shared" si="9"/>
        <v>6.2689912855962593E-2</v>
      </c>
      <c r="F213" s="18">
        <v>3</v>
      </c>
      <c r="G213" s="2">
        <f t="shared" si="10"/>
        <v>0.25</v>
      </c>
      <c r="H213" s="33">
        <f t="shared" si="11"/>
        <v>1396227745.4952202</v>
      </c>
      <c r="I213" s="51">
        <v>136.19925176148053</v>
      </c>
    </row>
    <row r="214" spans="1:9" x14ac:dyDescent="0.25">
      <c r="A214" s="1" t="s">
        <v>217</v>
      </c>
      <c r="B214" s="3">
        <v>266135894.48798004</v>
      </c>
      <c r="C214" s="4">
        <v>256898006.53253004</v>
      </c>
      <c r="D214" s="5">
        <v>9237887.9554499984</v>
      </c>
      <c r="E214" s="2">
        <f t="shared" si="9"/>
        <v>3.4711168793006286E-2</v>
      </c>
      <c r="F214" s="18">
        <v>3</v>
      </c>
      <c r="G214" s="2">
        <f t="shared" si="10"/>
        <v>0.25</v>
      </c>
      <c r="H214" s="33">
        <f t="shared" si="11"/>
        <v>66533973.621995009</v>
      </c>
      <c r="I214" s="51">
        <v>136.26863652483638</v>
      </c>
    </row>
    <row r="215" spans="1:9" x14ac:dyDescent="0.25">
      <c r="A215" s="1" t="s">
        <v>218</v>
      </c>
      <c r="B215" s="3">
        <v>2880852466.1070004</v>
      </c>
      <c r="C215" s="4">
        <v>2579961258.4152002</v>
      </c>
      <c r="D215" s="5">
        <v>300891207.69180012</v>
      </c>
      <c r="E215" s="2">
        <f t="shared" si="9"/>
        <v>0.10444519850695622</v>
      </c>
      <c r="F215" s="18">
        <v>3</v>
      </c>
      <c r="G215" s="2">
        <f t="shared" si="10"/>
        <v>0.25</v>
      </c>
      <c r="H215" s="33">
        <f t="shared" si="11"/>
        <v>720213116.52675009</v>
      </c>
      <c r="I215" s="51">
        <v>136.37595126430935</v>
      </c>
    </row>
    <row r="216" spans="1:9" x14ac:dyDescent="0.25">
      <c r="A216" s="1" t="s">
        <v>219</v>
      </c>
      <c r="B216" s="3">
        <v>1038300000</v>
      </c>
      <c r="C216" s="4">
        <v>918300000</v>
      </c>
      <c r="D216" s="5">
        <v>120000000</v>
      </c>
      <c r="E216" s="2">
        <f t="shared" si="9"/>
        <v>0.11557353366079171</v>
      </c>
      <c r="F216" s="18">
        <v>3</v>
      </c>
      <c r="G216" s="2">
        <f t="shared" si="10"/>
        <v>0.25</v>
      </c>
      <c r="H216" s="33">
        <f t="shared" si="11"/>
        <v>259575000</v>
      </c>
      <c r="I216" s="51">
        <v>136.49047835884502</v>
      </c>
    </row>
    <row r="217" spans="1:9" x14ac:dyDescent="0.25">
      <c r="A217" s="1" t="s">
        <v>220</v>
      </c>
      <c r="B217" s="3">
        <v>1487225000</v>
      </c>
      <c r="C217" s="4">
        <v>1338770000</v>
      </c>
      <c r="D217" s="5">
        <v>148455000</v>
      </c>
      <c r="E217" s="2">
        <f t="shared" si="9"/>
        <v>9.9820134814839756E-2</v>
      </c>
      <c r="F217" s="18">
        <v>3</v>
      </c>
      <c r="G217" s="2">
        <f t="shared" si="10"/>
        <v>0.25</v>
      </c>
      <c r="H217" s="33">
        <f t="shared" si="11"/>
        <v>371806250</v>
      </c>
      <c r="I217" s="51">
        <v>137.77983504460528</v>
      </c>
    </row>
    <row r="218" spans="1:9" x14ac:dyDescent="0.25">
      <c r="A218" s="1" t="s">
        <v>221</v>
      </c>
      <c r="B218" s="3">
        <v>6584316859.6754999</v>
      </c>
      <c r="C218" s="4">
        <v>6185605053.5983</v>
      </c>
      <c r="D218" s="5">
        <v>398711806.07719994</v>
      </c>
      <c r="E218" s="2">
        <f t="shared" si="9"/>
        <v>6.0554771979313582E-2</v>
      </c>
      <c r="F218" s="18">
        <v>3</v>
      </c>
      <c r="G218" s="2">
        <f t="shared" si="10"/>
        <v>0.25</v>
      </c>
      <c r="H218" s="33">
        <f t="shared" si="11"/>
        <v>1646079214.918875</v>
      </c>
      <c r="I218" s="51">
        <v>138.30811862864536</v>
      </c>
    </row>
    <row r="219" spans="1:9" x14ac:dyDescent="0.25">
      <c r="A219" s="1" t="s">
        <v>222</v>
      </c>
      <c r="B219" s="3">
        <v>2938159020</v>
      </c>
      <c r="C219" s="4">
        <v>2454292204</v>
      </c>
      <c r="D219" s="5">
        <v>483866816</v>
      </c>
      <c r="E219" s="2">
        <f t="shared" si="9"/>
        <v>0.16468367188648625</v>
      </c>
      <c r="F219" s="18">
        <v>3</v>
      </c>
      <c r="G219" s="2">
        <f t="shared" si="10"/>
        <v>0.25</v>
      </c>
      <c r="H219" s="33">
        <f t="shared" si="11"/>
        <v>734539755</v>
      </c>
      <c r="I219" s="51">
        <v>139.00556689277514</v>
      </c>
    </row>
    <row r="220" spans="1:9" x14ac:dyDescent="0.25">
      <c r="A220" s="1" t="s">
        <v>223</v>
      </c>
      <c r="B220" s="3">
        <v>4642068000</v>
      </c>
      <c r="C220" s="4">
        <v>4042923000</v>
      </c>
      <c r="D220" s="5">
        <v>599145000</v>
      </c>
      <c r="E220" s="2">
        <f t="shared" si="9"/>
        <v>0.1290685530672967</v>
      </c>
      <c r="F220" s="18">
        <v>3</v>
      </c>
      <c r="G220" s="2">
        <f t="shared" si="10"/>
        <v>0.25</v>
      </c>
      <c r="H220" s="33">
        <f t="shared" si="11"/>
        <v>1160517000</v>
      </c>
      <c r="I220" s="51">
        <v>139.04917570804565</v>
      </c>
    </row>
    <row r="221" spans="1:9" x14ac:dyDescent="0.25">
      <c r="A221" s="1" t="s">
        <v>224</v>
      </c>
      <c r="B221" s="3">
        <v>8855338380.1520004</v>
      </c>
      <c r="C221" s="4">
        <v>7547370752.1739998</v>
      </c>
      <c r="D221" s="5">
        <v>1307967627.9780006</v>
      </c>
      <c r="E221" s="2">
        <f t="shared" si="9"/>
        <v>0.14770385634383287</v>
      </c>
      <c r="F221" s="18">
        <v>3</v>
      </c>
      <c r="G221" s="2">
        <f t="shared" si="10"/>
        <v>0.25</v>
      </c>
      <c r="H221" s="33">
        <f t="shared" si="11"/>
        <v>2213834595.0380001</v>
      </c>
      <c r="I221" s="51">
        <v>139.88416067320929</v>
      </c>
    </row>
    <row r="222" spans="1:9" x14ac:dyDescent="0.25">
      <c r="A222" s="1" t="s">
        <v>225</v>
      </c>
      <c r="B222" s="3">
        <v>2544482555.0434403</v>
      </c>
      <c r="C222" s="4">
        <v>2596683953.6488404</v>
      </c>
      <c r="D222" s="5">
        <v>-52201398.605400085</v>
      </c>
      <c r="E222" s="2">
        <f t="shared" si="9"/>
        <v>-2.0515526232212311E-2</v>
      </c>
      <c r="F222" s="18">
        <v>3</v>
      </c>
      <c r="G222" s="2">
        <f t="shared" si="10"/>
        <v>0.25</v>
      </c>
      <c r="H222" s="33">
        <f t="shared" si="11"/>
        <v>636120638.76086009</v>
      </c>
      <c r="I222" s="51">
        <v>140.80222242879481</v>
      </c>
    </row>
    <row r="223" spans="1:9" x14ac:dyDescent="0.25">
      <c r="A223" s="1" t="s">
        <v>226</v>
      </c>
      <c r="B223" s="3">
        <v>694319032</v>
      </c>
      <c r="C223" s="4">
        <v>596249460</v>
      </c>
      <c r="D223" s="5">
        <v>98069572</v>
      </c>
      <c r="E223" s="2">
        <f t="shared" si="9"/>
        <v>0.14124569179316404</v>
      </c>
      <c r="F223" s="18">
        <v>3</v>
      </c>
      <c r="G223" s="2">
        <f t="shared" si="10"/>
        <v>0.25</v>
      </c>
      <c r="H223" s="33">
        <f t="shared" si="11"/>
        <v>173579758</v>
      </c>
      <c r="I223" s="51">
        <v>141.53710051740771</v>
      </c>
    </row>
    <row r="224" spans="1:9" x14ac:dyDescent="0.25">
      <c r="A224" s="1" t="s">
        <v>227</v>
      </c>
      <c r="B224" s="3">
        <v>11535034614.086226</v>
      </c>
      <c r="C224" s="4">
        <v>10722937586.322588</v>
      </c>
      <c r="D224" s="5">
        <v>812097027.76363754</v>
      </c>
      <c r="E224" s="2">
        <f t="shared" si="9"/>
        <v>7.0402652001748667E-2</v>
      </c>
      <c r="F224" s="18">
        <v>3</v>
      </c>
      <c r="G224" s="2">
        <f t="shared" si="10"/>
        <v>0.25</v>
      </c>
      <c r="H224" s="33">
        <f t="shared" si="11"/>
        <v>2883758653.5215564</v>
      </c>
      <c r="I224" s="51">
        <v>143.62122746216508</v>
      </c>
    </row>
    <row r="225" spans="1:9" x14ac:dyDescent="0.25">
      <c r="A225" s="1" t="s">
        <v>228</v>
      </c>
      <c r="B225" s="3">
        <v>2219233953.1833901</v>
      </c>
      <c r="C225" s="4">
        <v>1991297621.4826202</v>
      </c>
      <c r="D225" s="5">
        <v>227936331.7007699</v>
      </c>
      <c r="E225" s="2">
        <f t="shared" si="9"/>
        <v>0.10270946484655463</v>
      </c>
      <c r="F225" s="18">
        <v>3</v>
      </c>
      <c r="G225" s="2">
        <f t="shared" si="10"/>
        <v>0.25</v>
      </c>
      <c r="H225" s="33">
        <f t="shared" si="11"/>
        <v>554808488.29584754</v>
      </c>
      <c r="I225" s="51">
        <v>143.74645239122367</v>
      </c>
    </row>
    <row r="226" spans="1:9" x14ac:dyDescent="0.25">
      <c r="A226" s="1" t="s">
        <v>229</v>
      </c>
      <c r="B226" s="3">
        <v>756372529.81760406</v>
      </c>
      <c r="C226" s="4">
        <v>651046815.53920412</v>
      </c>
      <c r="D226" s="5">
        <v>105325714.27839994</v>
      </c>
      <c r="E226" s="2">
        <f t="shared" si="9"/>
        <v>0.13925110990453182</v>
      </c>
      <c r="F226" s="18">
        <v>3</v>
      </c>
      <c r="G226" s="2">
        <f t="shared" si="10"/>
        <v>0.25</v>
      </c>
      <c r="H226" s="33">
        <f t="shared" si="11"/>
        <v>189093132.45440102</v>
      </c>
      <c r="I226" s="51">
        <v>144.11319206107893</v>
      </c>
    </row>
    <row r="227" spans="1:9" x14ac:dyDescent="0.25">
      <c r="A227" s="1" t="s">
        <v>230</v>
      </c>
      <c r="B227" s="3">
        <v>4805328900</v>
      </c>
      <c r="C227" s="4">
        <v>4324313800</v>
      </c>
      <c r="D227" s="5">
        <v>481015100</v>
      </c>
      <c r="E227" s="2">
        <f t="shared" si="9"/>
        <v>0.10010034901044962</v>
      </c>
      <c r="F227" s="18">
        <v>3</v>
      </c>
      <c r="G227" s="2">
        <f t="shared" si="10"/>
        <v>0.25</v>
      </c>
      <c r="H227" s="33">
        <f t="shared" si="11"/>
        <v>1201332225</v>
      </c>
      <c r="I227" s="51">
        <v>144.72222222222223</v>
      </c>
    </row>
    <row r="228" spans="1:9" x14ac:dyDescent="0.25">
      <c r="A228" s="1" t="s">
        <v>231</v>
      </c>
      <c r="B228" s="3">
        <v>9991675171.0210018</v>
      </c>
      <c r="C228" s="4">
        <v>8451666394.7060013</v>
      </c>
      <c r="D228" s="5">
        <v>1540008776.3150005</v>
      </c>
      <c r="E228" s="2">
        <f t="shared" si="9"/>
        <v>0.1541291875441978</v>
      </c>
      <c r="F228" s="18">
        <v>3</v>
      </c>
      <c r="G228" s="2">
        <f t="shared" si="10"/>
        <v>0.25</v>
      </c>
      <c r="H228" s="33">
        <f t="shared" si="11"/>
        <v>2497918792.7552505</v>
      </c>
      <c r="I228" s="51">
        <v>145.3340680309436</v>
      </c>
    </row>
    <row r="229" spans="1:9" x14ac:dyDescent="0.25">
      <c r="A229" s="1" t="s">
        <v>232</v>
      </c>
      <c r="B229" s="3">
        <v>1543102017.7012</v>
      </c>
      <c r="C229" s="4">
        <v>1217315760.9865999</v>
      </c>
      <c r="D229" s="5">
        <v>325786256.71460009</v>
      </c>
      <c r="E229" s="2">
        <f t="shared" si="9"/>
        <v>0.21112425035898308</v>
      </c>
      <c r="F229" s="18">
        <v>3</v>
      </c>
      <c r="G229" s="2">
        <f t="shared" si="10"/>
        <v>0.25</v>
      </c>
      <c r="H229" s="33">
        <f t="shared" si="11"/>
        <v>385775504.4253</v>
      </c>
      <c r="I229" s="51">
        <v>146.09829379905293</v>
      </c>
    </row>
    <row r="230" spans="1:9" x14ac:dyDescent="0.25">
      <c r="A230" s="1" t="s">
        <v>233</v>
      </c>
      <c r="B230" s="3">
        <v>7732617288.4235001</v>
      </c>
      <c r="C230" s="4">
        <v>7437395895.5615005</v>
      </c>
      <c r="D230" s="5">
        <v>295221392.86199951</v>
      </c>
      <c r="E230" s="2">
        <f t="shared" si="9"/>
        <v>3.8178715155601339E-2</v>
      </c>
      <c r="F230" s="18">
        <v>3</v>
      </c>
      <c r="G230" s="2">
        <f t="shared" si="10"/>
        <v>0.25</v>
      </c>
      <c r="H230" s="33">
        <f t="shared" si="11"/>
        <v>1933154322.105875</v>
      </c>
      <c r="I230" s="51">
        <v>146.33543215226007</v>
      </c>
    </row>
    <row r="231" spans="1:9" x14ac:dyDescent="0.25">
      <c r="A231" s="1" t="s">
        <v>234</v>
      </c>
      <c r="B231" s="3">
        <v>8304530000</v>
      </c>
      <c r="C231" s="4">
        <v>7263300000</v>
      </c>
      <c r="D231" s="5">
        <v>1041230000</v>
      </c>
      <c r="E231" s="2">
        <f t="shared" si="9"/>
        <v>0.12538096677355615</v>
      </c>
      <c r="F231" s="18">
        <v>3</v>
      </c>
      <c r="G231" s="2">
        <f t="shared" si="10"/>
        <v>0.25</v>
      </c>
      <c r="H231" s="33">
        <f t="shared" si="11"/>
        <v>2076132500</v>
      </c>
      <c r="I231" s="51">
        <v>146.34753838580554</v>
      </c>
    </row>
    <row r="232" spans="1:9" x14ac:dyDescent="0.25">
      <c r="A232" s="1" t="s">
        <v>235</v>
      </c>
      <c r="B232" s="3">
        <v>1985969000</v>
      </c>
      <c r="C232" s="4">
        <v>1848968000</v>
      </c>
      <c r="D232" s="5">
        <v>137001000</v>
      </c>
      <c r="E232" s="2">
        <f t="shared" si="9"/>
        <v>6.8984460482515053E-2</v>
      </c>
      <c r="F232" s="18">
        <v>3</v>
      </c>
      <c r="G232" s="2">
        <f t="shared" si="10"/>
        <v>0.25</v>
      </c>
      <c r="H232" s="33">
        <f t="shared" si="11"/>
        <v>496492250</v>
      </c>
      <c r="I232" s="51">
        <v>147.27920558192437</v>
      </c>
    </row>
    <row r="233" spans="1:9" x14ac:dyDescent="0.25">
      <c r="A233" s="1" t="s">
        <v>236</v>
      </c>
      <c r="B233" s="3">
        <v>1885000000</v>
      </c>
      <c r="C233" s="4">
        <v>1673000000</v>
      </c>
      <c r="D233" s="5">
        <v>212000000</v>
      </c>
      <c r="E233" s="2">
        <f t="shared" si="9"/>
        <v>0.1124668435013263</v>
      </c>
      <c r="F233" s="18">
        <v>3</v>
      </c>
      <c r="G233" s="2">
        <f t="shared" si="10"/>
        <v>0.25</v>
      </c>
      <c r="H233" s="33">
        <f t="shared" si="11"/>
        <v>471250000</v>
      </c>
      <c r="I233" s="51">
        <v>147.52088282627022</v>
      </c>
    </row>
    <row r="234" spans="1:9" x14ac:dyDescent="0.25">
      <c r="A234" s="1" t="s">
        <v>237</v>
      </c>
      <c r="B234" s="3">
        <v>3332449958.7863002</v>
      </c>
      <c r="C234" s="4">
        <v>3123999542.4201303</v>
      </c>
      <c r="D234" s="5">
        <v>208450416.36616993</v>
      </c>
      <c r="E234" s="2">
        <f t="shared" si="9"/>
        <v>6.2551701884246413E-2</v>
      </c>
      <c r="F234" s="18">
        <v>3</v>
      </c>
      <c r="G234" s="2">
        <f t="shared" si="10"/>
        <v>0.25</v>
      </c>
      <c r="H234" s="33">
        <f t="shared" si="11"/>
        <v>833112489.69657505</v>
      </c>
      <c r="I234" s="51">
        <v>147.57350096424321</v>
      </c>
    </row>
    <row r="235" spans="1:9" x14ac:dyDescent="0.25">
      <c r="A235" s="1" t="s">
        <v>238</v>
      </c>
      <c r="B235" s="3">
        <v>4101713204.9099641</v>
      </c>
      <c r="C235" s="4">
        <v>3942264436.0898685</v>
      </c>
      <c r="D235" s="5">
        <v>159448768.82009554</v>
      </c>
      <c r="E235" s="2">
        <f t="shared" si="9"/>
        <v>3.8873700050317317E-2</v>
      </c>
      <c r="F235" s="18">
        <v>3</v>
      </c>
      <c r="G235" s="2">
        <f t="shared" si="10"/>
        <v>0.25</v>
      </c>
      <c r="H235" s="33">
        <f t="shared" si="11"/>
        <v>1025428301.227491</v>
      </c>
      <c r="I235" s="51">
        <v>147.72221783515289</v>
      </c>
    </row>
    <row r="236" spans="1:9" x14ac:dyDescent="0.25">
      <c r="A236" s="1" t="s">
        <v>239</v>
      </c>
      <c r="B236" s="3">
        <v>583798675.12747002</v>
      </c>
      <c r="C236" s="4">
        <v>494362233.95877999</v>
      </c>
      <c r="D236" s="5">
        <v>89436441.168690026</v>
      </c>
      <c r="E236" s="2">
        <f t="shared" si="9"/>
        <v>0.15319740345276045</v>
      </c>
      <c r="F236" s="18">
        <v>3</v>
      </c>
      <c r="G236" s="2">
        <f t="shared" si="10"/>
        <v>0.25</v>
      </c>
      <c r="H236" s="33">
        <f t="shared" si="11"/>
        <v>145949668.7818675</v>
      </c>
      <c r="I236" s="51">
        <v>147.76684426751035</v>
      </c>
    </row>
    <row r="237" spans="1:9" x14ac:dyDescent="0.25">
      <c r="A237" s="1" t="s">
        <v>240</v>
      </c>
      <c r="B237" s="3">
        <v>146056000</v>
      </c>
      <c r="C237" s="4">
        <v>148820000</v>
      </c>
      <c r="D237" s="5">
        <v>-2764000</v>
      </c>
      <c r="E237" s="2">
        <f t="shared" si="9"/>
        <v>-1.8924248233554319E-2</v>
      </c>
      <c r="F237" s="18">
        <v>3</v>
      </c>
      <c r="G237" s="2">
        <f t="shared" si="10"/>
        <v>0.25</v>
      </c>
      <c r="H237" s="33">
        <f t="shared" si="11"/>
        <v>36514000</v>
      </c>
      <c r="I237" s="51">
        <v>148.08056872037915</v>
      </c>
    </row>
    <row r="238" spans="1:9" x14ac:dyDescent="0.25">
      <c r="A238" s="1" t="s">
        <v>241</v>
      </c>
      <c r="B238" s="3">
        <v>4985852684.5270014</v>
      </c>
      <c r="C238" s="4">
        <v>4486322446.9359999</v>
      </c>
      <c r="D238" s="5">
        <v>499530237.59100151</v>
      </c>
      <c r="E238" s="2">
        <f t="shared" si="9"/>
        <v>0.10018953009607245</v>
      </c>
      <c r="F238" s="18">
        <v>3</v>
      </c>
      <c r="G238" s="2">
        <f t="shared" si="10"/>
        <v>0.25</v>
      </c>
      <c r="H238" s="33">
        <f t="shared" si="11"/>
        <v>1246463171.1317503</v>
      </c>
      <c r="I238" s="51">
        <v>149.13640413381211</v>
      </c>
    </row>
    <row r="239" spans="1:9" x14ac:dyDescent="0.25">
      <c r="A239" s="1" t="s">
        <v>242</v>
      </c>
      <c r="B239" s="3">
        <v>1705474000</v>
      </c>
      <c r="C239" s="4">
        <v>1511094000</v>
      </c>
      <c r="D239" s="5">
        <v>194380000</v>
      </c>
      <c r="E239" s="2">
        <f t="shared" si="9"/>
        <v>0.11397417961223688</v>
      </c>
      <c r="F239" s="18">
        <v>3</v>
      </c>
      <c r="G239" s="2">
        <f t="shared" si="10"/>
        <v>0.25</v>
      </c>
      <c r="H239" s="33">
        <f t="shared" si="11"/>
        <v>426368500</v>
      </c>
      <c r="I239" s="51">
        <v>149.48296113847834</v>
      </c>
    </row>
    <row r="240" spans="1:9" x14ac:dyDescent="0.25">
      <c r="A240" s="1" t="s">
        <v>243</v>
      </c>
      <c r="B240" s="3">
        <v>1552776000</v>
      </c>
      <c r="C240" s="4">
        <v>1422246000</v>
      </c>
      <c r="D240" s="5">
        <v>130530000</v>
      </c>
      <c r="E240" s="2">
        <f t="shared" si="9"/>
        <v>8.4062350268164887E-2</v>
      </c>
      <c r="F240" s="18">
        <v>3</v>
      </c>
      <c r="G240" s="2">
        <f t="shared" si="10"/>
        <v>0.25</v>
      </c>
      <c r="H240" s="33">
        <f t="shared" si="11"/>
        <v>388194000</v>
      </c>
      <c r="I240" s="51">
        <v>149.61349231088943</v>
      </c>
    </row>
    <row r="241" spans="1:9" x14ac:dyDescent="0.25">
      <c r="A241" s="1" t="s">
        <v>244</v>
      </c>
      <c r="B241" s="3">
        <v>1400190000</v>
      </c>
      <c r="C241" s="4">
        <v>1335510000</v>
      </c>
      <c r="D241" s="5">
        <v>64680000</v>
      </c>
      <c r="E241" s="2">
        <f t="shared" si="9"/>
        <v>4.6193730850813131E-2</v>
      </c>
      <c r="F241" s="18">
        <v>3</v>
      </c>
      <c r="G241" s="2">
        <f t="shared" si="10"/>
        <v>0.25</v>
      </c>
      <c r="H241" s="33">
        <f t="shared" si="11"/>
        <v>350047500</v>
      </c>
      <c r="I241" s="51">
        <v>149.75250836120401</v>
      </c>
    </row>
    <row r="242" spans="1:9" x14ac:dyDescent="0.25">
      <c r="A242" s="1" t="s">
        <v>245</v>
      </c>
      <c r="B242" s="3">
        <v>635139825.96559012</v>
      </c>
      <c r="C242" s="4">
        <v>675206517.42951</v>
      </c>
      <c r="D242" s="5">
        <v>-40066691.463919878</v>
      </c>
      <c r="E242" s="2">
        <f t="shared" si="9"/>
        <v>-6.3083261080357111E-2</v>
      </c>
      <c r="F242" s="18">
        <v>3</v>
      </c>
      <c r="G242" s="2">
        <f t="shared" si="10"/>
        <v>0.25</v>
      </c>
      <c r="H242" s="33">
        <f t="shared" si="11"/>
        <v>158784956.49139753</v>
      </c>
      <c r="I242" s="51">
        <v>150.29708147286377</v>
      </c>
    </row>
    <row r="243" spans="1:9" x14ac:dyDescent="0.25">
      <c r="A243" s="1" t="s">
        <v>246</v>
      </c>
      <c r="B243" s="3">
        <v>1500350310.4788001</v>
      </c>
      <c r="C243" s="4">
        <v>1393914200.3635201</v>
      </c>
      <c r="D243" s="5">
        <v>106436110.11527991</v>
      </c>
      <c r="E243" s="2">
        <f t="shared" si="9"/>
        <v>7.094083919728944E-2</v>
      </c>
      <c r="F243" s="18">
        <v>3</v>
      </c>
      <c r="G243" s="2">
        <f t="shared" si="10"/>
        <v>0.25</v>
      </c>
      <c r="H243" s="33">
        <f t="shared" si="11"/>
        <v>375087577.61970001</v>
      </c>
      <c r="I243" s="51">
        <v>150.361616818774</v>
      </c>
    </row>
    <row r="244" spans="1:9" x14ac:dyDescent="0.25">
      <c r="A244" s="1" t="s">
        <v>247</v>
      </c>
      <c r="B244" s="3">
        <v>5579752753.89147</v>
      </c>
      <c r="C244" s="4">
        <v>5179473602.4504004</v>
      </c>
      <c r="D244" s="5">
        <v>400279151.4410696</v>
      </c>
      <c r="E244" s="2">
        <f t="shared" si="9"/>
        <v>7.1737793607773104E-2</v>
      </c>
      <c r="F244" s="18">
        <v>3</v>
      </c>
      <c r="G244" s="2">
        <f t="shared" si="10"/>
        <v>0.25</v>
      </c>
      <c r="H244" s="33">
        <f t="shared" si="11"/>
        <v>1394938188.4728675</v>
      </c>
      <c r="I244" s="51">
        <v>151.36451031731283</v>
      </c>
    </row>
    <row r="245" spans="1:9" x14ac:dyDescent="0.25">
      <c r="A245" s="1" t="s">
        <v>248</v>
      </c>
      <c r="B245" s="3">
        <v>3063589946.3685999</v>
      </c>
      <c r="C245" s="4">
        <v>2950649841.7704005</v>
      </c>
      <c r="D245" s="5">
        <v>112940104.59819937</v>
      </c>
      <c r="E245" s="2">
        <f t="shared" si="9"/>
        <v>3.6865281116381765E-2</v>
      </c>
      <c r="F245" s="18">
        <v>3</v>
      </c>
      <c r="G245" s="2">
        <f t="shared" si="10"/>
        <v>0.25</v>
      </c>
      <c r="H245" s="33">
        <f t="shared" si="11"/>
        <v>765897486.59214997</v>
      </c>
      <c r="I245" s="51">
        <v>151.38552509177569</v>
      </c>
    </row>
    <row r="246" spans="1:9" x14ac:dyDescent="0.25">
      <c r="A246" s="1" t="s">
        <v>249</v>
      </c>
      <c r="B246" s="3">
        <v>1040156104</v>
      </c>
      <c r="C246" s="4">
        <v>948595320</v>
      </c>
      <c r="D246" s="5">
        <v>91560784</v>
      </c>
      <c r="E246" s="2">
        <f t="shared" si="9"/>
        <v>8.8026002681612869E-2</v>
      </c>
      <c r="F246" s="18">
        <v>3</v>
      </c>
      <c r="G246" s="2">
        <f t="shared" si="10"/>
        <v>0.25</v>
      </c>
      <c r="H246" s="33">
        <f t="shared" si="11"/>
        <v>260039026</v>
      </c>
      <c r="I246" s="51">
        <v>151.88972985374249</v>
      </c>
    </row>
    <row r="247" spans="1:9" x14ac:dyDescent="0.25">
      <c r="A247" s="1" t="s">
        <v>250</v>
      </c>
      <c r="B247" s="3">
        <v>593290000</v>
      </c>
      <c r="C247" s="4">
        <v>519800000</v>
      </c>
      <c r="D247" s="5">
        <v>73490000</v>
      </c>
      <c r="E247" s="2">
        <f t="shared" si="9"/>
        <v>0.1238685971447353</v>
      </c>
      <c r="F247" s="18">
        <v>3</v>
      </c>
      <c r="G247" s="2">
        <f t="shared" si="10"/>
        <v>0.25</v>
      </c>
      <c r="H247" s="33">
        <f t="shared" si="11"/>
        <v>148322500</v>
      </c>
      <c r="I247" s="51">
        <v>151.94214332675872</v>
      </c>
    </row>
    <row r="248" spans="1:9" x14ac:dyDescent="0.25">
      <c r="A248" s="1" t="s">
        <v>251</v>
      </c>
      <c r="B248" s="3">
        <v>764121596.31500006</v>
      </c>
      <c r="C248" s="4">
        <v>767705962.01199996</v>
      </c>
      <c r="D248" s="5">
        <v>-3584365.6969999075</v>
      </c>
      <c r="E248" s="2">
        <f t="shared" si="9"/>
        <v>-4.6908315565030723E-3</v>
      </c>
      <c r="F248" s="18">
        <v>3</v>
      </c>
      <c r="G248" s="2">
        <f t="shared" si="10"/>
        <v>0.25</v>
      </c>
      <c r="H248" s="33">
        <f t="shared" si="11"/>
        <v>191030399.07875001</v>
      </c>
      <c r="I248" s="51">
        <v>152.40610050236222</v>
      </c>
    </row>
    <row r="249" spans="1:9" x14ac:dyDescent="0.25">
      <c r="A249" s="1" t="s">
        <v>252</v>
      </c>
      <c r="B249" s="3">
        <v>740072884</v>
      </c>
      <c r="C249" s="4">
        <v>667768501</v>
      </c>
      <c r="D249" s="5">
        <v>72304383</v>
      </c>
      <c r="E249" s="2">
        <f t="shared" si="9"/>
        <v>9.7699003116022864E-2</v>
      </c>
      <c r="F249" s="18">
        <v>3</v>
      </c>
      <c r="G249" s="2">
        <f t="shared" si="10"/>
        <v>0.25</v>
      </c>
      <c r="H249" s="33">
        <f t="shared" si="11"/>
        <v>185018221</v>
      </c>
      <c r="I249" s="51">
        <v>153.63871296296296</v>
      </c>
    </row>
    <row r="250" spans="1:9" x14ac:dyDescent="0.25">
      <c r="A250" s="1" t="s">
        <v>253</v>
      </c>
      <c r="B250" s="3">
        <v>1583703105.5054002</v>
      </c>
      <c r="C250" s="4">
        <v>1621176019.6104002</v>
      </c>
      <c r="D250" s="5">
        <v>-37472914.105000019</v>
      </c>
      <c r="E250" s="2">
        <f t="shared" si="9"/>
        <v>-2.3661577712851267E-2</v>
      </c>
      <c r="F250" s="18">
        <v>3</v>
      </c>
      <c r="G250" s="2">
        <f t="shared" si="10"/>
        <v>0.25</v>
      </c>
      <c r="H250" s="33">
        <f t="shared" si="11"/>
        <v>395925776.37635005</v>
      </c>
      <c r="I250" s="51">
        <v>154.00952128362238</v>
      </c>
    </row>
    <row r="251" spans="1:9" x14ac:dyDescent="0.25">
      <c r="A251" s="1" t="s">
        <v>254</v>
      </c>
      <c r="B251" s="3">
        <v>1291000000</v>
      </c>
      <c r="C251" s="4">
        <v>1056900000</v>
      </c>
      <c r="D251" s="5">
        <v>234100000</v>
      </c>
      <c r="E251" s="2">
        <f t="shared" si="9"/>
        <v>0.18133230054221539</v>
      </c>
      <c r="F251" s="18">
        <v>3</v>
      </c>
      <c r="G251" s="2">
        <f t="shared" si="10"/>
        <v>0.25</v>
      </c>
      <c r="H251" s="33">
        <f t="shared" si="11"/>
        <v>322750000</v>
      </c>
      <c r="I251" s="51">
        <v>154.62028058249192</v>
      </c>
    </row>
    <row r="252" spans="1:9" x14ac:dyDescent="0.25">
      <c r="A252" s="1" t="s">
        <v>255</v>
      </c>
      <c r="B252" s="3">
        <v>1218270505.6677101</v>
      </c>
      <c r="C252" s="4">
        <v>1081725723.6976299</v>
      </c>
      <c r="D252" s="5">
        <v>136544781.97008014</v>
      </c>
      <c r="E252" s="2">
        <f t="shared" si="9"/>
        <v>0.1120808402853376</v>
      </c>
      <c r="F252" s="18">
        <v>3</v>
      </c>
      <c r="G252" s="2">
        <f t="shared" si="10"/>
        <v>0.25</v>
      </c>
      <c r="H252" s="33">
        <f t="shared" si="11"/>
        <v>304567626.41692752</v>
      </c>
      <c r="I252" s="51">
        <v>154.7185828141605</v>
      </c>
    </row>
    <row r="253" spans="1:9" x14ac:dyDescent="0.25">
      <c r="A253" s="1" t="s">
        <v>256</v>
      </c>
      <c r="B253" s="3">
        <v>3844580000</v>
      </c>
      <c r="C253" s="4">
        <v>3212645000</v>
      </c>
      <c r="D253" s="5">
        <v>631935000</v>
      </c>
      <c r="E253" s="2">
        <f t="shared" si="9"/>
        <v>0.1643703603514558</v>
      </c>
      <c r="F253" s="18">
        <v>3</v>
      </c>
      <c r="G253" s="2">
        <f t="shared" si="10"/>
        <v>0.25</v>
      </c>
      <c r="H253" s="33">
        <f t="shared" si="11"/>
        <v>961145000</v>
      </c>
      <c r="I253" s="51">
        <v>154.86501534533801</v>
      </c>
    </row>
    <row r="254" spans="1:9" x14ac:dyDescent="0.25">
      <c r="A254" s="1" t="s">
        <v>257</v>
      </c>
      <c r="B254" s="3">
        <v>7358051073.0869999</v>
      </c>
      <c r="C254" s="4">
        <v>6493567237.2560015</v>
      </c>
      <c r="D254" s="5">
        <v>864483835.83099842</v>
      </c>
      <c r="E254" s="2">
        <f t="shared" si="9"/>
        <v>0.11748815375758359</v>
      </c>
      <c r="F254" s="18">
        <v>3</v>
      </c>
      <c r="G254" s="2">
        <f t="shared" si="10"/>
        <v>0.25</v>
      </c>
      <c r="H254" s="33">
        <f t="shared" si="11"/>
        <v>1839512768.27175</v>
      </c>
      <c r="I254" s="51">
        <v>154.91355388249897</v>
      </c>
    </row>
    <row r="255" spans="1:9" x14ac:dyDescent="0.25">
      <c r="A255" s="1" t="s">
        <v>258</v>
      </c>
      <c r="B255" s="3">
        <v>8448024096.4020004</v>
      </c>
      <c r="C255" s="4">
        <v>6930859852.29</v>
      </c>
      <c r="D255" s="5">
        <v>1517164244.1120005</v>
      </c>
      <c r="E255" s="2">
        <f t="shared" si="9"/>
        <v>0.17958805831983338</v>
      </c>
      <c r="F255" s="18">
        <v>3</v>
      </c>
      <c r="G255" s="2">
        <f t="shared" si="10"/>
        <v>0.25</v>
      </c>
      <c r="H255" s="33">
        <f t="shared" si="11"/>
        <v>2112006024.1005001</v>
      </c>
      <c r="I255" s="51">
        <v>155.00335637971929</v>
      </c>
    </row>
    <row r="256" spans="1:9" x14ac:dyDescent="0.25">
      <c r="A256" s="1" t="s">
        <v>259</v>
      </c>
      <c r="B256" s="3">
        <v>2094159141.4437103</v>
      </c>
      <c r="C256" s="4">
        <v>1955656969.9516411</v>
      </c>
      <c r="D256" s="5">
        <v>138502171.49206924</v>
      </c>
      <c r="E256" s="2">
        <f t="shared" si="9"/>
        <v>6.6137366903541994E-2</v>
      </c>
      <c r="F256" s="18">
        <v>3</v>
      </c>
      <c r="G256" s="2">
        <f t="shared" si="10"/>
        <v>0.25</v>
      </c>
      <c r="H256" s="33">
        <f t="shared" si="11"/>
        <v>523539785.36092758</v>
      </c>
      <c r="I256" s="51">
        <v>155.22721480130471</v>
      </c>
    </row>
    <row r="257" spans="1:9" x14ac:dyDescent="0.25">
      <c r="A257" s="1" t="s">
        <v>260</v>
      </c>
      <c r="B257" s="3">
        <v>665258273.36320007</v>
      </c>
      <c r="C257" s="4">
        <v>527032098.02980006</v>
      </c>
      <c r="D257" s="5">
        <v>138226175.33340001</v>
      </c>
      <c r="E257" s="2">
        <f t="shared" si="9"/>
        <v>0.2077782131661442</v>
      </c>
      <c r="F257" s="18">
        <v>3</v>
      </c>
      <c r="G257" s="2">
        <f t="shared" si="10"/>
        <v>0.25</v>
      </c>
      <c r="H257" s="33">
        <f t="shared" si="11"/>
        <v>166314568.34080002</v>
      </c>
      <c r="I257" s="51">
        <v>156.03610706067258</v>
      </c>
    </row>
    <row r="258" spans="1:9" x14ac:dyDescent="0.25">
      <c r="A258" s="1" t="s">
        <v>261</v>
      </c>
      <c r="B258" s="3">
        <v>687420000</v>
      </c>
      <c r="C258" s="4">
        <v>671127000</v>
      </c>
      <c r="D258" s="5">
        <v>16293000</v>
      </c>
      <c r="E258" s="2">
        <f t="shared" si="9"/>
        <v>2.3701667103081081E-2</v>
      </c>
      <c r="F258" s="18">
        <v>3</v>
      </c>
      <c r="G258" s="2">
        <f t="shared" si="10"/>
        <v>0.25</v>
      </c>
      <c r="H258" s="33">
        <f t="shared" si="11"/>
        <v>171855000</v>
      </c>
      <c r="I258" s="51">
        <v>156.09273558449541</v>
      </c>
    </row>
    <row r="259" spans="1:9" x14ac:dyDescent="0.25">
      <c r="A259" s="1" t="s">
        <v>262</v>
      </c>
      <c r="B259" s="3">
        <v>993121000</v>
      </c>
      <c r="C259" s="4">
        <v>914688000</v>
      </c>
      <c r="D259" s="5">
        <v>78433000</v>
      </c>
      <c r="E259" s="2">
        <f t="shared" ref="E259:E322" si="12">1-(C259/B259)</f>
        <v>7.8976277815089979E-2</v>
      </c>
      <c r="F259" s="18">
        <v>3</v>
      </c>
      <c r="G259" s="2">
        <f t="shared" ref="G259:G322" si="13">VLOOKUP(F259,category,4,FALSE)</f>
        <v>0.25</v>
      </c>
      <c r="H259" s="33">
        <f t="shared" si="11"/>
        <v>248280250</v>
      </c>
      <c r="I259" s="51">
        <v>156.44250045562239</v>
      </c>
    </row>
    <row r="260" spans="1:9" x14ac:dyDescent="0.25">
      <c r="A260" s="1" t="s">
        <v>263</v>
      </c>
      <c r="B260" s="3">
        <v>5119451769.5970001</v>
      </c>
      <c r="C260" s="4">
        <v>4877344159.3359995</v>
      </c>
      <c r="D260" s="5">
        <v>242107610.26100063</v>
      </c>
      <c r="E260" s="2">
        <f t="shared" si="12"/>
        <v>4.7291706447711968E-2</v>
      </c>
      <c r="F260" s="18">
        <v>3</v>
      </c>
      <c r="G260" s="2">
        <f t="shared" si="13"/>
        <v>0.25</v>
      </c>
      <c r="H260" s="33">
        <f t="shared" ref="H260:H323" si="14">B260*G260</f>
        <v>1279862942.39925</v>
      </c>
      <c r="I260" s="51">
        <v>158.41838410100732</v>
      </c>
    </row>
    <row r="261" spans="1:9" x14ac:dyDescent="0.25">
      <c r="A261" s="1" t="s">
        <v>264</v>
      </c>
      <c r="B261" s="3">
        <v>3952965803.9436703</v>
      </c>
      <c r="C261" s="4">
        <v>3587674904.3534536</v>
      </c>
      <c r="D261" s="5">
        <v>365290899.59021664</v>
      </c>
      <c r="E261" s="2">
        <f t="shared" si="12"/>
        <v>9.2409324468677334E-2</v>
      </c>
      <c r="F261" s="18">
        <v>3</v>
      </c>
      <c r="G261" s="2">
        <f t="shared" si="13"/>
        <v>0.25</v>
      </c>
      <c r="H261" s="33">
        <f t="shared" si="14"/>
        <v>988241450.98591757</v>
      </c>
      <c r="I261" s="51">
        <v>159.10615263370514</v>
      </c>
    </row>
    <row r="262" spans="1:9" x14ac:dyDescent="0.25">
      <c r="A262" s="1" t="s">
        <v>265</v>
      </c>
      <c r="B262" s="3">
        <v>3106634919.8753004</v>
      </c>
      <c r="C262" s="4">
        <v>2792709655.1035004</v>
      </c>
      <c r="D262" s="5">
        <v>313925264.77180004</v>
      </c>
      <c r="E262" s="2">
        <f t="shared" si="12"/>
        <v>0.10104993759112224</v>
      </c>
      <c r="F262" s="18">
        <v>3</v>
      </c>
      <c r="G262" s="2">
        <f t="shared" si="13"/>
        <v>0.25</v>
      </c>
      <c r="H262" s="33">
        <f t="shared" si="14"/>
        <v>776658729.9688251</v>
      </c>
      <c r="I262" s="51">
        <v>159.32639871346149</v>
      </c>
    </row>
    <row r="263" spans="1:9" x14ac:dyDescent="0.25">
      <c r="A263" s="1" t="s">
        <v>266</v>
      </c>
      <c r="B263" s="3">
        <v>719200000</v>
      </c>
      <c r="C263" s="4">
        <v>712000000</v>
      </c>
      <c r="D263" s="5">
        <v>7200000</v>
      </c>
      <c r="E263" s="2">
        <f t="shared" si="12"/>
        <v>1.0011123470522798E-2</v>
      </c>
      <c r="F263" s="18">
        <v>3</v>
      </c>
      <c r="G263" s="2">
        <f t="shared" si="13"/>
        <v>0.25</v>
      </c>
      <c r="H263" s="33">
        <f t="shared" si="14"/>
        <v>179800000</v>
      </c>
      <c r="I263" s="51">
        <v>160</v>
      </c>
    </row>
    <row r="264" spans="1:9" x14ac:dyDescent="0.25">
      <c r="A264" s="1" t="s">
        <v>267</v>
      </c>
      <c r="B264" s="3">
        <v>8699410000</v>
      </c>
      <c r="C264" s="4">
        <v>8297070000</v>
      </c>
      <c r="D264" s="5">
        <v>402340000</v>
      </c>
      <c r="E264" s="2">
        <f t="shared" si="12"/>
        <v>4.6249113445624435E-2</v>
      </c>
      <c r="F264" s="18">
        <v>3</v>
      </c>
      <c r="G264" s="2">
        <f t="shared" si="13"/>
        <v>0.25</v>
      </c>
      <c r="H264" s="33">
        <f t="shared" si="14"/>
        <v>2174852500</v>
      </c>
      <c r="I264" s="51">
        <v>160.44817927170868</v>
      </c>
    </row>
    <row r="265" spans="1:9" x14ac:dyDescent="0.25">
      <c r="A265" s="1" t="s">
        <v>268</v>
      </c>
      <c r="B265" s="3">
        <v>3676581650.8410001</v>
      </c>
      <c r="C265" s="4">
        <v>3538094794.3660002</v>
      </c>
      <c r="D265" s="5">
        <v>138486856.4749999</v>
      </c>
      <c r="E265" s="2">
        <f t="shared" si="12"/>
        <v>3.7667287069041877E-2</v>
      </c>
      <c r="F265" s="18">
        <v>3</v>
      </c>
      <c r="G265" s="2">
        <f t="shared" si="13"/>
        <v>0.25</v>
      </c>
      <c r="H265" s="33">
        <f t="shared" si="14"/>
        <v>919145412.71025002</v>
      </c>
      <c r="I265" s="51">
        <v>160.47721352194222</v>
      </c>
    </row>
    <row r="266" spans="1:9" x14ac:dyDescent="0.25">
      <c r="A266" s="1" t="s">
        <v>269</v>
      </c>
      <c r="B266" s="3">
        <v>482079202</v>
      </c>
      <c r="C266" s="4">
        <v>446216000</v>
      </c>
      <c r="D266" s="5">
        <v>35863202</v>
      </c>
      <c r="E266" s="2">
        <f t="shared" si="12"/>
        <v>7.4392759221336369E-2</v>
      </c>
      <c r="F266" s="18">
        <v>3</v>
      </c>
      <c r="G266" s="2">
        <f t="shared" si="13"/>
        <v>0.25</v>
      </c>
      <c r="H266" s="33">
        <f t="shared" si="14"/>
        <v>120519800.5</v>
      </c>
      <c r="I266" s="51">
        <v>160.57679674155827</v>
      </c>
    </row>
    <row r="267" spans="1:9" x14ac:dyDescent="0.25">
      <c r="A267" s="1" t="s">
        <v>270</v>
      </c>
      <c r="B267" s="3">
        <v>409078117.52435094</v>
      </c>
      <c r="C267" s="4">
        <v>382604644.18916303</v>
      </c>
      <c r="D267" s="5">
        <v>26473473.335187912</v>
      </c>
      <c r="E267" s="2">
        <f t="shared" si="12"/>
        <v>6.4714958344385232E-2</v>
      </c>
      <c r="F267" s="18">
        <v>3</v>
      </c>
      <c r="G267" s="2">
        <f t="shared" si="13"/>
        <v>0.25</v>
      </c>
      <c r="H267" s="33">
        <f t="shared" si="14"/>
        <v>102269529.38108774</v>
      </c>
      <c r="I267" s="51">
        <v>161.29105002273641</v>
      </c>
    </row>
    <row r="268" spans="1:9" x14ac:dyDescent="0.25">
      <c r="A268" s="1" t="s">
        <v>271</v>
      </c>
      <c r="B268" s="3">
        <v>1468843000</v>
      </c>
      <c r="C268" s="4">
        <v>1200100000</v>
      </c>
      <c r="D268" s="5">
        <v>268743000</v>
      </c>
      <c r="E268" s="2">
        <f t="shared" si="12"/>
        <v>0.18296237242509916</v>
      </c>
      <c r="F268" s="18">
        <v>3</v>
      </c>
      <c r="G268" s="2">
        <f t="shared" si="13"/>
        <v>0.25</v>
      </c>
      <c r="H268" s="33">
        <f t="shared" si="14"/>
        <v>367210750</v>
      </c>
      <c r="I268" s="51">
        <v>161.53700787401576</v>
      </c>
    </row>
    <row r="269" spans="1:9" x14ac:dyDescent="0.25">
      <c r="A269" s="1" t="s">
        <v>272</v>
      </c>
      <c r="B269" s="3">
        <v>5405695955.6451511</v>
      </c>
      <c r="C269" s="4">
        <v>4782879830.6487007</v>
      </c>
      <c r="D269" s="5">
        <v>622816124.99645042</v>
      </c>
      <c r="E269" s="2">
        <f t="shared" si="12"/>
        <v>0.11521479012263824</v>
      </c>
      <c r="F269" s="18">
        <v>3</v>
      </c>
      <c r="G269" s="2">
        <f t="shared" si="13"/>
        <v>0.25</v>
      </c>
      <c r="H269" s="33">
        <f t="shared" si="14"/>
        <v>1351423988.9112878</v>
      </c>
      <c r="I269" s="51">
        <v>161.65850978575992</v>
      </c>
    </row>
    <row r="270" spans="1:9" x14ac:dyDescent="0.25">
      <c r="A270" s="1" t="s">
        <v>273</v>
      </c>
      <c r="B270" s="3">
        <v>2984049613.0379</v>
      </c>
      <c r="C270" s="4">
        <v>2895189928.895</v>
      </c>
      <c r="D270" s="5">
        <v>88859684.14289999</v>
      </c>
      <c r="E270" s="2">
        <f t="shared" si="12"/>
        <v>2.9778219421907282E-2</v>
      </c>
      <c r="F270" s="18">
        <v>3</v>
      </c>
      <c r="G270" s="2">
        <f t="shared" si="13"/>
        <v>0.25</v>
      </c>
      <c r="H270" s="33">
        <f t="shared" si="14"/>
        <v>746012403.25947499</v>
      </c>
      <c r="I270" s="51">
        <v>161.96741188824666</v>
      </c>
    </row>
    <row r="271" spans="1:9" x14ac:dyDescent="0.25">
      <c r="A271" s="1" t="s">
        <v>274</v>
      </c>
      <c r="B271" s="3">
        <v>3038220000</v>
      </c>
      <c r="C271" s="4">
        <v>2663210000</v>
      </c>
      <c r="D271" s="5">
        <v>375010000</v>
      </c>
      <c r="E271" s="2">
        <f t="shared" si="12"/>
        <v>0.12343082462757804</v>
      </c>
      <c r="F271" s="18">
        <v>3</v>
      </c>
      <c r="G271" s="2">
        <f t="shared" si="13"/>
        <v>0.25</v>
      </c>
      <c r="H271" s="33">
        <f t="shared" si="14"/>
        <v>759555000</v>
      </c>
      <c r="I271" s="51">
        <v>162.44920626221665</v>
      </c>
    </row>
    <row r="272" spans="1:9" x14ac:dyDescent="0.25">
      <c r="A272" s="1" t="s">
        <v>275</v>
      </c>
      <c r="B272" s="3">
        <v>3714706267.8000002</v>
      </c>
      <c r="C272" s="4">
        <v>3136645836.302</v>
      </c>
      <c r="D272" s="5">
        <v>578060431.49800014</v>
      </c>
      <c r="E272" s="2">
        <f t="shared" si="12"/>
        <v>0.15561403508771932</v>
      </c>
      <c r="F272" s="18">
        <v>3</v>
      </c>
      <c r="G272" s="2">
        <f t="shared" si="13"/>
        <v>0.25</v>
      </c>
      <c r="H272" s="33">
        <f t="shared" si="14"/>
        <v>928676566.95000005</v>
      </c>
      <c r="I272" s="51">
        <v>162.51920028640623</v>
      </c>
    </row>
    <row r="273" spans="1:9" x14ac:dyDescent="0.25">
      <c r="A273" s="1" t="s">
        <v>276</v>
      </c>
      <c r="B273" s="3">
        <v>2072832165.54656</v>
      </c>
      <c r="C273" s="4">
        <v>1979439888.05409</v>
      </c>
      <c r="D273" s="5">
        <v>93392277.492470026</v>
      </c>
      <c r="E273" s="2">
        <f t="shared" si="12"/>
        <v>4.5055397655817675E-2</v>
      </c>
      <c r="F273" s="18">
        <v>3</v>
      </c>
      <c r="G273" s="2">
        <f t="shared" si="13"/>
        <v>0.25</v>
      </c>
      <c r="H273" s="33">
        <f t="shared" si="14"/>
        <v>518208041.38664001</v>
      </c>
      <c r="I273" s="51">
        <v>162.66327778821264</v>
      </c>
    </row>
    <row r="274" spans="1:9" x14ac:dyDescent="0.25">
      <c r="A274" s="1" t="s">
        <v>277</v>
      </c>
      <c r="B274" s="3">
        <v>4215490000</v>
      </c>
      <c r="C274" s="4">
        <v>3629080000</v>
      </c>
      <c r="D274" s="5">
        <v>586410000</v>
      </c>
      <c r="E274" s="2">
        <f t="shared" si="12"/>
        <v>0.13910838360427846</v>
      </c>
      <c r="F274" s="18">
        <v>3</v>
      </c>
      <c r="G274" s="2">
        <f t="shared" si="13"/>
        <v>0.25</v>
      </c>
      <c r="H274" s="33">
        <f t="shared" si="14"/>
        <v>1053872500</v>
      </c>
      <c r="I274" s="51">
        <v>162.68942870546005</v>
      </c>
    </row>
    <row r="275" spans="1:9" x14ac:dyDescent="0.25">
      <c r="A275" s="1" t="s">
        <v>278</v>
      </c>
      <c r="B275" s="3">
        <v>5291175471.6260004</v>
      </c>
      <c r="C275" s="4">
        <v>5010063445.5531006</v>
      </c>
      <c r="D275" s="5">
        <v>281112026.07289982</v>
      </c>
      <c r="E275" s="2">
        <f t="shared" si="12"/>
        <v>5.3128464096563577E-2</v>
      </c>
      <c r="F275" s="18">
        <v>3</v>
      </c>
      <c r="G275" s="2">
        <f t="shared" si="13"/>
        <v>0.25</v>
      </c>
      <c r="H275" s="33">
        <f t="shared" si="14"/>
        <v>1322793867.9065001</v>
      </c>
      <c r="I275" s="51">
        <v>163.19131143019948</v>
      </c>
    </row>
    <row r="276" spans="1:9" x14ac:dyDescent="0.25">
      <c r="A276" s="1" t="s">
        <v>279</v>
      </c>
      <c r="B276" s="3">
        <v>4397006570.7953005</v>
      </c>
      <c r="C276" s="4">
        <v>3988454051.6227002</v>
      </c>
      <c r="D276" s="5">
        <v>408552519.17260027</v>
      </c>
      <c r="E276" s="2">
        <f t="shared" si="12"/>
        <v>9.2916058367114029E-2</v>
      </c>
      <c r="F276" s="18">
        <v>3</v>
      </c>
      <c r="G276" s="2">
        <f t="shared" si="13"/>
        <v>0.25</v>
      </c>
      <c r="H276" s="33">
        <f t="shared" si="14"/>
        <v>1099251642.6988251</v>
      </c>
      <c r="I276" s="51">
        <v>163.58639320845134</v>
      </c>
    </row>
    <row r="277" spans="1:9" x14ac:dyDescent="0.25">
      <c r="A277" s="1" t="s">
        <v>280</v>
      </c>
      <c r="B277" s="3">
        <v>3123277400</v>
      </c>
      <c r="C277" s="4">
        <v>2849237200</v>
      </c>
      <c r="D277" s="5">
        <v>274040200</v>
      </c>
      <c r="E277" s="2">
        <f t="shared" si="12"/>
        <v>8.7741229773570573E-2</v>
      </c>
      <c r="F277" s="18">
        <v>3</v>
      </c>
      <c r="G277" s="2">
        <f t="shared" si="13"/>
        <v>0.25</v>
      </c>
      <c r="H277" s="33">
        <f t="shared" si="14"/>
        <v>780819350</v>
      </c>
      <c r="I277" s="51">
        <v>164.03665828443701</v>
      </c>
    </row>
    <row r="278" spans="1:9" x14ac:dyDescent="0.25">
      <c r="A278" s="1" t="s">
        <v>281</v>
      </c>
      <c r="B278" s="3">
        <v>2268235000</v>
      </c>
      <c r="C278" s="4">
        <v>2115715000</v>
      </c>
      <c r="D278" s="5">
        <v>152520000</v>
      </c>
      <c r="E278" s="2">
        <f t="shared" si="12"/>
        <v>6.7241709963914653E-2</v>
      </c>
      <c r="F278" s="18">
        <v>3</v>
      </c>
      <c r="G278" s="2">
        <f t="shared" si="13"/>
        <v>0.25</v>
      </c>
      <c r="H278" s="33">
        <f t="shared" si="14"/>
        <v>567058750</v>
      </c>
      <c r="I278" s="51">
        <v>164.80793113907825</v>
      </c>
    </row>
    <row r="279" spans="1:9" x14ac:dyDescent="0.25">
      <c r="A279" s="1" t="s">
        <v>282</v>
      </c>
      <c r="B279" s="3">
        <v>564830863.5618</v>
      </c>
      <c r="C279" s="4">
        <v>487636660.50550008</v>
      </c>
      <c r="D279" s="5">
        <v>77194203.056299925</v>
      </c>
      <c r="E279" s="2">
        <f t="shared" si="12"/>
        <v>0.13666782046844339</v>
      </c>
      <c r="F279" s="18">
        <v>4</v>
      </c>
      <c r="G279" s="2">
        <f t="shared" si="13"/>
        <v>0.35</v>
      </c>
      <c r="H279" s="33">
        <f t="shared" si="14"/>
        <v>197690802.24662998</v>
      </c>
      <c r="I279" s="51">
        <v>165.52079920177087</v>
      </c>
    </row>
    <row r="280" spans="1:9" x14ac:dyDescent="0.25">
      <c r="A280" s="1" t="s">
        <v>283</v>
      </c>
      <c r="B280" s="3">
        <v>806370000</v>
      </c>
      <c r="C280" s="4">
        <v>811680000</v>
      </c>
      <c r="D280" s="5">
        <v>-5310000</v>
      </c>
      <c r="E280" s="2">
        <f t="shared" si="12"/>
        <v>-6.5850664087205857E-3</v>
      </c>
      <c r="F280" s="18">
        <v>4</v>
      </c>
      <c r="G280" s="2">
        <f t="shared" si="13"/>
        <v>0.35</v>
      </c>
      <c r="H280" s="33">
        <f t="shared" si="14"/>
        <v>282229500</v>
      </c>
      <c r="I280" s="51">
        <v>165.53405592889663</v>
      </c>
    </row>
    <row r="281" spans="1:9" x14ac:dyDescent="0.25">
      <c r="A281" s="1" t="s">
        <v>284</v>
      </c>
      <c r="B281" s="3">
        <v>1045005526.3890002</v>
      </c>
      <c r="C281" s="4">
        <v>935193595.49000013</v>
      </c>
      <c r="D281" s="5">
        <v>109811930.89900005</v>
      </c>
      <c r="E281" s="2">
        <f t="shared" si="12"/>
        <v>0.10508263174306209</v>
      </c>
      <c r="F281" s="18">
        <v>4</v>
      </c>
      <c r="G281" s="2">
        <f t="shared" si="13"/>
        <v>0.35</v>
      </c>
      <c r="H281" s="33">
        <f t="shared" si="14"/>
        <v>365751934.23615003</v>
      </c>
      <c r="I281" s="51">
        <v>166.07740979960619</v>
      </c>
    </row>
    <row r="282" spans="1:9" x14ac:dyDescent="0.25">
      <c r="A282" s="1" t="s">
        <v>285</v>
      </c>
      <c r="B282" s="3">
        <v>1087105530.7574003</v>
      </c>
      <c r="C282" s="4">
        <v>1049746664.65185</v>
      </c>
      <c r="D282" s="5">
        <v>37358866.105550289</v>
      </c>
      <c r="E282" s="2">
        <f t="shared" si="12"/>
        <v>3.4365445716683873E-2</v>
      </c>
      <c r="F282" s="18">
        <v>4</v>
      </c>
      <c r="G282" s="2">
        <f t="shared" si="13"/>
        <v>0.35</v>
      </c>
      <c r="H282" s="33">
        <f t="shared" si="14"/>
        <v>380486935.76509005</v>
      </c>
      <c r="I282" s="51">
        <v>166.80489715476193</v>
      </c>
    </row>
    <row r="283" spans="1:9" x14ac:dyDescent="0.25">
      <c r="A283" s="1" t="s">
        <v>286</v>
      </c>
      <c r="B283" s="3">
        <v>2397728847.8654504</v>
      </c>
      <c r="C283" s="4">
        <v>2535032863.6604404</v>
      </c>
      <c r="D283" s="5">
        <v>-137304015.79499006</v>
      </c>
      <c r="E283" s="2">
        <f t="shared" si="12"/>
        <v>-5.7264196457086136E-2</v>
      </c>
      <c r="F283" s="18">
        <v>4</v>
      </c>
      <c r="G283" s="2">
        <f t="shared" si="13"/>
        <v>0.35</v>
      </c>
      <c r="H283" s="33">
        <f t="shared" si="14"/>
        <v>839205096.75290763</v>
      </c>
      <c r="I283" s="51">
        <v>167.30357734384808</v>
      </c>
    </row>
    <row r="284" spans="1:9" x14ac:dyDescent="0.25">
      <c r="A284" s="1" t="s">
        <v>287</v>
      </c>
      <c r="B284" s="3">
        <v>2219758573.9808602</v>
      </c>
      <c r="C284" s="4">
        <v>2058002667.10379</v>
      </c>
      <c r="D284" s="5">
        <v>161755906.87707019</v>
      </c>
      <c r="E284" s="2">
        <f t="shared" si="12"/>
        <v>7.2870945864613179E-2</v>
      </c>
      <c r="F284" s="18">
        <v>4</v>
      </c>
      <c r="G284" s="2">
        <f t="shared" si="13"/>
        <v>0.35</v>
      </c>
      <c r="H284" s="33">
        <f t="shared" si="14"/>
        <v>776915500.89330101</v>
      </c>
      <c r="I284" s="51">
        <v>167.69741209826708</v>
      </c>
    </row>
    <row r="285" spans="1:9" x14ac:dyDescent="0.25">
      <c r="A285" s="1" t="s">
        <v>288</v>
      </c>
      <c r="B285" s="3">
        <v>1870481000</v>
      </c>
      <c r="C285" s="4">
        <v>1810513000</v>
      </c>
      <c r="D285" s="5">
        <v>59968000</v>
      </c>
      <c r="E285" s="2">
        <f t="shared" si="12"/>
        <v>3.2060202696525653E-2</v>
      </c>
      <c r="F285" s="18">
        <v>4</v>
      </c>
      <c r="G285" s="2">
        <f t="shared" si="13"/>
        <v>0.35</v>
      </c>
      <c r="H285" s="33">
        <f t="shared" si="14"/>
        <v>654668350</v>
      </c>
      <c r="I285" s="51">
        <v>167.94939796786178</v>
      </c>
    </row>
    <row r="286" spans="1:9" x14ac:dyDescent="0.25">
      <c r="A286" s="1" t="s">
        <v>289</v>
      </c>
      <c r="B286" s="3">
        <v>1126830000</v>
      </c>
      <c r="C286" s="4">
        <v>977550000</v>
      </c>
      <c r="D286" s="5">
        <v>149280000</v>
      </c>
      <c r="E286" s="2">
        <f t="shared" si="12"/>
        <v>0.13247783605335317</v>
      </c>
      <c r="F286" s="18">
        <v>4</v>
      </c>
      <c r="G286" s="2">
        <f t="shared" si="13"/>
        <v>0.35</v>
      </c>
      <c r="H286" s="33">
        <f t="shared" si="14"/>
        <v>394390500</v>
      </c>
      <c r="I286" s="51">
        <v>169.84281247359078</v>
      </c>
    </row>
    <row r="287" spans="1:9" x14ac:dyDescent="0.25">
      <c r="A287" s="1" t="s">
        <v>290</v>
      </c>
      <c r="B287" s="3">
        <v>5476678514.1120005</v>
      </c>
      <c r="C287" s="4">
        <v>4592545306.4359999</v>
      </c>
      <c r="D287" s="5">
        <v>884133207.6760006</v>
      </c>
      <c r="E287" s="2">
        <f t="shared" si="12"/>
        <v>0.16143602466309015</v>
      </c>
      <c r="F287" s="18">
        <v>4</v>
      </c>
      <c r="G287" s="2">
        <f t="shared" si="13"/>
        <v>0.35</v>
      </c>
      <c r="H287" s="33">
        <f t="shared" si="14"/>
        <v>1916837479.9391999</v>
      </c>
      <c r="I287" s="51">
        <v>170.73593073593074</v>
      </c>
    </row>
    <row r="288" spans="1:9" x14ac:dyDescent="0.25">
      <c r="A288" s="1" t="s">
        <v>291</v>
      </c>
      <c r="B288" s="3">
        <v>1379990568.88781</v>
      </c>
      <c r="C288" s="4">
        <v>1323839525.1357434</v>
      </c>
      <c r="D288" s="5">
        <v>56151043.752066612</v>
      </c>
      <c r="E288" s="2">
        <f t="shared" si="12"/>
        <v>4.0689440216479911E-2</v>
      </c>
      <c r="F288" s="18">
        <v>4</v>
      </c>
      <c r="G288" s="2">
        <f t="shared" si="13"/>
        <v>0.35</v>
      </c>
      <c r="H288" s="33">
        <f t="shared" si="14"/>
        <v>482996699.11073345</v>
      </c>
      <c r="I288" s="51">
        <v>172.44854319607197</v>
      </c>
    </row>
    <row r="289" spans="1:9" x14ac:dyDescent="0.25">
      <c r="A289" s="1" t="s">
        <v>292</v>
      </c>
      <c r="B289" s="3">
        <v>3229776700</v>
      </c>
      <c r="C289" s="4">
        <v>2793029816</v>
      </c>
      <c r="D289" s="5">
        <v>436746884</v>
      </c>
      <c r="E289" s="2">
        <f t="shared" si="12"/>
        <v>0.13522510209451943</v>
      </c>
      <c r="F289" s="18">
        <v>4</v>
      </c>
      <c r="G289" s="2">
        <f t="shared" si="13"/>
        <v>0.35</v>
      </c>
      <c r="H289" s="33">
        <f t="shared" si="14"/>
        <v>1130421845</v>
      </c>
      <c r="I289" s="51">
        <v>173.58139963099632</v>
      </c>
    </row>
    <row r="290" spans="1:9" x14ac:dyDescent="0.25">
      <c r="A290" s="1" t="s">
        <v>293</v>
      </c>
      <c r="B290" s="3">
        <v>1967044000</v>
      </c>
      <c r="C290" s="4">
        <v>1783354000</v>
      </c>
      <c r="D290" s="5">
        <v>183690000</v>
      </c>
      <c r="E290" s="2">
        <f t="shared" si="12"/>
        <v>9.3383777892106168E-2</v>
      </c>
      <c r="F290" s="18">
        <v>4</v>
      </c>
      <c r="G290" s="2">
        <f t="shared" si="13"/>
        <v>0.35</v>
      </c>
      <c r="H290" s="33">
        <f t="shared" si="14"/>
        <v>688465400</v>
      </c>
      <c r="I290" s="51">
        <v>173.6933401896022</v>
      </c>
    </row>
    <row r="291" spans="1:9" x14ac:dyDescent="0.25">
      <c r="A291" s="1" t="s">
        <v>294</v>
      </c>
      <c r="B291" s="3">
        <v>6546170410.6708927</v>
      </c>
      <c r="C291" s="4">
        <v>6107698865.1740046</v>
      </c>
      <c r="D291" s="5">
        <v>438471545.49688816</v>
      </c>
      <c r="E291" s="2">
        <f t="shared" si="12"/>
        <v>6.6981382700049608E-2</v>
      </c>
      <c r="F291" s="18">
        <v>4</v>
      </c>
      <c r="G291" s="2">
        <f t="shared" si="13"/>
        <v>0.35</v>
      </c>
      <c r="H291" s="33">
        <f t="shared" si="14"/>
        <v>2291159643.7348123</v>
      </c>
      <c r="I291" s="51">
        <v>173.99412070831639</v>
      </c>
    </row>
    <row r="292" spans="1:9" x14ac:dyDescent="0.25">
      <c r="A292" s="1" t="s">
        <v>295</v>
      </c>
      <c r="B292" s="3">
        <v>5571505100</v>
      </c>
      <c r="C292" s="4">
        <v>4909059441</v>
      </c>
      <c r="D292" s="5">
        <v>662445659</v>
      </c>
      <c r="E292" s="2">
        <f t="shared" si="12"/>
        <v>0.11889886971475627</v>
      </c>
      <c r="F292" s="18">
        <v>4</v>
      </c>
      <c r="G292" s="2">
        <f t="shared" si="13"/>
        <v>0.35</v>
      </c>
      <c r="H292" s="33">
        <f t="shared" si="14"/>
        <v>1950026784.9999998</v>
      </c>
      <c r="I292" s="51">
        <v>174.09529696595064</v>
      </c>
    </row>
    <row r="293" spans="1:9" x14ac:dyDescent="0.25">
      <c r="A293" s="1" t="s">
        <v>296</v>
      </c>
      <c r="B293" s="3">
        <v>434216577.56312001</v>
      </c>
      <c r="C293" s="4">
        <v>359495586.83775008</v>
      </c>
      <c r="D293" s="5">
        <v>74720990.72536993</v>
      </c>
      <c r="E293" s="2">
        <f t="shared" si="12"/>
        <v>0.1720823077384882</v>
      </c>
      <c r="F293" s="18">
        <v>4</v>
      </c>
      <c r="G293" s="2">
        <f t="shared" si="13"/>
        <v>0.35</v>
      </c>
      <c r="H293" s="33">
        <f t="shared" si="14"/>
        <v>151975802.14709198</v>
      </c>
      <c r="I293" s="51">
        <v>175.10905893368943</v>
      </c>
    </row>
    <row r="294" spans="1:9" x14ac:dyDescent="0.25">
      <c r="A294" s="1" t="s">
        <v>297</v>
      </c>
      <c r="B294" s="3">
        <v>5340000000</v>
      </c>
      <c r="C294" s="4">
        <v>5006100000</v>
      </c>
      <c r="D294" s="5">
        <v>333900000</v>
      </c>
      <c r="E294" s="2">
        <f t="shared" si="12"/>
        <v>6.252808988764047E-2</v>
      </c>
      <c r="F294" s="18">
        <v>4</v>
      </c>
      <c r="G294" s="2">
        <f t="shared" si="13"/>
        <v>0.35</v>
      </c>
      <c r="H294" s="33">
        <f t="shared" si="14"/>
        <v>1869000000</v>
      </c>
      <c r="I294" s="51">
        <v>175.15019719140466</v>
      </c>
    </row>
    <row r="295" spans="1:9" x14ac:dyDescent="0.25">
      <c r="A295" s="1" t="s">
        <v>298</v>
      </c>
      <c r="B295" s="3">
        <v>499483000</v>
      </c>
      <c r="C295" s="4">
        <v>447407000</v>
      </c>
      <c r="D295" s="5">
        <v>52076000</v>
      </c>
      <c r="E295" s="2">
        <f t="shared" si="12"/>
        <v>0.10425980463799567</v>
      </c>
      <c r="F295" s="18">
        <v>4</v>
      </c>
      <c r="G295" s="2">
        <f t="shared" si="13"/>
        <v>0.35</v>
      </c>
      <c r="H295" s="33">
        <f t="shared" si="14"/>
        <v>174819050</v>
      </c>
      <c r="I295" s="51">
        <v>175.59432933478735</v>
      </c>
    </row>
    <row r="296" spans="1:9" x14ac:dyDescent="0.25">
      <c r="A296" s="1" t="s">
        <v>299</v>
      </c>
      <c r="B296" s="3">
        <v>1492399535.6600001</v>
      </c>
      <c r="C296" s="4">
        <v>1239212976.881</v>
      </c>
      <c r="D296" s="5">
        <v>253186558.77900004</v>
      </c>
      <c r="E296" s="2">
        <f t="shared" si="12"/>
        <v>0.16965065502183407</v>
      </c>
      <c r="F296" s="18">
        <v>4</v>
      </c>
      <c r="G296" s="2">
        <f t="shared" si="13"/>
        <v>0.35</v>
      </c>
      <c r="H296" s="33">
        <f t="shared" si="14"/>
        <v>522339837.48100001</v>
      </c>
      <c r="I296" s="51">
        <v>175.84540890154378</v>
      </c>
    </row>
    <row r="297" spans="1:9" x14ac:dyDescent="0.25">
      <c r="A297" s="1" t="s">
        <v>300</v>
      </c>
      <c r="B297" s="3">
        <v>8033215229.8310003</v>
      </c>
      <c r="C297" s="4">
        <v>7144292536.9750004</v>
      </c>
      <c r="D297" s="5">
        <v>888922692.85599995</v>
      </c>
      <c r="E297" s="2">
        <f t="shared" si="12"/>
        <v>0.11065590394678126</v>
      </c>
      <c r="F297" s="18">
        <v>4</v>
      </c>
      <c r="G297" s="2">
        <f t="shared" si="13"/>
        <v>0.35</v>
      </c>
      <c r="H297" s="33">
        <f t="shared" si="14"/>
        <v>2811625330.4408498</v>
      </c>
      <c r="I297" s="51">
        <v>176.6297901022391</v>
      </c>
    </row>
    <row r="298" spans="1:9" x14ac:dyDescent="0.25">
      <c r="A298" s="1" t="s">
        <v>301</v>
      </c>
      <c r="B298" s="3">
        <v>1116063947.0748901</v>
      </c>
      <c r="C298" s="4">
        <v>1045970046.61292</v>
      </c>
      <c r="D298" s="5">
        <v>70093900.461970091</v>
      </c>
      <c r="E298" s="2">
        <f t="shared" si="12"/>
        <v>6.2804555819297225E-2</v>
      </c>
      <c r="F298" s="18">
        <v>4</v>
      </c>
      <c r="G298" s="2">
        <f t="shared" si="13"/>
        <v>0.35</v>
      </c>
      <c r="H298" s="33">
        <f t="shared" si="14"/>
        <v>390622381.47621155</v>
      </c>
      <c r="I298" s="51">
        <v>176.66148798932178</v>
      </c>
    </row>
    <row r="299" spans="1:9" x14ac:dyDescent="0.25">
      <c r="A299" s="1" t="s">
        <v>302</v>
      </c>
      <c r="B299" s="3">
        <v>5887379310.579361</v>
      </c>
      <c r="C299" s="4">
        <v>5683989366.8745003</v>
      </c>
      <c r="D299" s="5">
        <v>203389943.70486069</v>
      </c>
      <c r="E299" s="2">
        <f t="shared" si="12"/>
        <v>3.4546770808427052E-2</v>
      </c>
      <c r="F299" s="18">
        <v>4</v>
      </c>
      <c r="G299" s="2">
        <f t="shared" si="13"/>
        <v>0.35</v>
      </c>
      <c r="H299" s="33">
        <f t="shared" si="14"/>
        <v>2060582758.7027762</v>
      </c>
      <c r="I299" s="51">
        <v>176.87130994256236</v>
      </c>
    </row>
    <row r="300" spans="1:9" x14ac:dyDescent="0.25">
      <c r="A300" s="1" t="s">
        <v>303</v>
      </c>
      <c r="B300" s="3">
        <v>2611216927.2930403</v>
      </c>
      <c r="C300" s="4">
        <v>2326139289.35355</v>
      </c>
      <c r="D300" s="5">
        <v>285077637.93949032</v>
      </c>
      <c r="E300" s="2">
        <f t="shared" si="12"/>
        <v>0.10917424552506272</v>
      </c>
      <c r="F300" s="18">
        <v>4</v>
      </c>
      <c r="G300" s="2">
        <f t="shared" si="13"/>
        <v>0.35</v>
      </c>
      <c r="H300" s="33">
        <f t="shared" si="14"/>
        <v>913925924.55256402</v>
      </c>
      <c r="I300" s="51">
        <v>178.48279071869726</v>
      </c>
    </row>
    <row r="301" spans="1:9" x14ac:dyDescent="0.25">
      <c r="A301" s="1" t="s">
        <v>304</v>
      </c>
      <c r="B301" s="3">
        <v>4045106580.7209206</v>
      </c>
      <c r="C301" s="4">
        <v>3679048346.1433902</v>
      </c>
      <c r="D301" s="5">
        <v>366058234.57753038</v>
      </c>
      <c r="E301" s="2">
        <f t="shared" si="12"/>
        <v>9.0494088912804749E-2</v>
      </c>
      <c r="F301" s="18">
        <v>4</v>
      </c>
      <c r="G301" s="2">
        <f t="shared" si="13"/>
        <v>0.35</v>
      </c>
      <c r="H301" s="33">
        <f t="shared" si="14"/>
        <v>1415787303.2523222</v>
      </c>
      <c r="I301" s="51">
        <v>180.21013401554853</v>
      </c>
    </row>
    <row r="302" spans="1:9" x14ac:dyDescent="0.25">
      <c r="A302" s="1" t="s">
        <v>305</v>
      </c>
      <c r="B302" s="3">
        <v>1766766437.194</v>
      </c>
      <c r="C302" s="4">
        <v>1514883284.1230001</v>
      </c>
      <c r="D302" s="5">
        <v>251883153.07099986</v>
      </c>
      <c r="E302" s="2">
        <f t="shared" si="12"/>
        <v>0.14256731833271852</v>
      </c>
      <c r="F302" s="18">
        <v>4</v>
      </c>
      <c r="G302" s="2">
        <f t="shared" si="13"/>
        <v>0.35</v>
      </c>
      <c r="H302" s="33">
        <f t="shared" si="14"/>
        <v>618368253.01789999</v>
      </c>
      <c r="I302" s="51">
        <v>182.2070239442497</v>
      </c>
    </row>
    <row r="303" spans="1:9" x14ac:dyDescent="0.25">
      <c r="A303" s="1" t="s">
        <v>306</v>
      </c>
      <c r="B303" s="3">
        <v>1350000000</v>
      </c>
      <c r="C303" s="4">
        <v>1154000000</v>
      </c>
      <c r="D303" s="5">
        <v>196000000</v>
      </c>
      <c r="E303" s="2">
        <f t="shared" si="12"/>
        <v>0.14518518518518519</v>
      </c>
      <c r="F303" s="18">
        <v>4</v>
      </c>
      <c r="G303" s="2">
        <f t="shared" si="13"/>
        <v>0.35</v>
      </c>
      <c r="H303" s="33">
        <f t="shared" si="14"/>
        <v>472499999.99999994</v>
      </c>
      <c r="I303" s="51">
        <v>182.8753786239723</v>
      </c>
    </row>
    <row r="304" spans="1:9" x14ac:dyDescent="0.25">
      <c r="A304" s="1" t="s">
        <v>307</v>
      </c>
      <c r="B304" s="3">
        <v>687285829.82840002</v>
      </c>
      <c r="C304" s="4">
        <v>597937368.54499996</v>
      </c>
      <c r="D304" s="5">
        <v>89348461.283400059</v>
      </c>
      <c r="E304" s="2">
        <f t="shared" si="12"/>
        <v>0.1300018964536318</v>
      </c>
      <c r="F304" s="18">
        <v>4</v>
      </c>
      <c r="G304" s="2">
        <f t="shared" si="13"/>
        <v>0.35</v>
      </c>
      <c r="H304" s="33">
        <f t="shared" si="14"/>
        <v>240550040.43993998</v>
      </c>
      <c r="I304" s="51">
        <v>183.98853606821314</v>
      </c>
    </row>
    <row r="305" spans="1:9" x14ac:dyDescent="0.25">
      <c r="A305" s="1" t="s">
        <v>308</v>
      </c>
      <c r="B305" s="3">
        <v>4536829418.1210003</v>
      </c>
      <c r="C305" s="4">
        <v>3868833992.7710004</v>
      </c>
      <c r="D305" s="5">
        <v>667995425.3499999</v>
      </c>
      <c r="E305" s="2">
        <f t="shared" si="12"/>
        <v>0.1472383825325001</v>
      </c>
      <c r="F305" s="18">
        <v>4</v>
      </c>
      <c r="G305" s="2">
        <f t="shared" si="13"/>
        <v>0.35</v>
      </c>
      <c r="H305" s="33">
        <f t="shared" si="14"/>
        <v>1587890296.34235</v>
      </c>
      <c r="I305" s="51">
        <v>185.53652425686766</v>
      </c>
    </row>
    <row r="306" spans="1:9" x14ac:dyDescent="0.25">
      <c r="A306" s="1" t="s">
        <v>309</v>
      </c>
      <c r="B306" s="3">
        <v>12870711018.159172</v>
      </c>
      <c r="C306" s="4">
        <v>11980791219.93655</v>
      </c>
      <c r="D306" s="5">
        <v>889919798.22262192</v>
      </c>
      <c r="E306" s="2">
        <f t="shared" si="12"/>
        <v>6.9143017582093291E-2</v>
      </c>
      <c r="F306" s="18">
        <v>4</v>
      </c>
      <c r="G306" s="2">
        <f t="shared" si="13"/>
        <v>0.35</v>
      </c>
      <c r="H306" s="33">
        <f t="shared" si="14"/>
        <v>4504748856.35571</v>
      </c>
      <c r="I306" s="51">
        <v>185.568964896116</v>
      </c>
    </row>
    <row r="307" spans="1:9" x14ac:dyDescent="0.25">
      <c r="A307" s="1" t="s">
        <v>310</v>
      </c>
      <c r="B307" s="3">
        <v>18863864960.457001</v>
      </c>
      <c r="C307" s="4">
        <v>16841305153.068001</v>
      </c>
      <c r="D307" s="5">
        <v>2022559807.3889999</v>
      </c>
      <c r="E307" s="2">
        <f t="shared" si="12"/>
        <v>0.10721873866404108</v>
      </c>
      <c r="F307" s="18">
        <v>4</v>
      </c>
      <c r="G307" s="2">
        <f t="shared" si="13"/>
        <v>0.35</v>
      </c>
      <c r="H307" s="33">
        <f t="shared" si="14"/>
        <v>6602352736.1599503</v>
      </c>
      <c r="I307" s="51">
        <v>186.154452524129</v>
      </c>
    </row>
    <row r="308" spans="1:9" x14ac:dyDescent="0.25">
      <c r="A308" s="1" t="s">
        <v>311</v>
      </c>
      <c r="B308" s="3">
        <v>1302667000</v>
      </c>
      <c r="C308" s="4">
        <v>1052546000</v>
      </c>
      <c r="D308" s="5">
        <v>250121000</v>
      </c>
      <c r="E308" s="2">
        <f t="shared" si="12"/>
        <v>0.19200685977306553</v>
      </c>
      <c r="F308" s="18">
        <v>4</v>
      </c>
      <c r="G308" s="2">
        <f t="shared" si="13"/>
        <v>0.35</v>
      </c>
      <c r="H308" s="33">
        <f t="shared" si="14"/>
        <v>455933450</v>
      </c>
      <c r="I308" s="51">
        <v>186.41771995553543</v>
      </c>
    </row>
    <row r="309" spans="1:9" x14ac:dyDescent="0.25">
      <c r="A309" s="1" t="s">
        <v>312</v>
      </c>
      <c r="B309" s="3">
        <v>12916078334.7861</v>
      </c>
      <c r="C309" s="4">
        <v>12778430871.587051</v>
      </c>
      <c r="D309" s="5">
        <v>137647463.199049</v>
      </c>
      <c r="E309" s="2">
        <f t="shared" si="12"/>
        <v>1.0657063206897077E-2</v>
      </c>
      <c r="F309" s="18">
        <v>4</v>
      </c>
      <c r="G309" s="2">
        <f t="shared" si="13"/>
        <v>0.35</v>
      </c>
      <c r="H309" s="33">
        <f t="shared" si="14"/>
        <v>4520627417.1751347</v>
      </c>
      <c r="I309" s="51">
        <v>187.55006172582642</v>
      </c>
    </row>
    <row r="310" spans="1:9" x14ac:dyDescent="0.25">
      <c r="A310" s="1" t="s">
        <v>313</v>
      </c>
      <c r="B310" s="3">
        <v>1096680000</v>
      </c>
      <c r="C310" s="4">
        <v>952170000</v>
      </c>
      <c r="D310" s="5">
        <v>144510000</v>
      </c>
      <c r="E310" s="2">
        <f t="shared" si="12"/>
        <v>0.1317704344020133</v>
      </c>
      <c r="F310" s="18">
        <v>4</v>
      </c>
      <c r="G310" s="2">
        <f t="shared" si="13"/>
        <v>0.35</v>
      </c>
      <c r="H310" s="33">
        <f t="shared" si="14"/>
        <v>383838000</v>
      </c>
      <c r="I310" s="51">
        <v>187.58648967249243</v>
      </c>
    </row>
    <row r="311" spans="1:9" x14ac:dyDescent="0.25">
      <c r="A311" s="1" t="s">
        <v>314</v>
      </c>
      <c r="B311" s="3">
        <v>6759462001.6879997</v>
      </c>
      <c r="C311" s="4">
        <v>5680893778.3179998</v>
      </c>
      <c r="D311" s="5">
        <v>1078568223.3699999</v>
      </c>
      <c r="E311" s="2">
        <f t="shared" si="12"/>
        <v>0.1595642113382183</v>
      </c>
      <c r="F311" s="18">
        <v>4</v>
      </c>
      <c r="G311" s="2">
        <f t="shared" si="13"/>
        <v>0.35</v>
      </c>
      <c r="H311" s="33">
        <f t="shared" si="14"/>
        <v>2365811700.5907998</v>
      </c>
      <c r="I311" s="51">
        <v>188.06500154287187</v>
      </c>
    </row>
    <row r="312" spans="1:9" x14ac:dyDescent="0.25">
      <c r="A312" s="1" t="s">
        <v>315</v>
      </c>
      <c r="B312" s="3">
        <v>1641227000</v>
      </c>
      <c r="C312" s="4">
        <v>1550474000</v>
      </c>
      <c r="D312" s="5">
        <v>90753000</v>
      </c>
      <c r="E312" s="2">
        <f t="shared" si="12"/>
        <v>5.5295824404546057E-2</v>
      </c>
      <c r="F312" s="18">
        <v>4</v>
      </c>
      <c r="G312" s="2">
        <f t="shared" si="13"/>
        <v>0.35</v>
      </c>
      <c r="H312" s="33">
        <f t="shared" si="14"/>
        <v>574429450</v>
      </c>
      <c r="I312" s="51">
        <v>189.25522279917882</v>
      </c>
    </row>
    <row r="313" spans="1:9" x14ac:dyDescent="0.25">
      <c r="A313" s="1" t="s">
        <v>316</v>
      </c>
      <c r="B313" s="3">
        <v>432243000</v>
      </c>
      <c r="C313" s="4">
        <v>400904000</v>
      </c>
      <c r="D313" s="5">
        <v>31339000</v>
      </c>
      <c r="E313" s="2">
        <f t="shared" si="12"/>
        <v>7.2503198432363303E-2</v>
      </c>
      <c r="F313" s="18">
        <v>4</v>
      </c>
      <c r="G313" s="2">
        <f t="shared" si="13"/>
        <v>0.35</v>
      </c>
      <c r="H313" s="33">
        <f t="shared" si="14"/>
        <v>151285050</v>
      </c>
      <c r="I313" s="51">
        <v>189.25552941176471</v>
      </c>
    </row>
    <row r="314" spans="1:9" x14ac:dyDescent="0.25">
      <c r="A314" s="1" t="s">
        <v>317</v>
      </c>
      <c r="B314" s="3">
        <v>4342002849.9176998</v>
      </c>
      <c r="C314" s="4">
        <v>4259269172.6023998</v>
      </c>
      <c r="D314" s="5">
        <v>82733677.315299988</v>
      </c>
      <c r="E314" s="2">
        <f t="shared" si="12"/>
        <v>1.9054266009260745E-2</v>
      </c>
      <c r="F314" s="18">
        <v>4</v>
      </c>
      <c r="G314" s="2">
        <f t="shared" si="13"/>
        <v>0.35</v>
      </c>
      <c r="H314" s="33">
        <f t="shared" si="14"/>
        <v>1519700997.4711947</v>
      </c>
      <c r="I314" s="51">
        <v>189.31425834416498</v>
      </c>
    </row>
    <row r="315" spans="1:9" x14ac:dyDescent="0.25">
      <c r="A315" s="1" t="s">
        <v>318</v>
      </c>
      <c r="B315" s="3">
        <v>860786846</v>
      </c>
      <c r="C315" s="4">
        <v>737503990</v>
      </c>
      <c r="D315" s="5">
        <v>123282856</v>
      </c>
      <c r="E315" s="2">
        <f t="shared" si="12"/>
        <v>0.14322111980786467</v>
      </c>
      <c r="F315" s="18">
        <v>4</v>
      </c>
      <c r="G315" s="2">
        <f t="shared" si="13"/>
        <v>0.35</v>
      </c>
      <c r="H315" s="33">
        <f t="shared" si="14"/>
        <v>301275396.09999996</v>
      </c>
      <c r="I315" s="51">
        <v>191.59348441926346</v>
      </c>
    </row>
    <row r="316" spans="1:9" x14ac:dyDescent="0.25">
      <c r="A316" s="1" t="s">
        <v>319</v>
      </c>
      <c r="B316" s="3">
        <v>15589770183</v>
      </c>
      <c r="C316" s="4">
        <v>13698086925</v>
      </c>
      <c r="D316" s="5">
        <v>1891683258</v>
      </c>
      <c r="E316" s="2">
        <f t="shared" si="12"/>
        <v>0.12134131778689095</v>
      </c>
      <c r="F316" s="18">
        <v>4</v>
      </c>
      <c r="G316" s="2">
        <f t="shared" si="13"/>
        <v>0.35</v>
      </c>
      <c r="H316" s="33">
        <f t="shared" si="14"/>
        <v>5456419564.0499992</v>
      </c>
      <c r="I316" s="51">
        <v>192.74694584593297</v>
      </c>
    </row>
    <row r="317" spans="1:9" x14ac:dyDescent="0.25">
      <c r="A317" s="1" t="s">
        <v>320</v>
      </c>
      <c r="B317" s="3">
        <v>10044044385.848001</v>
      </c>
      <c r="C317" s="4">
        <v>7600810386.2020006</v>
      </c>
      <c r="D317" s="5">
        <v>2443233999.6460009</v>
      </c>
      <c r="E317" s="2">
        <f t="shared" si="12"/>
        <v>0.24325201141967301</v>
      </c>
      <c r="F317" s="18">
        <v>4</v>
      </c>
      <c r="G317" s="2">
        <f t="shared" si="13"/>
        <v>0.35</v>
      </c>
      <c r="H317" s="33">
        <f t="shared" si="14"/>
        <v>3515415535.0468001</v>
      </c>
      <c r="I317" s="51">
        <v>193.08281930231519</v>
      </c>
    </row>
    <row r="318" spans="1:9" x14ac:dyDescent="0.25">
      <c r="A318" s="1" t="s">
        <v>321</v>
      </c>
      <c r="B318" s="3">
        <v>2262311000</v>
      </c>
      <c r="C318" s="4">
        <v>1786089000</v>
      </c>
      <c r="D318" s="5">
        <v>476222000</v>
      </c>
      <c r="E318" s="2">
        <f t="shared" si="12"/>
        <v>0.21050244639220694</v>
      </c>
      <c r="F318" s="18">
        <v>4</v>
      </c>
      <c r="G318" s="2">
        <f t="shared" si="13"/>
        <v>0.35</v>
      </c>
      <c r="H318" s="33">
        <f t="shared" si="14"/>
        <v>791808850</v>
      </c>
      <c r="I318" s="51">
        <v>193.44530758611674</v>
      </c>
    </row>
    <row r="319" spans="1:9" x14ac:dyDescent="0.25">
      <c r="A319" s="1" t="s">
        <v>322</v>
      </c>
      <c r="B319" s="3">
        <v>600332681</v>
      </c>
      <c r="C319" s="4">
        <v>535287408</v>
      </c>
      <c r="D319" s="5">
        <v>65045273</v>
      </c>
      <c r="E319" s="2">
        <f t="shared" si="12"/>
        <v>0.1083487124033482</v>
      </c>
      <c r="F319" s="18">
        <v>4</v>
      </c>
      <c r="G319" s="2">
        <f t="shared" si="13"/>
        <v>0.35</v>
      </c>
      <c r="H319" s="33">
        <f t="shared" si="14"/>
        <v>210116438.34999999</v>
      </c>
      <c r="I319" s="51">
        <v>194.38288965228048</v>
      </c>
    </row>
    <row r="320" spans="1:9" x14ac:dyDescent="0.25">
      <c r="A320" s="1" t="s">
        <v>323</v>
      </c>
      <c r="B320" s="3">
        <v>880465000</v>
      </c>
      <c r="C320" s="4">
        <v>769624000</v>
      </c>
      <c r="D320" s="5">
        <v>110841000</v>
      </c>
      <c r="E320" s="2">
        <f t="shared" si="12"/>
        <v>0.12588916084114643</v>
      </c>
      <c r="F320" s="18">
        <v>4</v>
      </c>
      <c r="G320" s="2">
        <f t="shared" si="13"/>
        <v>0.35</v>
      </c>
      <c r="H320" s="33">
        <f t="shared" si="14"/>
        <v>308162750</v>
      </c>
      <c r="I320" s="51">
        <v>194.69965316212827</v>
      </c>
    </row>
    <row r="321" spans="1:9" x14ac:dyDescent="0.25">
      <c r="A321" s="1" t="s">
        <v>324</v>
      </c>
      <c r="B321" s="3">
        <v>3723178404.9020004</v>
      </c>
      <c r="C321" s="4">
        <v>3023575391.1330004</v>
      </c>
      <c r="D321" s="5">
        <v>699603013.76900005</v>
      </c>
      <c r="E321" s="2">
        <f t="shared" si="12"/>
        <v>0.1879047785751794</v>
      </c>
      <c r="F321" s="18">
        <v>4</v>
      </c>
      <c r="G321" s="2">
        <f t="shared" si="13"/>
        <v>0.35</v>
      </c>
      <c r="H321" s="33">
        <f t="shared" si="14"/>
        <v>1303112441.7157001</v>
      </c>
      <c r="I321" s="51">
        <v>195.39083904066359</v>
      </c>
    </row>
    <row r="322" spans="1:9" x14ac:dyDescent="0.25">
      <c r="A322" s="1" t="s">
        <v>325</v>
      </c>
      <c r="B322" s="3">
        <v>457322702.25169003</v>
      </c>
      <c r="C322" s="4">
        <v>431251329.57742</v>
      </c>
      <c r="D322" s="5">
        <v>26071372.674270034</v>
      </c>
      <c r="E322" s="2">
        <f t="shared" si="12"/>
        <v>5.7008699865333856E-2</v>
      </c>
      <c r="F322" s="18">
        <v>4</v>
      </c>
      <c r="G322" s="2">
        <f t="shared" si="13"/>
        <v>0.35</v>
      </c>
      <c r="H322" s="33">
        <f t="shared" si="14"/>
        <v>160062945.78809151</v>
      </c>
      <c r="I322" s="51">
        <v>195.96340983313445</v>
      </c>
    </row>
    <row r="323" spans="1:9" x14ac:dyDescent="0.25">
      <c r="A323" s="1" t="s">
        <v>326</v>
      </c>
      <c r="B323" s="3">
        <v>2519711329.5629005</v>
      </c>
      <c r="C323" s="4">
        <v>2487549793.7180004</v>
      </c>
      <c r="D323" s="5">
        <v>32161535.844900131</v>
      </c>
      <c r="E323" s="2">
        <f t="shared" ref="E323:E386" si="15">1-(C323/B323)</f>
        <v>1.2763976360133045E-2</v>
      </c>
      <c r="F323" s="18">
        <v>4</v>
      </c>
      <c r="G323" s="2">
        <f t="shared" ref="G323:G386" si="16">VLOOKUP(F323,category,4,FALSE)</f>
        <v>0.35</v>
      </c>
      <c r="H323" s="33">
        <f t="shared" si="14"/>
        <v>881898965.34701514</v>
      </c>
      <c r="I323" s="51">
        <v>196.00963993147653</v>
      </c>
    </row>
    <row r="324" spans="1:9" x14ac:dyDescent="0.25">
      <c r="A324" s="1" t="s">
        <v>327</v>
      </c>
      <c r="B324" s="3">
        <v>512901000</v>
      </c>
      <c r="C324" s="4">
        <v>410416000</v>
      </c>
      <c r="D324" s="5">
        <v>102485000</v>
      </c>
      <c r="E324" s="2">
        <f t="shared" si="15"/>
        <v>0.19981438913162575</v>
      </c>
      <c r="F324" s="18">
        <v>4</v>
      </c>
      <c r="G324" s="2">
        <f t="shared" si="16"/>
        <v>0.35</v>
      </c>
      <c r="H324" s="33">
        <f t="shared" ref="H324:H387" si="17">B324*G324</f>
        <v>179515350</v>
      </c>
      <c r="I324" s="51">
        <v>196.3540021756676</v>
      </c>
    </row>
    <row r="325" spans="1:9" x14ac:dyDescent="0.25">
      <c r="A325" s="1" t="s">
        <v>328</v>
      </c>
      <c r="B325" s="3">
        <v>1417000000</v>
      </c>
      <c r="C325" s="4">
        <v>1139000000</v>
      </c>
      <c r="D325" s="5">
        <v>278000000</v>
      </c>
      <c r="E325" s="2">
        <f t="shared" si="15"/>
        <v>0.19618913196894849</v>
      </c>
      <c r="F325" s="18">
        <v>4</v>
      </c>
      <c r="G325" s="2">
        <f t="shared" si="16"/>
        <v>0.35</v>
      </c>
      <c r="H325" s="33">
        <f t="shared" si="17"/>
        <v>495949999.99999994</v>
      </c>
      <c r="I325" s="51">
        <v>197.64947299692193</v>
      </c>
    </row>
    <row r="326" spans="1:9" x14ac:dyDescent="0.25">
      <c r="A326" s="1" t="s">
        <v>329</v>
      </c>
      <c r="B326" s="3">
        <v>6567437755.7569008</v>
      </c>
      <c r="C326" s="4">
        <v>6285445930.8311005</v>
      </c>
      <c r="D326" s="5">
        <v>281991824.92580032</v>
      </c>
      <c r="E326" s="2">
        <f t="shared" si="15"/>
        <v>4.2937875532754188E-2</v>
      </c>
      <c r="F326" s="18">
        <v>4</v>
      </c>
      <c r="G326" s="2">
        <f t="shared" si="16"/>
        <v>0.35</v>
      </c>
      <c r="H326" s="33">
        <f t="shared" si="17"/>
        <v>2298603214.514915</v>
      </c>
      <c r="I326" s="51">
        <v>199.5932839461878</v>
      </c>
    </row>
    <row r="327" spans="1:9" x14ac:dyDescent="0.25">
      <c r="A327" s="1" t="s">
        <v>330</v>
      </c>
      <c r="B327" s="3">
        <v>3340661414.7467003</v>
      </c>
      <c r="C327" s="4">
        <v>3012268346.6161008</v>
      </c>
      <c r="D327" s="5">
        <v>328393068.1305995</v>
      </c>
      <c r="E327" s="2">
        <f t="shared" si="15"/>
        <v>9.8301811336213851E-2</v>
      </c>
      <c r="F327" s="18">
        <v>4</v>
      </c>
      <c r="G327" s="2">
        <f t="shared" si="16"/>
        <v>0.35</v>
      </c>
      <c r="H327" s="33">
        <f t="shared" si="17"/>
        <v>1169231495.161345</v>
      </c>
      <c r="I327" s="51">
        <v>200.03309453271817</v>
      </c>
    </row>
    <row r="328" spans="1:9" x14ac:dyDescent="0.25">
      <c r="A328" s="1" t="s">
        <v>331</v>
      </c>
      <c r="B328" s="3">
        <v>616142058.55663002</v>
      </c>
      <c r="C328" s="4">
        <v>546575118.01490998</v>
      </c>
      <c r="D328" s="5">
        <v>69566940.541720033</v>
      </c>
      <c r="E328" s="2">
        <f t="shared" si="15"/>
        <v>0.11290730696860241</v>
      </c>
      <c r="F328" s="18">
        <v>4</v>
      </c>
      <c r="G328" s="2">
        <f t="shared" si="16"/>
        <v>0.35</v>
      </c>
      <c r="H328" s="33">
        <f t="shared" si="17"/>
        <v>215649720.49482051</v>
      </c>
      <c r="I328" s="51">
        <v>203.59155181320452</v>
      </c>
    </row>
    <row r="329" spans="1:9" x14ac:dyDescent="0.25">
      <c r="A329" s="1" t="s">
        <v>332</v>
      </c>
      <c r="B329" s="3">
        <v>2358960000</v>
      </c>
      <c r="C329" s="4">
        <v>1821770000</v>
      </c>
      <c r="D329" s="5">
        <v>537190000</v>
      </c>
      <c r="E329" s="2">
        <f t="shared" si="15"/>
        <v>0.22772323396751115</v>
      </c>
      <c r="F329" s="18">
        <v>4</v>
      </c>
      <c r="G329" s="2">
        <f t="shared" si="16"/>
        <v>0.35</v>
      </c>
      <c r="H329" s="33">
        <f t="shared" si="17"/>
        <v>825636000</v>
      </c>
      <c r="I329" s="51">
        <v>203.71977401129942</v>
      </c>
    </row>
    <row r="330" spans="1:9" x14ac:dyDescent="0.25">
      <c r="A330" s="1" t="s">
        <v>333</v>
      </c>
      <c r="B330" s="3">
        <v>760491303.843292</v>
      </c>
      <c r="C330" s="4">
        <v>738717755.79285598</v>
      </c>
      <c r="D330" s="5">
        <v>21773548.05043602</v>
      </c>
      <c r="E330" s="2">
        <f t="shared" si="15"/>
        <v>2.8630896816832951E-2</v>
      </c>
      <c r="F330" s="18">
        <v>4</v>
      </c>
      <c r="G330" s="2">
        <f t="shared" si="16"/>
        <v>0.35</v>
      </c>
      <c r="H330" s="33">
        <f t="shared" si="17"/>
        <v>266171956.34515217</v>
      </c>
      <c r="I330" s="51">
        <v>204.43117512900773</v>
      </c>
    </row>
    <row r="331" spans="1:9" x14ac:dyDescent="0.25">
      <c r="A331" s="1" t="s">
        <v>334</v>
      </c>
      <c r="B331" s="3">
        <v>2984245123.8941007</v>
      </c>
      <c r="C331" s="4">
        <v>2893299990.6184006</v>
      </c>
      <c r="D331" s="5">
        <v>90945133.275700092</v>
      </c>
      <c r="E331" s="2">
        <f t="shared" si="15"/>
        <v>3.0475088171385556E-2</v>
      </c>
      <c r="F331" s="18">
        <v>4</v>
      </c>
      <c r="G331" s="2">
        <f t="shared" si="16"/>
        <v>0.35</v>
      </c>
      <c r="H331" s="33">
        <f t="shared" si="17"/>
        <v>1044485793.3629352</v>
      </c>
      <c r="I331" s="51">
        <v>204.77755647233727</v>
      </c>
    </row>
    <row r="332" spans="1:9" x14ac:dyDescent="0.25">
      <c r="A332" s="1" t="s">
        <v>335</v>
      </c>
      <c r="B332" s="3">
        <v>309004338</v>
      </c>
      <c r="C332" s="4">
        <v>258461000</v>
      </c>
      <c r="D332" s="5">
        <v>50543338</v>
      </c>
      <c r="E332" s="2">
        <f t="shared" si="15"/>
        <v>0.16356837682971304</v>
      </c>
      <c r="F332" s="18">
        <v>4</v>
      </c>
      <c r="G332" s="2">
        <f t="shared" si="16"/>
        <v>0.35</v>
      </c>
      <c r="H332" s="33">
        <f t="shared" si="17"/>
        <v>108151518.3</v>
      </c>
      <c r="I332" s="51">
        <v>205.49564428899899</v>
      </c>
    </row>
    <row r="333" spans="1:9" x14ac:dyDescent="0.25">
      <c r="A333" s="1" t="s">
        <v>336</v>
      </c>
      <c r="B333" s="3">
        <v>4220349478.1615205</v>
      </c>
      <c r="C333" s="4">
        <v>3924557845.3022709</v>
      </c>
      <c r="D333" s="5">
        <v>295791632.85924959</v>
      </c>
      <c r="E333" s="2">
        <f t="shared" si="15"/>
        <v>7.0086999759106039E-2</v>
      </c>
      <c r="F333" s="18">
        <v>4</v>
      </c>
      <c r="G333" s="2">
        <f t="shared" si="16"/>
        <v>0.35</v>
      </c>
      <c r="H333" s="33">
        <f t="shared" si="17"/>
        <v>1477122317.3565321</v>
      </c>
      <c r="I333" s="51">
        <v>206.55707591454365</v>
      </c>
    </row>
    <row r="334" spans="1:9" x14ac:dyDescent="0.25">
      <c r="A334" s="1" t="s">
        <v>337</v>
      </c>
      <c r="B334" s="3">
        <v>7109010000</v>
      </c>
      <c r="C334" s="4">
        <v>5934100000</v>
      </c>
      <c r="D334" s="5">
        <v>1174910000</v>
      </c>
      <c r="E334" s="2">
        <f t="shared" si="15"/>
        <v>0.1652705510331256</v>
      </c>
      <c r="F334" s="18">
        <v>4</v>
      </c>
      <c r="G334" s="2">
        <f t="shared" si="16"/>
        <v>0.35</v>
      </c>
      <c r="H334" s="33">
        <f t="shared" si="17"/>
        <v>2488153500</v>
      </c>
      <c r="I334" s="51">
        <v>208.18799630655585</v>
      </c>
    </row>
    <row r="335" spans="1:9" x14ac:dyDescent="0.25">
      <c r="A335" s="1" t="s">
        <v>338</v>
      </c>
      <c r="B335" s="3">
        <v>3904230000</v>
      </c>
      <c r="C335" s="4">
        <v>3932720000</v>
      </c>
      <c r="D335" s="5">
        <v>-28490000</v>
      </c>
      <c r="E335" s="2">
        <f t="shared" si="15"/>
        <v>-7.2972135350632961E-3</v>
      </c>
      <c r="F335" s="18">
        <v>4</v>
      </c>
      <c r="G335" s="2">
        <f t="shared" si="16"/>
        <v>0.35</v>
      </c>
      <c r="H335" s="33">
        <f t="shared" si="17"/>
        <v>1366480500</v>
      </c>
      <c r="I335" s="51">
        <v>209.14706760302272</v>
      </c>
    </row>
    <row r="336" spans="1:9" x14ac:dyDescent="0.25">
      <c r="A336" s="1" t="s">
        <v>339</v>
      </c>
      <c r="B336" s="3">
        <v>1982552982</v>
      </c>
      <c r="C336" s="4">
        <v>1615618816</v>
      </c>
      <c r="D336" s="5">
        <v>366934166</v>
      </c>
      <c r="E336" s="2">
        <f t="shared" si="15"/>
        <v>0.18508164439057595</v>
      </c>
      <c r="F336" s="18">
        <v>4</v>
      </c>
      <c r="G336" s="2">
        <f t="shared" si="16"/>
        <v>0.35</v>
      </c>
      <c r="H336" s="33">
        <f t="shared" si="17"/>
        <v>693893543.69999993</v>
      </c>
      <c r="I336" s="51">
        <v>209.65366296575013</v>
      </c>
    </row>
    <row r="337" spans="1:9" x14ac:dyDescent="0.25">
      <c r="A337" s="1" t="s">
        <v>340</v>
      </c>
      <c r="B337" s="3">
        <v>2688665294.4624</v>
      </c>
      <c r="C337" s="4">
        <v>2241890402.9027004</v>
      </c>
      <c r="D337" s="5">
        <v>446774891.55969954</v>
      </c>
      <c r="E337" s="2">
        <f t="shared" si="15"/>
        <v>0.16616976924568527</v>
      </c>
      <c r="F337" s="18">
        <v>4</v>
      </c>
      <c r="G337" s="2">
        <f t="shared" si="16"/>
        <v>0.35</v>
      </c>
      <c r="H337" s="33">
        <f t="shared" si="17"/>
        <v>941032853.06183994</v>
      </c>
      <c r="I337" s="51">
        <v>210.12420198311503</v>
      </c>
    </row>
    <row r="338" spans="1:9" x14ac:dyDescent="0.25">
      <c r="A338" s="1" t="s">
        <v>341</v>
      </c>
      <c r="B338" s="3">
        <v>1941781238.6357002</v>
      </c>
      <c r="C338" s="4">
        <v>1705636709.4888003</v>
      </c>
      <c r="D338" s="5">
        <v>236144529.14689994</v>
      </c>
      <c r="E338" s="2">
        <f t="shared" si="15"/>
        <v>0.12161232400865896</v>
      </c>
      <c r="F338" s="18">
        <v>4</v>
      </c>
      <c r="G338" s="2">
        <f t="shared" si="16"/>
        <v>0.35</v>
      </c>
      <c r="H338" s="33">
        <f t="shared" si="17"/>
        <v>679623433.52249503</v>
      </c>
      <c r="I338" s="51">
        <v>210.13760684730192</v>
      </c>
    </row>
    <row r="339" spans="1:9" x14ac:dyDescent="0.25">
      <c r="A339" s="1" t="s">
        <v>342</v>
      </c>
      <c r="B339" s="3">
        <v>2592190000</v>
      </c>
      <c r="C339" s="4">
        <v>2158050000</v>
      </c>
      <c r="D339" s="5">
        <v>434140000</v>
      </c>
      <c r="E339" s="2">
        <f t="shared" si="15"/>
        <v>0.16748000725255474</v>
      </c>
      <c r="F339" s="18">
        <v>4</v>
      </c>
      <c r="G339" s="2">
        <f t="shared" si="16"/>
        <v>0.35</v>
      </c>
      <c r="H339" s="33">
        <f t="shared" si="17"/>
        <v>907266500</v>
      </c>
      <c r="I339" s="51">
        <v>211.06858971522954</v>
      </c>
    </row>
    <row r="340" spans="1:9" x14ac:dyDescent="0.25">
      <c r="A340" s="1" t="s">
        <v>343</v>
      </c>
      <c r="B340" s="3">
        <v>5029549360.8877001</v>
      </c>
      <c r="C340" s="4">
        <v>4747557535.9619007</v>
      </c>
      <c r="D340" s="5">
        <v>281991824.92579937</v>
      </c>
      <c r="E340" s="2">
        <f t="shared" si="15"/>
        <v>5.6067016086711385E-2</v>
      </c>
      <c r="F340" s="18">
        <v>4</v>
      </c>
      <c r="G340" s="2">
        <f t="shared" si="16"/>
        <v>0.35</v>
      </c>
      <c r="H340" s="33">
        <f t="shared" si="17"/>
        <v>1760342276.3106949</v>
      </c>
      <c r="I340" s="51">
        <v>212.62400070008232</v>
      </c>
    </row>
    <row r="341" spans="1:9" x14ac:dyDescent="0.25">
      <c r="A341" s="1" t="s">
        <v>344</v>
      </c>
      <c r="B341" s="3">
        <v>9630759000</v>
      </c>
      <c r="C341" s="4">
        <v>8318514000</v>
      </c>
      <c r="D341" s="5">
        <v>1312245000</v>
      </c>
      <c r="E341" s="2">
        <f t="shared" si="15"/>
        <v>0.13625561599039082</v>
      </c>
      <c r="F341" s="18">
        <v>4</v>
      </c>
      <c r="G341" s="2">
        <f t="shared" si="16"/>
        <v>0.35</v>
      </c>
      <c r="H341" s="33">
        <f t="shared" si="17"/>
        <v>3370765650</v>
      </c>
      <c r="I341" s="51">
        <v>212.85674276392268</v>
      </c>
    </row>
    <row r="342" spans="1:9" x14ac:dyDescent="0.25">
      <c r="A342" s="1" t="s">
        <v>345</v>
      </c>
      <c r="B342" s="3">
        <v>2750729000</v>
      </c>
      <c r="C342" s="4">
        <v>2339997000</v>
      </c>
      <c r="D342" s="5">
        <v>410732000</v>
      </c>
      <c r="E342" s="2">
        <f t="shared" si="15"/>
        <v>0.14931750819510026</v>
      </c>
      <c r="F342" s="18">
        <v>4</v>
      </c>
      <c r="G342" s="2">
        <f t="shared" si="16"/>
        <v>0.35</v>
      </c>
      <c r="H342" s="33">
        <f t="shared" si="17"/>
        <v>962755149.99999988</v>
      </c>
      <c r="I342" s="51">
        <v>215.71993476463885</v>
      </c>
    </row>
    <row r="343" spans="1:9" x14ac:dyDescent="0.25">
      <c r="A343" s="1" t="s">
        <v>346</v>
      </c>
      <c r="B343" s="3">
        <v>561116157.29400003</v>
      </c>
      <c r="C343" s="4">
        <v>508002374.69300002</v>
      </c>
      <c r="D343" s="5">
        <v>53113782.601000011</v>
      </c>
      <c r="E343" s="2">
        <f t="shared" si="15"/>
        <v>9.4657375145180023E-2</v>
      </c>
      <c r="F343" s="18">
        <v>4</v>
      </c>
      <c r="G343" s="2">
        <f t="shared" si="16"/>
        <v>0.35</v>
      </c>
      <c r="H343" s="33">
        <f t="shared" si="17"/>
        <v>196390655.05289999</v>
      </c>
      <c r="I343" s="51">
        <v>215.87657038750004</v>
      </c>
    </row>
    <row r="344" spans="1:9" x14ac:dyDescent="0.25">
      <c r="A344" s="1" t="s">
        <v>347</v>
      </c>
      <c r="B344" s="3">
        <v>2009949357.1641002</v>
      </c>
      <c r="C344" s="4">
        <v>1856691655.50319</v>
      </c>
      <c r="D344" s="5">
        <v>153257701.66091013</v>
      </c>
      <c r="E344" s="2">
        <f t="shared" si="15"/>
        <v>7.6249533907235434E-2</v>
      </c>
      <c r="F344" s="18">
        <v>4</v>
      </c>
      <c r="G344" s="2">
        <f t="shared" si="16"/>
        <v>0.35</v>
      </c>
      <c r="H344" s="33">
        <f t="shared" si="17"/>
        <v>703482275.00743496</v>
      </c>
      <c r="I344" s="51">
        <v>216.05293327324745</v>
      </c>
    </row>
    <row r="345" spans="1:9" x14ac:dyDescent="0.25">
      <c r="A345" s="1" t="s">
        <v>348</v>
      </c>
      <c r="B345" s="3">
        <v>2984049613.0379</v>
      </c>
      <c r="C345" s="4">
        <v>2900957499.1529007</v>
      </c>
      <c r="D345" s="5">
        <v>83092113.884999275</v>
      </c>
      <c r="E345" s="2">
        <f t="shared" si="15"/>
        <v>2.7845419701453156E-2</v>
      </c>
      <c r="F345" s="18">
        <v>4</v>
      </c>
      <c r="G345" s="2">
        <f t="shared" si="16"/>
        <v>0.35</v>
      </c>
      <c r="H345" s="33">
        <f t="shared" si="17"/>
        <v>1044417364.563265</v>
      </c>
      <c r="I345" s="51">
        <v>216.61850325390805</v>
      </c>
    </row>
    <row r="346" spans="1:9" x14ac:dyDescent="0.25">
      <c r="A346" s="1" t="s">
        <v>349</v>
      </c>
      <c r="B346" s="3">
        <v>2598570000</v>
      </c>
      <c r="C346" s="4">
        <v>2107250000</v>
      </c>
      <c r="D346" s="5">
        <v>491320000</v>
      </c>
      <c r="E346" s="2">
        <f t="shared" si="15"/>
        <v>0.18907322104080326</v>
      </c>
      <c r="F346" s="18">
        <v>4</v>
      </c>
      <c r="G346" s="2">
        <f t="shared" si="16"/>
        <v>0.35</v>
      </c>
      <c r="H346" s="33">
        <f t="shared" si="17"/>
        <v>909499500</v>
      </c>
      <c r="I346" s="51">
        <v>220.22822478316039</v>
      </c>
    </row>
    <row r="347" spans="1:9" x14ac:dyDescent="0.25">
      <c r="A347" s="1" t="s">
        <v>350</v>
      </c>
      <c r="B347" s="3">
        <v>971591199.88590002</v>
      </c>
      <c r="C347" s="4">
        <v>889248544.28300011</v>
      </c>
      <c r="D347" s="5">
        <v>82342655.602899909</v>
      </c>
      <c r="E347" s="2">
        <f t="shared" si="15"/>
        <v>8.4750310225710113E-2</v>
      </c>
      <c r="F347" s="18">
        <v>4</v>
      </c>
      <c r="G347" s="2">
        <f t="shared" si="16"/>
        <v>0.35</v>
      </c>
      <c r="H347" s="33">
        <f t="shared" si="17"/>
        <v>340056919.96006501</v>
      </c>
      <c r="I347" s="51">
        <v>220.85984996937935</v>
      </c>
    </row>
    <row r="348" spans="1:9" x14ac:dyDescent="0.25">
      <c r="A348" s="1" t="s">
        <v>351</v>
      </c>
      <c r="B348" s="3">
        <v>5380523932.9094009</v>
      </c>
      <c r="C348" s="4">
        <v>5128021662.1271</v>
      </c>
      <c r="D348" s="5">
        <v>252502270.78230095</v>
      </c>
      <c r="E348" s="2">
        <f t="shared" si="15"/>
        <v>4.6928937391746861E-2</v>
      </c>
      <c r="F348" s="18">
        <v>4</v>
      </c>
      <c r="G348" s="2">
        <f t="shared" si="16"/>
        <v>0.35</v>
      </c>
      <c r="H348" s="33">
        <f t="shared" si="17"/>
        <v>1883183376.5182903</v>
      </c>
      <c r="I348" s="51">
        <v>221.27042740371232</v>
      </c>
    </row>
    <row r="349" spans="1:9" x14ac:dyDescent="0.25">
      <c r="A349" s="1" t="s">
        <v>352</v>
      </c>
      <c r="B349" s="3">
        <v>5326497766.3128004</v>
      </c>
      <c r="C349" s="4">
        <v>5149755952.3080006</v>
      </c>
      <c r="D349" s="5">
        <v>176741814.00479984</v>
      </c>
      <c r="E349" s="2">
        <f t="shared" si="15"/>
        <v>3.3181617970929334E-2</v>
      </c>
      <c r="F349" s="18">
        <v>4</v>
      </c>
      <c r="G349" s="2">
        <f t="shared" si="16"/>
        <v>0.35</v>
      </c>
      <c r="H349" s="33">
        <f t="shared" si="17"/>
        <v>1864274218.20948</v>
      </c>
      <c r="I349" s="51">
        <v>221.97381338406873</v>
      </c>
    </row>
    <row r="350" spans="1:9" x14ac:dyDescent="0.25">
      <c r="A350" s="1" t="s">
        <v>353</v>
      </c>
      <c r="B350" s="3">
        <v>1161641529.414</v>
      </c>
      <c r="C350" s="4">
        <v>959245392.58700001</v>
      </c>
      <c r="D350" s="5">
        <v>202396136.82700002</v>
      </c>
      <c r="E350" s="2">
        <f t="shared" si="15"/>
        <v>0.17423286935092663</v>
      </c>
      <c r="F350" s="18">
        <v>4</v>
      </c>
      <c r="G350" s="2">
        <f t="shared" si="16"/>
        <v>0.35</v>
      </c>
      <c r="H350" s="33">
        <f t="shared" si="17"/>
        <v>406574535.2949</v>
      </c>
      <c r="I350" s="51">
        <v>222.37599740290807</v>
      </c>
    </row>
    <row r="351" spans="1:9" x14ac:dyDescent="0.25">
      <c r="A351" s="1" t="s">
        <v>354</v>
      </c>
      <c r="B351" s="3">
        <v>770017391</v>
      </c>
      <c r="C351" s="4">
        <v>629595315</v>
      </c>
      <c r="D351" s="5">
        <v>140422076</v>
      </c>
      <c r="E351" s="2">
        <f t="shared" si="15"/>
        <v>0.1823622136866776</v>
      </c>
      <c r="F351" s="18">
        <v>4</v>
      </c>
      <c r="G351" s="2">
        <f t="shared" si="16"/>
        <v>0.35</v>
      </c>
      <c r="H351" s="33">
        <f t="shared" si="17"/>
        <v>269506086.84999996</v>
      </c>
      <c r="I351" s="51">
        <v>225.01489290416976</v>
      </c>
    </row>
    <row r="352" spans="1:9" x14ac:dyDescent="0.25">
      <c r="A352" s="1" t="s">
        <v>355</v>
      </c>
      <c r="B352" s="3">
        <v>5523683656.7592688</v>
      </c>
      <c r="C352" s="4">
        <v>5024215355.4952526</v>
      </c>
      <c r="D352" s="5">
        <v>499468301.26401615</v>
      </c>
      <c r="E352" s="2">
        <f t="shared" si="15"/>
        <v>9.042304597817119E-2</v>
      </c>
      <c r="F352" s="18">
        <v>4</v>
      </c>
      <c r="G352" s="2">
        <f t="shared" si="16"/>
        <v>0.35</v>
      </c>
      <c r="H352" s="33">
        <f t="shared" si="17"/>
        <v>1933289279.8657439</v>
      </c>
      <c r="I352" s="51">
        <v>226.19389879975662</v>
      </c>
    </row>
    <row r="353" spans="1:9" x14ac:dyDescent="0.25">
      <c r="A353" s="1" t="s">
        <v>356</v>
      </c>
      <c r="B353" s="3">
        <v>986000000</v>
      </c>
      <c r="C353" s="4">
        <v>808000000</v>
      </c>
      <c r="D353" s="5">
        <v>178000000</v>
      </c>
      <c r="E353" s="2">
        <f t="shared" si="15"/>
        <v>0.18052738336713992</v>
      </c>
      <c r="F353" s="18">
        <v>4</v>
      </c>
      <c r="G353" s="2">
        <f t="shared" si="16"/>
        <v>0.35</v>
      </c>
      <c r="H353" s="33">
        <f t="shared" si="17"/>
        <v>345100000</v>
      </c>
      <c r="I353" s="51">
        <v>226.45679012345678</v>
      </c>
    </row>
    <row r="354" spans="1:9" x14ac:dyDescent="0.25">
      <c r="A354" s="1" t="s">
        <v>357</v>
      </c>
      <c r="B354" s="3">
        <v>3623142016.8130002</v>
      </c>
      <c r="C354" s="4">
        <v>3228861790.1430006</v>
      </c>
      <c r="D354" s="5">
        <v>394280226.6699996</v>
      </c>
      <c r="E354" s="2">
        <f t="shared" si="15"/>
        <v>0.10882273585754099</v>
      </c>
      <c r="F354" s="18">
        <v>4</v>
      </c>
      <c r="G354" s="2">
        <f t="shared" si="16"/>
        <v>0.35</v>
      </c>
      <c r="H354" s="33">
        <f t="shared" si="17"/>
        <v>1268099705.8845501</v>
      </c>
      <c r="I354" s="51">
        <v>227.73798140504215</v>
      </c>
    </row>
    <row r="355" spans="1:9" x14ac:dyDescent="0.25">
      <c r="A355" s="1" t="s">
        <v>358</v>
      </c>
      <c r="B355" s="3">
        <v>1162447000</v>
      </c>
      <c r="C355" s="4">
        <v>950206000</v>
      </c>
      <c r="D355" s="5">
        <v>212241000</v>
      </c>
      <c r="E355" s="2">
        <f t="shared" si="15"/>
        <v>0.18258122735918281</v>
      </c>
      <c r="F355" s="18">
        <v>4</v>
      </c>
      <c r="G355" s="2">
        <f t="shared" si="16"/>
        <v>0.35</v>
      </c>
      <c r="H355" s="33">
        <f t="shared" si="17"/>
        <v>406856450</v>
      </c>
      <c r="I355" s="51">
        <v>228.40411526041234</v>
      </c>
    </row>
    <row r="356" spans="1:9" x14ac:dyDescent="0.25">
      <c r="A356" s="1" t="s">
        <v>359</v>
      </c>
      <c r="B356" s="3">
        <v>3108798089.27421</v>
      </c>
      <c r="C356" s="4">
        <v>3089127284.0627899</v>
      </c>
      <c r="D356" s="5">
        <v>19670805.211420059</v>
      </c>
      <c r="E356" s="2">
        <f t="shared" si="15"/>
        <v>6.3274631052068209E-3</v>
      </c>
      <c r="F356" s="18">
        <v>4</v>
      </c>
      <c r="G356" s="2">
        <f t="shared" si="16"/>
        <v>0.35</v>
      </c>
      <c r="H356" s="33">
        <f t="shared" si="17"/>
        <v>1088079331.2459733</v>
      </c>
      <c r="I356" s="51">
        <v>228.89597992755881</v>
      </c>
    </row>
    <row r="357" spans="1:9" x14ac:dyDescent="0.25">
      <c r="A357" s="1" t="s">
        <v>360</v>
      </c>
      <c r="B357" s="3">
        <v>2053870000</v>
      </c>
      <c r="C357" s="4">
        <v>1905101000</v>
      </c>
      <c r="D357" s="5">
        <v>148769000</v>
      </c>
      <c r="E357" s="2">
        <f t="shared" si="15"/>
        <v>7.2433503581044612E-2</v>
      </c>
      <c r="F357" s="18">
        <v>4</v>
      </c>
      <c r="G357" s="2">
        <f t="shared" si="16"/>
        <v>0.35</v>
      </c>
      <c r="H357" s="33">
        <f t="shared" si="17"/>
        <v>718854500</v>
      </c>
      <c r="I357" s="51">
        <v>229.17630201956996</v>
      </c>
    </row>
    <row r="358" spans="1:9" x14ac:dyDescent="0.25">
      <c r="A358" s="1" t="s">
        <v>361</v>
      </c>
      <c r="B358" s="3">
        <v>6737008000</v>
      </c>
      <c r="C358" s="4">
        <v>6080852000</v>
      </c>
      <c r="D358" s="5">
        <v>656156000</v>
      </c>
      <c r="E358" s="2">
        <f t="shared" si="15"/>
        <v>9.7395757879462197E-2</v>
      </c>
      <c r="F358" s="18">
        <v>4</v>
      </c>
      <c r="G358" s="2">
        <f t="shared" si="16"/>
        <v>0.35</v>
      </c>
      <c r="H358" s="33">
        <f t="shared" si="17"/>
        <v>2357952800</v>
      </c>
      <c r="I358" s="51">
        <v>229.80456229495834</v>
      </c>
    </row>
    <row r="359" spans="1:9" x14ac:dyDescent="0.25">
      <c r="A359" s="1" t="s">
        <v>362</v>
      </c>
      <c r="B359" s="3">
        <v>2469015364.5502405</v>
      </c>
      <c r="C359" s="4">
        <v>2141221863.0453203</v>
      </c>
      <c r="D359" s="5">
        <v>327793501.50492024</v>
      </c>
      <c r="E359" s="2">
        <f t="shared" si="15"/>
        <v>0.1327628439301477</v>
      </c>
      <c r="F359" s="18">
        <v>4</v>
      </c>
      <c r="G359" s="2">
        <f t="shared" si="16"/>
        <v>0.35</v>
      </c>
      <c r="H359" s="33">
        <f t="shared" si="17"/>
        <v>864155377.59258413</v>
      </c>
      <c r="I359" s="51">
        <v>231.41151939294303</v>
      </c>
    </row>
    <row r="360" spans="1:9" x14ac:dyDescent="0.25">
      <c r="A360" s="1" t="s">
        <v>363</v>
      </c>
      <c r="B360" s="3">
        <v>2504168216.4950004</v>
      </c>
      <c r="C360" s="4">
        <v>2213508743.6110001</v>
      </c>
      <c r="D360" s="5">
        <v>290659472.8840003</v>
      </c>
      <c r="E360" s="2">
        <f t="shared" si="15"/>
        <v>0.11607026675341581</v>
      </c>
      <c r="F360" s="18">
        <v>4</v>
      </c>
      <c r="G360" s="2">
        <f t="shared" si="16"/>
        <v>0.35</v>
      </c>
      <c r="H360" s="33">
        <f t="shared" si="17"/>
        <v>876458875.7732501</v>
      </c>
      <c r="I360" s="51">
        <v>231.44224240034615</v>
      </c>
    </row>
    <row r="361" spans="1:9" x14ac:dyDescent="0.25">
      <c r="A361" s="1" t="s">
        <v>364</v>
      </c>
      <c r="B361" s="3">
        <v>641312000</v>
      </c>
      <c r="C361" s="4">
        <v>606333000</v>
      </c>
      <c r="D361" s="5">
        <v>34979000</v>
      </c>
      <c r="E361" s="2">
        <f t="shared" si="15"/>
        <v>5.4542874607055536E-2</v>
      </c>
      <c r="F361" s="18">
        <v>4</v>
      </c>
      <c r="G361" s="2">
        <f t="shared" si="16"/>
        <v>0.35</v>
      </c>
      <c r="H361" s="33">
        <f t="shared" si="17"/>
        <v>224459200</v>
      </c>
      <c r="I361" s="51">
        <v>235.03483901970205</v>
      </c>
    </row>
    <row r="362" spans="1:9" x14ac:dyDescent="0.25">
      <c r="A362" s="1" t="s">
        <v>365</v>
      </c>
      <c r="B362" s="3">
        <v>7686123771</v>
      </c>
      <c r="C362" s="4">
        <v>6395079193</v>
      </c>
      <c r="D362" s="5">
        <v>1291044578</v>
      </c>
      <c r="E362" s="2">
        <f t="shared" si="15"/>
        <v>0.16797082853013034</v>
      </c>
      <c r="F362" s="18">
        <v>4</v>
      </c>
      <c r="G362" s="2">
        <f t="shared" si="16"/>
        <v>0.35</v>
      </c>
      <c r="H362" s="33">
        <f t="shared" si="17"/>
        <v>2690143319.8499999</v>
      </c>
      <c r="I362" s="51">
        <v>235.08925113976122</v>
      </c>
    </row>
    <row r="363" spans="1:9" x14ac:dyDescent="0.25">
      <c r="A363" s="1" t="s">
        <v>366</v>
      </c>
      <c r="B363" s="3">
        <v>3567747274.2230005</v>
      </c>
      <c r="C363" s="4">
        <v>2941460831.5290008</v>
      </c>
      <c r="D363" s="5">
        <v>626286442.69399977</v>
      </c>
      <c r="E363" s="2">
        <f t="shared" si="15"/>
        <v>0.17554114531007392</v>
      </c>
      <c r="F363" s="18">
        <v>4</v>
      </c>
      <c r="G363" s="2">
        <f t="shared" si="16"/>
        <v>0.35</v>
      </c>
      <c r="H363" s="33">
        <f t="shared" si="17"/>
        <v>1248711545.97805</v>
      </c>
      <c r="I363" s="51">
        <v>238.45233056560807</v>
      </c>
    </row>
    <row r="364" spans="1:9" x14ac:dyDescent="0.25">
      <c r="A364" s="1" t="s">
        <v>367</v>
      </c>
      <c r="B364" s="3">
        <v>1577349002.6789002</v>
      </c>
      <c r="C364" s="4">
        <v>836688709.10790002</v>
      </c>
      <c r="D364" s="5">
        <v>740660293.57100022</v>
      </c>
      <c r="E364" s="2">
        <f t="shared" si="15"/>
        <v>0.46956018757617701</v>
      </c>
      <c r="F364" s="18">
        <v>4</v>
      </c>
      <c r="G364" s="2">
        <f t="shared" si="16"/>
        <v>0.35</v>
      </c>
      <c r="H364" s="33">
        <f t="shared" si="17"/>
        <v>552072150.93761504</v>
      </c>
      <c r="I364" s="51">
        <v>240.5346731257284</v>
      </c>
    </row>
    <row r="365" spans="1:9" x14ac:dyDescent="0.25">
      <c r="A365" s="1" t="s">
        <v>368</v>
      </c>
      <c r="B365" s="3">
        <v>1721400000</v>
      </c>
      <c r="C365" s="4">
        <v>1355900000</v>
      </c>
      <c r="D365" s="5">
        <v>365500000</v>
      </c>
      <c r="E365" s="2">
        <f t="shared" si="15"/>
        <v>0.21232717555478098</v>
      </c>
      <c r="F365" s="18">
        <v>4</v>
      </c>
      <c r="G365" s="2">
        <f t="shared" si="16"/>
        <v>0.35</v>
      </c>
      <c r="H365" s="33">
        <f t="shared" si="17"/>
        <v>602490000</v>
      </c>
      <c r="I365" s="51">
        <v>241.07685346777845</v>
      </c>
    </row>
    <row r="366" spans="1:9" x14ac:dyDescent="0.25">
      <c r="A366" s="1" t="s">
        <v>369</v>
      </c>
      <c r="B366" s="3">
        <v>1000084300</v>
      </c>
      <c r="C366" s="4">
        <v>823053400</v>
      </c>
      <c r="D366" s="5">
        <v>177030900</v>
      </c>
      <c r="E366" s="2">
        <f t="shared" si="15"/>
        <v>0.17701597755309229</v>
      </c>
      <c r="F366" s="18">
        <v>4</v>
      </c>
      <c r="G366" s="2">
        <f t="shared" si="16"/>
        <v>0.35</v>
      </c>
      <c r="H366" s="33">
        <f t="shared" si="17"/>
        <v>350029505</v>
      </c>
      <c r="I366" s="51">
        <v>242.32142857142856</v>
      </c>
    </row>
    <row r="367" spans="1:9" x14ac:dyDescent="0.25">
      <c r="A367" s="1" t="s">
        <v>370</v>
      </c>
      <c r="B367" s="3">
        <v>2383427228.7344198</v>
      </c>
      <c r="C367" s="4">
        <v>2356081776.9805803</v>
      </c>
      <c r="D367" s="5">
        <v>27345451.753839493</v>
      </c>
      <c r="E367" s="2">
        <f t="shared" si="15"/>
        <v>1.147316411601107E-2</v>
      </c>
      <c r="F367" s="18">
        <v>4</v>
      </c>
      <c r="G367" s="2">
        <f t="shared" si="16"/>
        <v>0.35</v>
      </c>
      <c r="H367" s="33">
        <f t="shared" si="17"/>
        <v>834199530.05704689</v>
      </c>
      <c r="I367" s="51">
        <v>242.81472573940312</v>
      </c>
    </row>
    <row r="368" spans="1:9" x14ac:dyDescent="0.25">
      <c r="A368" s="1" t="s">
        <v>371</v>
      </c>
      <c r="B368" s="3">
        <v>3068959977.88556</v>
      </c>
      <c r="C368" s="4">
        <v>2450034518.9274902</v>
      </c>
      <c r="D368" s="5">
        <v>618925458.9580698</v>
      </c>
      <c r="E368" s="2">
        <f t="shared" si="15"/>
        <v>0.20167270457026121</v>
      </c>
      <c r="F368" s="18">
        <v>4</v>
      </c>
      <c r="G368" s="2">
        <f t="shared" si="16"/>
        <v>0.35</v>
      </c>
      <c r="H368" s="33">
        <f t="shared" si="17"/>
        <v>1074135992.2599459</v>
      </c>
      <c r="I368" s="51">
        <v>243.31367251007566</v>
      </c>
    </row>
    <row r="369" spans="1:9" x14ac:dyDescent="0.25">
      <c r="A369" s="1" t="s">
        <v>372</v>
      </c>
      <c r="B369" s="3">
        <v>1861884000</v>
      </c>
      <c r="C369" s="4">
        <v>1789365000</v>
      </c>
      <c r="D369" s="5">
        <v>72519000</v>
      </c>
      <c r="E369" s="2">
        <f t="shared" si="15"/>
        <v>3.8949257848501895E-2</v>
      </c>
      <c r="F369" s="18">
        <v>4</v>
      </c>
      <c r="G369" s="2">
        <f t="shared" si="16"/>
        <v>0.35</v>
      </c>
      <c r="H369" s="33">
        <f t="shared" si="17"/>
        <v>651659400</v>
      </c>
      <c r="I369" s="51">
        <v>244.14283419023138</v>
      </c>
    </row>
    <row r="370" spans="1:9" x14ac:dyDescent="0.25">
      <c r="A370" s="1" t="s">
        <v>373</v>
      </c>
      <c r="B370" s="3">
        <v>758722238.16961002</v>
      </c>
      <c r="C370" s="4">
        <v>679807539.57875013</v>
      </c>
      <c r="D370" s="5">
        <v>78914698.59085989</v>
      </c>
      <c r="E370" s="2">
        <f t="shared" si="15"/>
        <v>0.10400999815326195</v>
      </c>
      <c r="F370" s="18">
        <v>4</v>
      </c>
      <c r="G370" s="2">
        <f t="shared" si="16"/>
        <v>0.35</v>
      </c>
      <c r="H370" s="33">
        <f t="shared" si="17"/>
        <v>265552783.3593635</v>
      </c>
      <c r="I370" s="51">
        <v>246.25886127045604</v>
      </c>
    </row>
    <row r="371" spans="1:9" x14ac:dyDescent="0.25">
      <c r="A371" s="1" t="s">
        <v>374</v>
      </c>
      <c r="B371" s="3">
        <v>267792348</v>
      </c>
      <c r="C371" s="4">
        <v>224289932</v>
      </c>
      <c r="D371" s="5">
        <v>43502416</v>
      </c>
      <c r="E371" s="2">
        <f t="shared" si="15"/>
        <v>0.16244831611095922</v>
      </c>
      <c r="F371" s="18">
        <v>4</v>
      </c>
      <c r="G371" s="2">
        <f t="shared" si="16"/>
        <v>0.35</v>
      </c>
      <c r="H371" s="33">
        <f t="shared" si="17"/>
        <v>93727321.799999997</v>
      </c>
      <c r="I371" s="51">
        <v>247</v>
      </c>
    </row>
    <row r="372" spans="1:9" x14ac:dyDescent="0.25">
      <c r="A372" s="1" t="s">
        <v>375</v>
      </c>
      <c r="B372" s="3">
        <v>1264764466</v>
      </c>
      <c r="C372" s="4">
        <v>1144274188</v>
      </c>
      <c r="D372" s="5">
        <v>120490278</v>
      </c>
      <c r="E372" s="2">
        <f t="shared" si="15"/>
        <v>9.5266969652513911E-2</v>
      </c>
      <c r="F372" s="18">
        <v>4</v>
      </c>
      <c r="G372" s="2">
        <f t="shared" si="16"/>
        <v>0.35</v>
      </c>
      <c r="H372" s="33">
        <f t="shared" si="17"/>
        <v>442667563.09999996</v>
      </c>
      <c r="I372" s="51">
        <v>247.78860606060607</v>
      </c>
    </row>
    <row r="373" spans="1:9" x14ac:dyDescent="0.25">
      <c r="A373" s="1" t="s">
        <v>376</v>
      </c>
      <c r="B373" s="3">
        <v>572342000</v>
      </c>
      <c r="C373" s="4">
        <v>498676000</v>
      </c>
      <c r="D373" s="5">
        <v>73666000</v>
      </c>
      <c r="E373" s="2">
        <f t="shared" si="15"/>
        <v>0.12870975745271185</v>
      </c>
      <c r="F373" s="18">
        <v>4</v>
      </c>
      <c r="G373" s="2">
        <f t="shared" si="16"/>
        <v>0.35</v>
      </c>
      <c r="H373" s="33">
        <f t="shared" si="17"/>
        <v>200319700</v>
      </c>
      <c r="I373" s="51">
        <v>248.57611940298509</v>
      </c>
    </row>
    <row r="374" spans="1:9" x14ac:dyDescent="0.25">
      <c r="A374" s="1" t="s">
        <v>377</v>
      </c>
      <c r="B374" s="3">
        <v>2873781490.1410999</v>
      </c>
      <c r="C374" s="4">
        <v>2604204604.5840001</v>
      </c>
      <c r="D374" s="5">
        <v>269576885.55709982</v>
      </c>
      <c r="E374" s="2">
        <f t="shared" si="15"/>
        <v>9.3805630832378917E-2</v>
      </c>
      <c r="F374" s="18">
        <v>4</v>
      </c>
      <c r="G374" s="2">
        <f t="shared" si="16"/>
        <v>0.35</v>
      </c>
      <c r="H374" s="33">
        <f t="shared" si="17"/>
        <v>1005823521.549385</v>
      </c>
      <c r="I374" s="51">
        <v>249.85327458329002</v>
      </c>
    </row>
    <row r="375" spans="1:9" x14ac:dyDescent="0.25">
      <c r="A375" s="1" t="s">
        <v>378</v>
      </c>
      <c r="B375" s="3">
        <v>5184622054.9969997</v>
      </c>
      <c r="C375" s="4">
        <v>4979661507.4140005</v>
      </c>
      <c r="D375" s="5">
        <v>204960547.58299923</v>
      </c>
      <c r="E375" s="2">
        <f t="shared" si="15"/>
        <v>3.9532398969266414E-2</v>
      </c>
      <c r="F375" s="18">
        <v>4</v>
      </c>
      <c r="G375" s="2">
        <f t="shared" si="16"/>
        <v>0.35</v>
      </c>
      <c r="H375" s="33">
        <f t="shared" si="17"/>
        <v>1814617719.2489498</v>
      </c>
      <c r="I375" s="51">
        <v>250.94519652345531</v>
      </c>
    </row>
    <row r="376" spans="1:9" x14ac:dyDescent="0.25">
      <c r="A376" s="1" t="s">
        <v>379</v>
      </c>
      <c r="B376" s="3">
        <v>1192746563.3908</v>
      </c>
      <c r="C376" s="4">
        <v>1264824899.0432003</v>
      </c>
      <c r="D376" s="5">
        <v>-72078335.652400255</v>
      </c>
      <c r="E376" s="2">
        <f t="shared" si="15"/>
        <v>-6.043055403781028E-2</v>
      </c>
      <c r="F376" s="18">
        <v>4</v>
      </c>
      <c r="G376" s="2">
        <f t="shared" si="16"/>
        <v>0.35</v>
      </c>
      <c r="H376" s="33">
        <f t="shared" si="17"/>
        <v>417461297.18677998</v>
      </c>
      <c r="I376" s="51">
        <v>251.2532967243815</v>
      </c>
    </row>
    <row r="377" spans="1:9" x14ac:dyDescent="0.25">
      <c r="A377" s="1" t="s">
        <v>380</v>
      </c>
      <c r="B377" s="3">
        <v>777155653.3950001</v>
      </c>
      <c r="C377" s="4">
        <v>678096819.58700001</v>
      </c>
      <c r="D377" s="5">
        <v>99058833.808000088</v>
      </c>
      <c r="E377" s="2">
        <f t="shared" si="15"/>
        <v>0.12746331236897279</v>
      </c>
      <c r="F377" s="18">
        <v>4</v>
      </c>
      <c r="G377" s="2">
        <f t="shared" si="16"/>
        <v>0.35</v>
      </c>
      <c r="H377" s="33">
        <f t="shared" si="17"/>
        <v>272004478.68825001</v>
      </c>
      <c r="I377" s="51">
        <v>253.19116225467738</v>
      </c>
    </row>
    <row r="378" spans="1:9" x14ac:dyDescent="0.25">
      <c r="A378" s="1" t="s">
        <v>381</v>
      </c>
      <c r="B378" s="3">
        <v>2981840000</v>
      </c>
      <c r="C378" s="4">
        <v>2837629000</v>
      </c>
      <c r="D378" s="5">
        <v>144211000</v>
      </c>
      <c r="E378" s="2">
        <f t="shared" si="15"/>
        <v>4.8363091245673839E-2</v>
      </c>
      <c r="F378" s="18">
        <v>4</v>
      </c>
      <c r="G378" s="2">
        <f t="shared" si="16"/>
        <v>0.35</v>
      </c>
      <c r="H378" s="33">
        <f t="shared" si="17"/>
        <v>1043643999.9999999</v>
      </c>
      <c r="I378" s="51">
        <v>253.35591407433819</v>
      </c>
    </row>
    <row r="379" spans="1:9" s="13" customFormat="1" x14ac:dyDescent="0.25">
      <c r="A379" s="39" t="s">
        <v>382</v>
      </c>
      <c r="B379" s="40">
        <v>4051962494.7450008</v>
      </c>
      <c r="C379" s="41">
        <v>3483514680.3435006</v>
      </c>
      <c r="D379" s="42">
        <v>568447814.40150023</v>
      </c>
      <c r="E379" s="43">
        <f t="shared" si="15"/>
        <v>0.14028950542822682</v>
      </c>
      <c r="F379" s="18">
        <v>4</v>
      </c>
      <c r="G379" s="43">
        <f t="shared" si="16"/>
        <v>0.35</v>
      </c>
      <c r="H379" s="44">
        <f t="shared" si="17"/>
        <v>1418186873.1607502</v>
      </c>
      <c r="I379" s="52">
        <v>265.51592520465039</v>
      </c>
    </row>
    <row r="380" spans="1:9" s="13" customFormat="1" x14ac:dyDescent="0.25">
      <c r="A380" s="39" t="s">
        <v>383</v>
      </c>
      <c r="B380" s="40">
        <v>904393249</v>
      </c>
      <c r="C380" s="41">
        <v>764891212</v>
      </c>
      <c r="D380" s="42">
        <v>139502037</v>
      </c>
      <c r="E380" s="43">
        <f t="shared" si="15"/>
        <v>0.15424931262396013</v>
      </c>
      <c r="F380" s="18">
        <v>4</v>
      </c>
      <c r="G380" s="43">
        <f t="shared" si="16"/>
        <v>0.35</v>
      </c>
      <c r="H380" s="44">
        <f t="shared" si="17"/>
        <v>316537637.14999998</v>
      </c>
      <c r="I380" s="52">
        <v>270.8866155157715</v>
      </c>
    </row>
    <row r="381" spans="1:9" s="13" customFormat="1" x14ac:dyDescent="0.25">
      <c r="A381" s="39" t="s">
        <v>384</v>
      </c>
      <c r="B381" s="40">
        <v>247060551.95140001</v>
      </c>
      <c r="C381" s="41">
        <v>225554357.76940003</v>
      </c>
      <c r="D381" s="42">
        <v>21506194.181999981</v>
      </c>
      <c r="E381" s="43">
        <f t="shared" si="15"/>
        <v>8.7048272223687606E-2</v>
      </c>
      <c r="F381" s="18">
        <v>4</v>
      </c>
      <c r="G381" s="43">
        <f t="shared" si="16"/>
        <v>0.35</v>
      </c>
      <c r="H381" s="44">
        <f t="shared" si="17"/>
        <v>86471193.18299</v>
      </c>
      <c r="I381" s="52">
        <v>271.64386739896065</v>
      </c>
    </row>
    <row r="382" spans="1:9" s="13" customFormat="1" x14ac:dyDescent="0.25">
      <c r="A382" s="39" t="s">
        <v>385</v>
      </c>
      <c r="B382" s="40">
        <v>1032655496.5</v>
      </c>
      <c r="C382" s="41">
        <v>893235945.75</v>
      </c>
      <c r="D382" s="42">
        <v>139419550.75</v>
      </c>
      <c r="E382" s="43">
        <f t="shared" si="15"/>
        <v>0.13501070901432033</v>
      </c>
      <c r="F382" s="18">
        <v>4</v>
      </c>
      <c r="G382" s="43">
        <f t="shared" si="16"/>
        <v>0.35</v>
      </c>
      <c r="H382" s="44">
        <f t="shared" si="17"/>
        <v>361429423.77499998</v>
      </c>
      <c r="I382" s="52">
        <v>277.30966934097421</v>
      </c>
    </row>
    <row r="383" spans="1:9" s="13" customFormat="1" x14ac:dyDescent="0.25">
      <c r="A383" s="39" t="s">
        <v>386</v>
      </c>
      <c r="B383" s="40">
        <v>11705594679.706591</v>
      </c>
      <c r="C383" s="41">
        <v>10744390565.487629</v>
      </c>
      <c r="D383" s="42">
        <v>961204114.21896172</v>
      </c>
      <c r="E383" s="43">
        <f t="shared" si="15"/>
        <v>8.2114932262719931E-2</v>
      </c>
      <c r="F383" s="18">
        <v>4</v>
      </c>
      <c r="G383" s="43">
        <f t="shared" si="16"/>
        <v>0.35</v>
      </c>
      <c r="H383" s="44">
        <f t="shared" si="17"/>
        <v>4096958137.8973064</v>
      </c>
      <c r="I383" s="52">
        <v>277.49374179447148</v>
      </c>
    </row>
    <row r="384" spans="1:9" s="13" customFormat="1" x14ac:dyDescent="0.25">
      <c r="A384" s="39" t="s">
        <v>387</v>
      </c>
      <c r="B384" s="40">
        <v>6872130000</v>
      </c>
      <c r="C384" s="41">
        <v>6271910000</v>
      </c>
      <c r="D384" s="42">
        <v>600220000</v>
      </c>
      <c r="E384" s="43">
        <f t="shared" si="15"/>
        <v>8.7341188248767132E-2</v>
      </c>
      <c r="F384" s="18">
        <v>4</v>
      </c>
      <c r="G384" s="43">
        <f t="shared" si="16"/>
        <v>0.35</v>
      </c>
      <c r="H384" s="44">
        <f t="shared" si="17"/>
        <v>2405245500</v>
      </c>
      <c r="I384" s="52">
        <v>279.63729016786573</v>
      </c>
    </row>
    <row r="385" spans="1:9" s="13" customFormat="1" x14ac:dyDescent="0.25">
      <c r="A385" s="39" t="s">
        <v>388</v>
      </c>
      <c r="B385" s="40">
        <v>877331033.70530808</v>
      </c>
      <c r="C385" s="41">
        <v>658647771.38283193</v>
      </c>
      <c r="D385" s="42">
        <v>218683262.32247615</v>
      </c>
      <c r="E385" s="43">
        <f t="shared" si="15"/>
        <v>0.24925969095028155</v>
      </c>
      <c r="F385" s="18">
        <v>4</v>
      </c>
      <c r="G385" s="43">
        <f t="shared" si="16"/>
        <v>0.35</v>
      </c>
      <c r="H385" s="44">
        <f t="shared" si="17"/>
        <v>307065861.79685783</v>
      </c>
      <c r="I385" s="52">
        <v>281.20303528235257</v>
      </c>
    </row>
    <row r="386" spans="1:9" s="13" customFormat="1" x14ac:dyDescent="0.25">
      <c r="A386" s="39" t="s">
        <v>389</v>
      </c>
      <c r="B386" s="40">
        <v>1431002833</v>
      </c>
      <c r="C386" s="41">
        <v>1223409134</v>
      </c>
      <c r="D386" s="42">
        <v>207593699</v>
      </c>
      <c r="E386" s="43">
        <f t="shared" si="15"/>
        <v>0.14506868485004598</v>
      </c>
      <c r="F386" s="18">
        <v>4</v>
      </c>
      <c r="G386" s="43">
        <f t="shared" si="16"/>
        <v>0.35</v>
      </c>
      <c r="H386" s="44">
        <f t="shared" si="17"/>
        <v>500850991.54999995</v>
      </c>
      <c r="I386" s="52">
        <v>282.04210131947707</v>
      </c>
    </row>
    <row r="387" spans="1:9" s="13" customFormat="1" x14ac:dyDescent="0.25">
      <c r="A387" s="39" t="s">
        <v>390</v>
      </c>
      <c r="B387" s="40">
        <v>560250000</v>
      </c>
      <c r="C387" s="41">
        <v>602070000</v>
      </c>
      <c r="D387" s="42">
        <v>-41820000</v>
      </c>
      <c r="E387" s="43">
        <f t="shared" ref="E387:E414" si="18">1-(C387/B387)</f>
        <v>-7.4645247657295855E-2</v>
      </c>
      <c r="F387" s="18">
        <v>4</v>
      </c>
      <c r="G387" s="43">
        <f t="shared" ref="G387:G413" si="19">VLOOKUP(F387,category,4,FALSE)</f>
        <v>0.35</v>
      </c>
      <c r="H387" s="44">
        <f t="shared" si="17"/>
        <v>196087500</v>
      </c>
      <c r="I387" s="52">
        <v>287.63555936073061</v>
      </c>
    </row>
    <row r="388" spans="1:9" s="13" customFormat="1" x14ac:dyDescent="0.25">
      <c r="A388" s="39" t="s">
        <v>391</v>
      </c>
      <c r="B388" s="40">
        <v>6829813324.7772999</v>
      </c>
      <c r="C388" s="41">
        <v>6798466417.4999008</v>
      </c>
      <c r="D388" s="42">
        <v>31346907.277399063</v>
      </c>
      <c r="E388" s="43">
        <f t="shared" si="18"/>
        <v>4.5897165539910967E-3</v>
      </c>
      <c r="F388" s="18">
        <v>4</v>
      </c>
      <c r="G388" s="43">
        <f t="shared" si="19"/>
        <v>0.35</v>
      </c>
      <c r="H388" s="44">
        <f t="shared" ref="H388:H413" si="20">B388*G388</f>
        <v>2390434663.6720548</v>
      </c>
      <c r="I388" s="52">
        <v>288.43333934284027</v>
      </c>
    </row>
    <row r="389" spans="1:9" s="13" customFormat="1" x14ac:dyDescent="0.25">
      <c r="A389" s="39" t="s">
        <v>392</v>
      </c>
      <c r="B389" s="40">
        <v>3596422199.7989998</v>
      </c>
      <c r="C389" s="41">
        <v>1864847716.7210002</v>
      </c>
      <c r="D389" s="42">
        <v>1731574483.0779996</v>
      </c>
      <c r="E389" s="43">
        <f t="shared" si="18"/>
        <v>0.48147141433360507</v>
      </c>
      <c r="F389" s="18">
        <v>4</v>
      </c>
      <c r="G389" s="43">
        <f t="shared" si="19"/>
        <v>0.35</v>
      </c>
      <c r="H389" s="44">
        <f t="shared" si="20"/>
        <v>1258747769.9296498</v>
      </c>
      <c r="I389" s="52">
        <v>288.72411289333337</v>
      </c>
    </row>
    <row r="390" spans="1:9" s="13" customFormat="1" x14ac:dyDescent="0.25">
      <c r="A390" s="39" t="s">
        <v>393</v>
      </c>
      <c r="B390" s="40">
        <v>186061164.81700003</v>
      </c>
      <c r="C390" s="41">
        <v>216691198.95500001</v>
      </c>
      <c r="D390" s="42">
        <v>-30630034.137999982</v>
      </c>
      <c r="E390" s="43">
        <f t="shared" si="18"/>
        <v>-0.16462346760070035</v>
      </c>
      <c r="F390" s="18">
        <v>4</v>
      </c>
      <c r="G390" s="43">
        <f t="shared" si="19"/>
        <v>0.35</v>
      </c>
      <c r="H390" s="44">
        <f t="shared" si="20"/>
        <v>65121407.685950004</v>
      </c>
      <c r="I390" s="52">
        <v>291.39467816553758</v>
      </c>
    </row>
    <row r="391" spans="1:9" s="13" customFormat="1" x14ac:dyDescent="0.25">
      <c r="A391" s="39" t="s">
        <v>394</v>
      </c>
      <c r="B391" s="40">
        <v>4352404027.4675407</v>
      </c>
      <c r="C391" s="41">
        <v>4033916842.7177401</v>
      </c>
      <c r="D391" s="42">
        <v>318487184.74980068</v>
      </c>
      <c r="E391" s="43">
        <f t="shared" si="18"/>
        <v>7.3175004604320582E-2</v>
      </c>
      <c r="F391" s="18">
        <v>4</v>
      </c>
      <c r="G391" s="43">
        <f t="shared" si="19"/>
        <v>0.35</v>
      </c>
      <c r="H391" s="44">
        <f t="shared" si="20"/>
        <v>1523341409.6136391</v>
      </c>
      <c r="I391" s="52">
        <v>291.47260672018353</v>
      </c>
    </row>
    <row r="392" spans="1:9" s="13" customFormat="1" x14ac:dyDescent="0.25">
      <c r="A392" s="39" t="s">
        <v>395</v>
      </c>
      <c r="B392" s="40">
        <v>891468716</v>
      </c>
      <c r="C392" s="41">
        <v>660496910</v>
      </c>
      <c r="D392" s="42">
        <v>230971806</v>
      </c>
      <c r="E392" s="43">
        <f t="shared" si="18"/>
        <v>0.25909131958815701</v>
      </c>
      <c r="F392" s="18">
        <v>4</v>
      </c>
      <c r="G392" s="43">
        <f t="shared" si="19"/>
        <v>0.35</v>
      </c>
      <c r="H392" s="44">
        <f t="shared" si="20"/>
        <v>312014050.59999996</v>
      </c>
      <c r="I392" s="52">
        <v>298.36468612728146</v>
      </c>
    </row>
    <row r="393" spans="1:9" s="13" customFormat="1" x14ac:dyDescent="0.25">
      <c r="A393" s="39" t="s">
        <v>396</v>
      </c>
      <c r="B393" s="40">
        <v>2485920536.5830002</v>
      </c>
      <c r="C393" s="41">
        <v>2317129497.3970003</v>
      </c>
      <c r="D393" s="42">
        <v>168791039.18599987</v>
      </c>
      <c r="E393" s="43">
        <f t="shared" si="18"/>
        <v>6.7898807183117027E-2</v>
      </c>
      <c r="F393" s="18">
        <v>4</v>
      </c>
      <c r="G393" s="43">
        <f t="shared" si="19"/>
        <v>0.35</v>
      </c>
      <c r="H393" s="44">
        <f t="shared" si="20"/>
        <v>870072187.80404997</v>
      </c>
      <c r="I393" s="52">
        <v>303.48434139358028</v>
      </c>
    </row>
    <row r="394" spans="1:9" s="13" customFormat="1" x14ac:dyDescent="0.25">
      <c r="A394" s="39" t="s">
        <v>397</v>
      </c>
      <c r="B394" s="40">
        <v>372523331</v>
      </c>
      <c r="C394" s="41">
        <v>326265848</v>
      </c>
      <c r="D394" s="42">
        <v>46257483</v>
      </c>
      <c r="E394" s="43">
        <f t="shared" si="18"/>
        <v>0.12417338499531461</v>
      </c>
      <c r="F394" s="18">
        <v>4</v>
      </c>
      <c r="G394" s="43">
        <f t="shared" si="19"/>
        <v>0.35</v>
      </c>
      <c r="H394" s="44">
        <f t="shared" si="20"/>
        <v>130383165.84999999</v>
      </c>
      <c r="I394" s="52">
        <v>307.81096482609547</v>
      </c>
    </row>
    <row r="395" spans="1:9" s="13" customFormat="1" x14ac:dyDescent="0.25">
      <c r="A395" s="39" t="s">
        <v>398</v>
      </c>
      <c r="B395" s="40">
        <v>1009319000</v>
      </c>
      <c r="C395" s="41">
        <v>825793000</v>
      </c>
      <c r="D395" s="42">
        <v>183526000</v>
      </c>
      <c r="E395" s="43">
        <f t="shared" si="18"/>
        <v>0.18183151213838245</v>
      </c>
      <c r="F395" s="18">
        <v>4</v>
      </c>
      <c r="G395" s="43">
        <f t="shared" si="19"/>
        <v>0.35</v>
      </c>
      <c r="H395" s="44">
        <f t="shared" si="20"/>
        <v>353261650</v>
      </c>
      <c r="I395" s="52">
        <v>307.97983310152989</v>
      </c>
    </row>
    <row r="396" spans="1:9" s="13" customFormat="1" x14ac:dyDescent="0.25">
      <c r="A396" s="39" t="s">
        <v>399</v>
      </c>
      <c r="B396" s="40">
        <v>1430054382.1320901</v>
      </c>
      <c r="C396" s="41">
        <v>1276190596.8169601</v>
      </c>
      <c r="D396" s="42">
        <v>153863785.31513</v>
      </c>
      <c r="E396" s="43">
        <f t="shared" si="18"/>
        <v>0.10759296096539495</v>
      </c>
      <c r="F396" s="18">
        <v>4</v>
      </c>
      <c r="G396" s="43">
        <f t="shared" si="19"/>
        <v>0.35</v>
      </c>
      <c r="H396" s="44">
        <f t="shared" si="20"/>
        <v>500519033.7462315</v>
      </c>
      <c r="I396" s="52">
        <v>308.14993614659051</v>
      </c>
    </row>
    <row r="397" spans="1:9" s="13" customFormat="1" x14ac:dyDescent="0.25">
      <c r="A397" s="39" t="s">
        <v>400</v>
      </c>
      <c r="B397" s="40">
        <v>971706000</v>
      </c>
      <c r="C397" s="41">
        <v>880037000</v>
      </c>
      <c r="D397" s="42">
        <v>91669000</v>
      </c>
      <c r="E397" s="43">
        <f t="shared" si="18"/>
        <v>9.4338205177286083E-2</v>
      </c>
      <c r="F397" s="18">
        <v>4</v>
      </c>
      <c r="G397" s="43">
        <f t="shared" si="19"/>
        <v>0.35</v>
      </c>
      <c r="H397" s="44">
        <f t="shared" si="20"/>
        <v>340097100</v>
      </c>
      <c r="I397" s="52">
        <v>312.29666666666668</v>
      </c>
    </row>
    <row r="398" spans="1:9" s="13" customFormat="1" x14ac:dyDescent="0.25">
      <c r="A398" s="39" t="s">
        <v>401</v>
      </c>
      <c r="B398" s="40">
        <v>5714163209.0146999</v>
      </c>
      <c r="C398" s="41">
        <v>5470784778.1884003</v>
      </c>
      <c r="D398" s="42">
        <v>243378430.82629967</v>
      </c>
      <c r="E398" s="43">
        <f t="shared" si="18"/>
        <v>4.2592138502859811E-2</v>
      </c>
      <c r="F398" s="18">
        <v>4</v>
      </c>
      <c r="G398" s="43">
        <f t="shared" si="19"/>
        <v>0.35</v>
      </c>
      <c r="H398" s="44">
        <f t="shared" si="20"/>
        <v>1999957123.1551449</v>
      </c>
      <c r="I398" s="52">
        <v>323.03874097181233</v>
      </c>
    </row>
    <row r="399" spans="1:9" s="13" customFormat="1" x14ac:dyDescent="0.25">
      <c r="A399" s="39" t="s">
        <v>402</v>
      </c>
      <c r="B399" s="40">
        <v>2085449132.8</v>
      </c>
      <c r="C399" s="41">
        <v>1928388744.9860001</v>
      </c>
      <c r="D399" s="42">
        <v>157060387.81399989</v>
      </c>
      <c r="E399" s="43">
        <f t="shared" si="18"/>
        <v>7.5312500000000004E-2</v>
      </c>
      <c r="F399" s="18">
        <v>4</v>
      </c>
      <c r="G399" s="43">
        <f t="shared" si="19"/>
        <v>0.35</v>
      </c>
      <c r="H399" s="44">
        <f t="shared" si="20"/>
        <v>729907196.4799999</v>
      </c>
      <c r="I399" s="52">
        <v>326.52676096137577</v>
      </c>
    </row>
    <row r="400" spans="1:9" s="13" customFormat="1" x14ac:dyDescent="0.25">
      <c r="A400" s="39" t="s">
        <v>403</v>
      </c>
      <c r="B400" s="40">
        <v>1274470101.2824001</v>
      </c>
      <c r="C400" s="41">
        <v>1008190832.16654</v>
      </c>
      <c r="D400" s="42">
        <v>266279269.1158601</v>
      </c>
      <c r="E400" s="43">
        <f t="shared" si="18"/>
        <v>0.20893331969727968</v>
      </c>
      <c r="F400" s="18">
        <v>4</v>
      </c>
      <c r="G400" s="43">
        <f t="shared" si="19"/>
        <v>0.35</v>
      </c>
      <c r="H400" s="44">
        <f t="shared" si="20"/>
        <v>446064535.44884002</v>
      </c>
      <c r="I400" s="52">
        <v>336.18155978151714</v>
      </c>
    </row>
    <row r="401" spans="1:9" s="13" customFormat="1" x14ac:dyDescent="0.25">
      <c r="A401" s="39" t="s">
        <v>404</v>
      </c>
      <c r="B401" s="40">
        <v>7033861488.3647003</v>
      </c>
      <c r="C401" s="41">
        <v>6969114809.8198004</v>
      </c>
      <c r="D401" s="42">
        <v>64746678.54489994</v>
      </c>
      <c r="E401" s="43">
        <f t="shared" si="18"/>
        <v>9.2049976605315109E-3</v>
      </c>
      <c r="F401" s="18">
        <v>4</v>
      </c>
      <c r="G401" s="43">
        <f t="shared" si="19"/>
        <v>0.35</v>
      </c>
      <c r="H401" s="44">
        <f t="shared" si="20"/>
        <v>2461851520.9276447</v>
      </c>
      <c r="I401" s="52">
        <v>341.5492353666894</v>
      </c>
    </row>
    <row r="402" spans="1:9" s="13" customFormat="1" x14ac:dyDescent="0.25">
      <c r="A402" s="39" t="s">
        <v>405</v>
      </c>
      <c r="B402" s="40">
        <v>16377618572.446999</v>
      </c>
      <c r="C402" s="41">
        <v>16074902596.764002</v>
      </c>
      <c r="D402" s="42">
        <v>302715975.68299675</v>
      </c>
      <c r="E402" s="43">
        <f t="shared" si="18"/>
        <v>1.8483516046238435E-2</v>
      </c>
      <c r="F402" s="18">
        <v>4</v>
      </c>
      <c r="G402" s="43">
        <f t="shared" si="19"/>
        <v>0.35</v>
      </c>
      <c r="H402" s="44">
        <f t="shared" si="20"/>
        <v>5732166500.3564491</v>
      </c>
      <c r="I402" s="52">
        <v>366.9321441570695</v>
      </c>
    </row>
    <row r="403" spans="1:9" s="13" customFormat="1" x14ac:dyDescent="0.25">
      <c r="A403" s="39" t="s">
        <v>406</v>
      </c>
      <c r="B403" s="40">
        <v>28323853248.550201</v>
      </c>
      <c r="C403" s="41">
        <v>27188261025.4552</v>
      </c>
      <c r="D403" s="42">
        <v>1135592223.0950012</v>
      </c>
      <c r="E403" s="43">
        <f t="shared" si="18"/>
        <v>4.0093140334044319E-2</v>
      </c>
      <c r="F403" s="18">
        <v>4</v>
      </c>
      <c r="G403" s="43">
        <f t="shared" si="19"/>
        <v>0.35</v>
      </c>
      <c r="H403" s="44">
        <f t="shared" si="20"/>
        <v>9913348636.992569</v>
      </c>
      <c r="I403" s="52">
        <v>368.67600192641061</v>
      </c>
    </row>
    <row r="404" spans="1:9" s="13" customFormat="1" x14ac:dyDescent="0.25">
      <c r="A404" s="39" t="s">
        <v>407</v>
      </c>
      <c r="B404" s="40">
        <v>8823730791.7329998</v>
      </c>
      <c r="C404" s="41">
        <v>8310188942.7810001</v>
      </c>
      <c r="D404" s="42">
        <v>513541848.95199966</v>
      </c>
      <c r="E404" s="43">
        <f t="shared" si="18"/>
        <v>5.8200081243768187E-2</v>
      </c>
      <c r="F404" s="18">
        <v>4</v>
      </c>
      <c r="G404" s="43">
        <f t="shared" si="19"/>
        <v>0.35</v>
      </c>
      <c r="H404" s="44">
        <f t="shared" si="20"/>
        <v>3088305777.1065497</v>
      </c>
      <c r="I404" s="52">
        <v>378.52814940577753</v>
      </c>
    </row>
    <row r="405" spans="1:9" s="13" customFormat="1" x14ac:dyDescent="0.25">
      <c r="A405" s="39" t="s">
        <v>408</v>
      </c>
      <c r="B405" s="40">
        <v>3594268323.7062502</v>
      </c>
      <c r="C405" s="41">
        <v>2773624538.7023201</v>
      </c>
      <c r="D405" s="42">
        <v>820643785.00393009</v>
      </c>
      <c r="E405" s="43">
        <f t="shared" si="18"/>
        <v>0.22832012278863989</v>
      </c>
      <c r="F405" s="18">
        <v>4</v>
      </c>
      <c r="G405" s="43">
        <f t="shared" si="19"/>
        <v>0.35</v>
      </c>
      <c r="H405" s="44">
        <f t="shared" si="20"/>
        <v>1257993913.2971876</v>
      </c>
      <c r="I405" s="52">
        <v>383.74918267620262</v>
      </c>
    </row>
    <row r="406" spans="1:9" s="13" customFormat="1" x14ac:dyDescent="0.25">
      <c r="A406" s="39" t="s">
        <v>409</v>
      </c>
      <c r="B406" s="40">
        <v>1435400000</v>
      </c>
      <c r="C406" s="41">
        <v>1292100000</v>
      </c>
      <c r="D406" s="42">
        <v>143300000</v>
      </c>
      <c r="E406" s="43">
        <f t="shared" si="18"/>
        <v>9.9832799219729651E-2</v>
      </c>
      <c r="F406" s="18">
        <v>4</v>
      </c>
      <c r="G406" s="43">
        <f t="shared" si="19"/>
        <v>0.35</v>
      </c>
      <c r="H406" s="44">
        <f t="shared" si="20"/>
        <v>502389999.99999994</v>
      </c>
      <c r="I406" s="52">
        <v>391.53309678208734</v>
      </c>
    </row>
    <row r="407" spans="1:9" s="13" customFormat="1" x14ac:dyDescent="0.25">
      <c r="A407" s="39" t="s">
        <v>410</v>
      </c>
      <c r="B407" s="40">
        <v>999093060.32470012</v>
      </c>
      <c r="C407" s="41">
        <v>898861161.37950015</v>
      </c>
      <c r="D407" s="42">
        <v>100231898.94519997</v>
      </c>
      <c r="E407" s="43">
        <f t="shared" si="18"/>
        <v>0.10032288575062775</v>
      </c>
      <c r="F407" s="18">
        <v>4</v>
      </c>
      <c r="G407" s="43">
        <f t="shared" si="19"/>
        <v>0.35</v>
      </c>
      <c r="H407" s="44">
        <f t="shared" si="20"/>
        <v>349682571.11364502</v>
      </c>
      <c r="I407" s="52">
        <v>396.64347237288894</v>
      </c>
    </row>
    <row r="408" spans="1:9" s="13" customFormat="1" x14ac:dyDescent="0.25">
      <c r="A408" s="39" t="s">
        <v>411</v>
      </c>
      <c r="B408" s="40">
        <v>3976593059.6799006</v>
      </c>
      <c r="C408" s="41">
        <v>3760749074.4351006</v>
      </c>
      <c r="D408" s="42">
        <v>215843985.24480009</v>
      </c>
      <c r="E408" s="43">
        <f t="shared" si="18"/>
        <v>5.4278620418397705E-2</v>
      </c>
      <c r="F408" s="18">
        <v>4</v>
      </c>
      <c r="G408" s="43">
        <f t="shared" si="19"/>
        <v>0.35</v>
      </c>
      <c r="H408" s="44">
        <f t="shared" si="20"/>
        <v>1391807570.8879652</v>
      </c>
      <c r="I408" s="52">
        <v>428.54671687385661</v>
      </c>
    </row>
    <row r="409" spans="1:9" s="13" customFormat="1" x14ac:dyDescent="0.25">
      <c r="A409" s="39" t="s">
        <v>412</v>
      </c>
      <c r="B409" s="40">
        <v>3206837858</v>
      </c>
      <c r="C409" s="41">
        <v>2989389519</v>
      </c>
      <c r="D409" s="42">
        <v>217448339</v>
      </c>
      <c r="E409" s="43">
        <f t="shared" si="18"/>
        <v>6.7807712341158233E-2</v>
      </c>
      <c r="F409" s="18">
        <v>4</v>
      </c>
      <c r="G409" s="43">
        <f t="shared" si="19"/>
        <v>0.35</v>
      </c>
      <c r="H409" s="44">
        <f t="shared" si="20"/>
        <v>1122393250.3</v>
      </c>
      <c r="I409" s="52">
        <v>464.6438388521704</v>
      </c>
    </row>
    <row r="410" spans="1:9" s="13" customFormat="1" x14ac:dyDescent="0.25">
      <c r="A410" s="39" t="s">
        <v>413</v>
      </c>
      <c r="B410" s="40">
        <v>829682903.42740011</v>
      </c>
      <c r="C410" s="41">
        <v>749230186.10110009</v>
      </c>
      <c r="D410" s="42">
        <v>80452717.326300025</v>
      </c>
      <c r="E410" s="43">
        <f t="shared" si="18"/>
        <v>9.6968030790982707E-2</v>
      </c>
      <c r="F410" s="18">
        <v>4</v>
      </c>
      <c r="G410" s="43">
        <f t="shared" si="19"/>
        <v>0.35</v>
      </c>
      <c r="H410" s="44">
        <f t="shared" si="20"/>
        <v>290389016.19959003</v>
      </c>
      <c r="I410" s="52">
        <v>520.1061777141997</v>
      </c>
    </row>
    <row r="411" spans="1:9" s="13" customFormat="1" x14ac:dyDescent="0.25">
      <c r="A411" s="39" t="s">
        <v>414</v>
      </c>
      <c r="B411" s="40">
        <v>703676156.60650003</v>
      </c>
      <c r="C411" s="41">
        <v>691163461.80970013</v>
      </c>
      <c r="D411" s="42">
        <v>12512694.796799898</v>
      </c>
      <c r="E411" s="43">
        <f t="shared" si="18"/>
        <v>1.7781893956934303E-2</v>
      </c>
      <c r="F411" s="18">
        <v>4</v>
      </c>
      <c r="G411" s="43">
        <f t="shared" si="19"/>
        <v>0.35</v>
      </c>
      <c r="H411" s="44">
        <f t="shared" si="20"/>
        <v>246286654.81227499</v>
      </c>
      <c r="I411" s="52">
        <v>556.48088547961902</v>
      </c>
    </row>
    <row r="412" spans="1:9" s="13" customFormat="1" x14ac:dyDescent="0.25">
      <c r="A412" s="45" t="s">
        <v>415</v>
      </c>
      <c r="B412" s="46">
        <v>757700108.27909994</v>
      </c>
      <c r="C412" s="47">
        <v>707153943.86670017</v>
      </c>
      <c r="D412" s="48">
        <v>50546164.412399769</v>
      </c>
      <c r="E412" s="43">
        <f t="shared" si="18"/>
        <v>6.6709987051738695E-2</v>
      </c>
      <c r="F412" s="18">
        <v>4</v>
      </c>
      <c r="G412" s="43">
        <f t="shared" si="19"/>
        <v>0.35</v>
      </c>
      <c r="H412" s="44">
        <f t="shared" si="20"/>
        <v>265195037.89768496</v>
      </c>
      <c r="I412" s="53">
        <v>562.67251177139156</v>
      </c>
    </row>
    <row r="413" spans="1:9" s="13" customFormat="1" x14ac:dyDescent="0.25">
      <c r="A413" s="39" t="s">
        <v>416</v>
      </c>
      <c r="B413" s="40">
        <v>2820156120.7997108</v>
      </c>
      <c r="C413" s="41">
        <v>2869480251.3046999</v>
      </c>
      <c r="D413" s="42">
        <v>-49324130.504989147</v>
      </c>
      <c r="E413" s="43">
        <f t="shared" si="18"/>
        <v>-1.7489858146932047E-2</v>
      </c>
      <c r="F413" s="18">
        <v>4</v>
      </c>
      <c r="G413" s="43">
        <f t="shared" si="19"/>
        <v>0.35</v>
      </c>
      <c r="H413" s="44">
        <f t="shared" si="20"/>
        <v>987054642.27989864</v>
      </c>
      <c r="I413" s="52">
        <v>584.34745122096353</v>
      </c>
    </row>
    <row r="414" spans="1:9" s="13" customFormat="1" x14ac:dyDescent="0.25">
      <c r="A414" s="8" t="s">
        <v>417</v>
      </c>
      <c r="B414" s="9">
        <v>1626751431371.5239</v>
      </c>
      <c r="C414" s="10">
        <v>1478173631488.4492</v>
      </c>
      <c r="D414" s="11">
        <v>148577799883.07471</v>
      </c>
      <c r="E414" s="12">
        <f t="shared" si="18"/>
        <v>9.1334052036338376E-2</v>
      </c>
      <c r="F414" s="22" t="s">
        <v>422</v>
      </c>
      <c r="G414" s="31" t="s">
        <v>422</v>
      </c>
      <c r="H414" s="34">
        <f>SUM(H3:H413)</f>
        <v>413485540235.09259</v>
      </c>
      <c r="I414" s="54">
        <v>152.55044339547308</v>
      </c>
    </row>
    <row r="416" spans="1:9" x14ac:dyDescent="0.25">
      <c r="C416" s="37"/>
    </row>
    <row r="417" spans="8:8" x14ac:dyDescent="0.25">
      <c r="H417" s="21" t="s">
        <v>422</v>
      </c>
    </row>
  </sheetData>
  <mergeCells count="2">
    <mergeCell ref="B1:C1"/>
    <mergeCell ref="I1:I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6" sqref="F16"/>
    </sheetView>
  </sheetViews>
  <sheetFormatPr defaultRowHeight="15" x14ac:dyDescent="0.25"/>
  <cols>
    <col min="2" max="2" width="13.85546875" bestFit="1" customWidth="1"/>
    <col min="3" max="4" width="21.42578125" bestFit="1" customWidth="1"/>
    <col min="6" max="6" width="33.42578125" customWidth="1"/>
    <col min="7" max="7" width="10.5703125" bestFit="1" customWidth="1"/>
  </cols>
  <sheetData>
    <row r="1" spans="1:7" s="23" customFormat="1" x14ac:dyDescent="0.25">
      <c r="A1" s="23" t="s">
        <v>5</v>
      </c>
      <c r="B1" s="23" t="s">
        <v>418</v>
      </c>
      <c r="C1" s="23" t="s">
        <v>419</v>
      </c>
      <c r="D1" s="23" t="s">
        <v>420</v>
      </c>
      <c r="F1" s="36" t="s">
        <v>424</v>
      </c>
      <c r="G1" s="35">
        <f>'Urban Supplier Data'!H414*0.00000306888324597</f>
        <v>1268938.84687833</v>
      </c>
    </row>
    <row r="2" spans="1:7" x14ac:dyDescent="0.25">
      <c r="A2" s="24">
        <v>1</v>
      </c>
      <c r="B2" s="24" t="s">
        <v>425</v>
      </c>
      <c r="C2" s="24">
        <f>COUNTIF('Urban Supplier Data'!$F$3:$F$413,1)</f>
        <v>17</v>
      </c>
      <c r="D2" s="25">
        <v>0.1</v>
      </c>
      <c r="F2" s="36" t="s">
        <v>421</v>
      </c>
      <c r="G2" s="38">
        <f>'Urban Supplier Data'!H414/'Urban Supplier Data'!B414</f>
        <v>0.25417868536097149</v>
      </c>
    </row>
    <row r="3" spans="1:7" x14ac:dyDescent="0.25">
      <c r="A3" s="24">
        <v>2</v>
      </c>
      <c r="B3" s="24" t="s">
        <v>426</v>
      </c>
      <c r="C3" s="24">
        <f>COUNTIF('Urban Supplier Data'!$F$3:$F$413,2)</f>
        <v>127</v>
      </c>
      <c r="D3" s="25">
        <v>0.2</v>
      </c>
    </row>
    <row r="4" spans="1:7" x14ac:dyDescent="0.25">
      <c r="A4" s="24">
        <v>3</v>
      </c>
      <c r="B4" s="24" t="s">
        <v>427</v>
      </c>
      <c r="C4" s="24">
        <f>COUNTIF('Urban Supplier Data'!$F$3:$F$413,3)</f>
        <v>132</v>
      </c>
      <c r="D4" s="25">
        <v>0.25</v>
      </c>
    </row>
    <row r="5" spans="1:7" x14ac:dyDescent="0.25">
      <c r="A5" s="24">
        <v>4</v>
      </c>
      <c r="B5" s="24" t="s">
        <v>431</v>
      </c>
      <c r="C5" s="24">
        <f>COUNTIF('Urban Supplier Data'!$F$3:$F$413,4)</f>
        <v>135</v>
      </c>
      <c r="D5" s="25">
        <v>0.35</v>
      </c>
    </row>
    <row r="6" spans="1:7" x14ac:dyDescent="0.25">
      <c r="A6" s="24">
        <v>5</v>
      </c>
      <c r="B6" s="24" t="s">
        <v>422</v>
      </c>
      <c r="C6" s="24" t="s">
        <v>422</v>
      </c>
      <c r="D6" s="25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Urban Supplier Data</vt:lpstr>
      <vt:lpstr>Tiers&amp;savings</vt:lpstr>
      <vt:lpstr>category</vt:lpstr>
    </vt:vector>
  </TitlesOfParts>
  <Company>State Water Resources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Oppenheimer, Eric@Waterboards</dc:creator>
  <cp:lastModifiedBy>Oppenheimer, Eric@Waterboards</cp:lastModifiedBy>
  <dcterms:created xsi:type="dcterms:W3CDTF">2015-04-02T21:55:35Z</dcterms:created>
  <dcterms:modified xsi:type="dcterms:W3CDTF">2015-04-09T16:20:38Z</dcterms:modified>
</cp:coreProperties>
</file>