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2.xml" ContentType="application/vnd.openxmlformats-officedocument.spreadsheetml.chartsheet+xml"/>
  <Override PartName="/xl/worksheets/sheet4.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autoCompressPictures="0"/>
  <bookViews>
    <workbookView xWindow="0" yWindow="0" windowWidth="25605" windowHeight="15525" tabRatio="825" activeTab="2"/>
  </bookViews>
  <sheets>
    <sheet name="Senior Chart Data (Original)" sheetId="1" r:id="rId1"/>
    <sheet name="Chart1(Original)" sheetId="5" r:id="rId2"/>
    <sheet name="Summary of Reductions" sheetId="9" r:id="rId3"/>
    <sheet name="Modified Senior Demand" sheetId="2" r:id="rId4"/>
    <sheet name="RevChart1(Dmd Only)" sheetId="6" r:id="rId5"/>
    <sheet name="Sheet1" sheetId="7" r:id="rId6"/>
    <sheet name="Daily FNF only" sheetId="8" r:id="rId7"/>
    <sheet name="RevChart1(Dmd-FNF)" sheetId="14" r:id="rId8"/>
    <sheet name="RevChart with post-14" sheetId="16" r:id="rId9"/>
  </sheets>
  <definedNames>
    <definedName name="_xlnm.Print_Area" localSheetId="2">'Summary of Reductions'!$C$2:$J$27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G27" i="9" l="1"/>
  <c r="H27" i="9"/>
  <c r="I27" i="9"/>
  <c r="J27" i="9"/>
  <c r="E27" i="9"/>
  <c r="F27" i="9"/>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40"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9" i="2"/>
  <c r="B14" i="1"/>
  <c r="L14" i="1"/>
  <c r="F14" i="1"/>
  <c r="P14" i="1"/>
  <c r="C10" i="2"/>
  <c r="B15" i="1"/>
  <c r="L15" i="1"/>
  <c r="F15" i="1"/>
  <c r="P15" i="1"/>
  <c r="C11" i="2"/>
  <c r="B16" i="1"/>
  <c r="L16" i="1"/>
  <c r="F16" i="1"/>
  <c r="P16" i="1"/>
  <c r="C12" i="2"/>
  <c r="B17" i="1"/>
  <c r="L17" i="1"/>
  <c r="F17" i="1"/>
  <c r="P17" i="1"/>
  <c r="C13" i="2"/>
  <c r="B18" i="1"/>
  <c r="L18" i="1"/>
  <c r="F18" i="1"/>
  <c r="P18" i="1"/>
  <c r="C14" i="2"/>
  <c r="B19" i="1"/>
  <c r="L19" i="1"/>
  <c r="F19" i="1"/>
  <c r="P19" i="1"/>
  <c r="C15" i="2"/>
  <c r="B20" i="1"/>
  <c r="L20" i="1"/>
  <c r="F20" i="1"/>
  <c r="P20" i="1"/>
  <c r="C16" i="2"/>
  <c r="B21" i="1"/>
  <c r="L21" i="1"/>
  <c r="F21" i="1"/>
  <c r="P21" i="1"/>
  <c r="C17" i="2"/>
  <c r="B22" i="1"/>
  <c r="L22" i="1"/>
  <c r="F22" i="1"/>
  <c r="P22" i="1"/>
  <c r="C18" i="2"/>
  <c r="B23" i="1"/>
  <c r="L23" i="1"/>
  <c r="F23" i="1"/>
  <c r="P23" i="1"/>
  <c r="C19" i="2"/>
  <c r="B24" i="1"/>
  <c r="L24" i="1"/>
  <c r="F24" i="1"/>
  <c r="P24" i="1"/>
  <c r="C20" i="2"/>
  <c r="B25" i="1"/>
  <c r="L25" i="1"/>
  <c r="F25" i="1"/>
  <c r="P25" i="1"/>
  <c r="C21" i="2"/>
  <c r="B26" i="1"/>
  <c r="L26" i="1"/>
  <c r="F26" i="1"/>
  <c r="P26" i="1"/>
  <c r="C22" i="2"/>
  <c r="B27" i="1"/>
  <c r="L27" i="1"/>
  <c r="F27" i="1"/>
  <c r="P27" i="1"/>
  <c r="C23" i="2"/>
  <c r="B28" i="1"/>
  <c r="L28" i="1"/>
  <c r="F28" i="1"/>
  <c r="P28" i="1"/>
  <c r="C24" i="2"/>
  <c r="B29" i="1"/>
  <c r="L29" i="1"/>
  <c r="F29" i="1"/>
  <c r="P29" i="1"/>
  <c r="C25" i="2"/>
  <c r="B30" i="1"/>
  <c r="L30" i="1"/>
  <c r="F30" i="1"/>
  <c r="P30" i="1"/>
  <c r="C26" i="2"/>
  <c r="B31" i="1"/>
  <c r="L31" i="1"/>
  <c r="F31" i="1"/>
  <c r="P31" i="1"/>
  <c r="C27" i="2"/>
  <c r="B32" i="1"/>
  <c r="L32" i="1"/>
  <c r="F32" i="1"/>
  <c r="P32" i="1"/>
  <c r="C28" i="2"/>
  <c r="B33" i="1"/>
  <c r="L33" i="1"/>
  <c r="F33" i="1"/>
  <c r="P33" i="1"/>
  <c r="C29" i="2"/>
  <c r="B34" i="1"/>
  <c r="L34" i="1"/>
  <c r="F34" i="1"/>
  <c r="P34" i="1"/>
  <c r="C30" i="2"/>
  <c r="B35" i="1"/>
  <c r="L35" i="1"/>
  <c r="F35" i="1"/>
  <c r="P35" i="1"/>
  <c r="C31" i="2"/>
  <c r="B36" i="1"/>
  <c r="L36" i="1"/>
  <c r="F36" i="1"/>
  <c r="P36" i="1"/>
  <c r="C32" i="2"/>
  <c r="B37" i="1"/>
  <c r="L37" i="1"/>
  <c r="F37" i="1"/>
  <c r="P37" i="1"/>
  <c r="C33" i="2"/>
  <c r="B38" i="1"/>
  <c r="L38" i="1"/>
  <c r="F38" i="1"/>
  <c r="P38" i="1"/>
  <c r="C34" i="2"/>
  <c r="B39" i="1"/>
  <c r="L39" i="1"/>
  <c r="F39" i="1"/>
  <c r="P39" i="1"/>
  <c r="C35" i="2"/>
  <c r="B40" i="1"/>
  <c r="L40" i="1"/>
  <c r="F40" i="1"/>
  <c r="P40" i="1"/>
  <c r="C36" i="2"/>
  <c r="B41" i="1"/>
  <c r="L41" i="1"/>
  <c r="F41" i="1"/>
  <c r="P41" i="1"/>
  <c r="C37" i="2"/>
  <c r="B42" i="1"/>
  <c r="L42" i="1"/>
  <c r="F42" i="1"/>
  <c r="P42" i="1"/>
  <c r="C38" i="2"/>
  <c r="B43" i="1"/>
  <c r="L43" i="1"/>
  <c r="F43" i="1"/>
  <c r="P43" i="1"/>
  <c r="C39" i="2"/>
  <c r="B44" i="1"/>
  <c r="L44" i="1"/>
  <c r="F44" i="1"/>
  <c r="P44" i="1"/>
  <c r="C40" i="2"/>
  <c r="B45" i="1"/>
  <c r="L45" i="1"/>
  <c r="F45" i="1"/>
  <c r="P45" i="1"/>
  <c r="C41" i="2"/>
  <c r="B46" i="1"/>
  <c r="L46" i="1"/>
  <c r="F46" i="1"/>
  <c r="P46" i="1"/>
  <c r="C42" i="2"/>
  <c r="B47" i="1"/>
  <c r="L47" i="1"/>
  <c r="F47" i="1"/>
  <c r="P47" i="1"/>
  <c r="C43" i="2"/>
  <c r="B48" i="1"/>
  <c r="L48" i="1"/>
  <c r="F48" i="1"/>
  <c r="P48" i="1"/>
  <c r="C44" i="2"/>
  <c r="B49" i="1"/>
  <c r="L49" i="1"/>
  <c r="F49" i="1"/>
  <c r="P49" i="1"/>
  <c r="C45" i="2"/>
  <c r="B50" i="1"/>
  <c r="L50" i="1"/>
  <c r="F50" i="1"/>
  <c r="P50" i="1"/>
  <c r="C46" i="2"/>
  <c r="B51" i="1"/>
  <c r="L51" i="1"/>
  <c r="F51" i="1"/>
  <c r="P51" i="1"/>
  <c r="C47" i="2"/>
  <c r="B52" i="1"/>
  <c r="L52" i="1"/>
  <c r="F52" i="1"/>
  <c r="P52" i="1"/>
  <c r="C48" i="2"/>
  <c r="B53" i="1"/>
  <c r="L53" i="1"/>
  <c r="F53" i="1"/>
  <c r="P53" i="1"/>
  <c r="C49" i="2"/>
  <c r="B54" i="1"/>
  <c r="L54" i="1"/>
  <c r="F54" i="1"/>
  <c r="P54" i="1"/>
  <c r="C50" i="2"/>
  <c r="B55" i="1"/>
  <c r="L55" i="1"/>
  <c r="F55" i="1"/>
  <c r="P55" i="1"/>
  <c r="C51" i="2"/>
  <c r="B56" i="1"/>
  <c r="L56" i="1"/>
  <c r="F56" i="1"/>
  <c r="P56" i="1"/>
  <c r="C52" i="2"/>
  <c r="B57" i="1"/>
  <c r="L57" i="1"/>
  <c r="F57" i="1"/>
  <c r="P57" i="1"/>
  <c r="C53" i="2"/>
  <c r="B58" i="1"/>
  <c r="L58" i="1"/>
  <c r="F58" i="1"/>
  <c r="P58" i="1"/>
  <c r="C54" i="2"/>
  <c r="B59" i="1"/>
  <c r="L59" i="1"/>
  <c r="F59" i="1"/>
  <c r="P59" i="1"/>
  <c r="C55" i="2"/>
  <c r="B60" i="1"/>
  <c r="L60" i="1"/>
  <c r="F60" i="1"/>
  <c r="P60" i="1"/>
  <c r="C56" i="2"/>
  <c r="B61" i="1"/>
  <c r="L61" i="1"/>
  <c r="F61" i="1"/>
  <c r="P61" i="1"/>
  <c r="C57" i="2"/>
  <c r="B62" i="1"/>
  <c r="L62" i="1"/>
  <c r="F62" i="1"/>
  <c r="P62" i="1"/>
  <c r="C58" i="2"/>
  <c r="B63" i="1"/>
  <c r="L63" i="1"/>
  <c r="F63" i="1"/>
  <c r="P63" i="1"/>
  <c r="C59" i="2"/>
  <c r="B64" i="1"/>
  <c r="L64" i="1"/>
  <c r="F64" i="1"/>
  <c r="P64" i="1"/>
  <c r="C60" i="2"/>
  <c r="B65" i="1"/>
  <c r="L65" i="1"/>
  <c r="F65" i="1"/>
  <c r="P65" i="1"/>
  <c r="C61" i="2"/>
  <c r="B66" i="1"/>
  <c r="L66" i="1"/>
  <c r="F66" i="1"/>
  <c r="P66" i="1"/>
  <c r="C62" i="2"/>
  <c r="B67" i="1"/>
  <c r="L67" i="1"/>
  <c r="F67" i="1"/>
  <c r="P67" i="1"/>
  <c r="C63" i="2"/>
  <c r="B68" i="1"/>
  <c r="L68" i="1"/>
  <c r="F68" i="1"/>
  <c r="P68" i="1"/>
  <c r="C64" i="2"/>
  <c r="B69" i="1"/>
  <c r="L69" i="1"/>
  <c r="F69" i="1"/>
  <c r="P69" i="1"/>
  <c r="C65" i="2"/>
  <c r="B70" i="1"/>
  <c r="L70" i="1"/>
  <c r="F70" i="1"/>
  <c r="P70" i="1"/>
  <c r="C66" i="2"/>
  <c r="B71" i="1"/>
  <c r="L71" i="1"/>
  <c r="F71" i="1"/>
  <c r="P71" i="1"/>
  <c r="C67" i="2"/>
  <c r="B72" i="1"/>
  <c r="L72" i="1"/>
  <c r="F72" i="1"/>
  <c r="P72" i="1"/>
  <c r="C68" i="2"/>
  <c r="B73" i="1"/>
  <c r="L73" i="1"/>
  <c r="F73" i="1"/>
  <c r="P73" i="1"/>
  <c r="C69" i="2"/>
  <c r="B74" i="1"/>
  <c r="L74" i="1"/>
  <c r="F74" i="1"/>
  <c r="P74" i="1"/>
  <c r="C70" i="2"/>
  <c r="B75" i="1"/>
  <c r="L75" i="1"/>
  <c r="F75" i="1"/>
  <c r="P75" i="1"/>
  <c r="C71" i="2"/>
  <c r="B76" i="1"/>
  <c r="L76" i="1"/>
  <c r="F76" i="1"/>
  <c r="P76" i="1"/>
  <c r="C72" i="2"/>
  <c r="B77" i="1"/>
  <c r="L77" i="1"/>
  <c r="F77" i="1"/>
  <c r="P77" i="1"/>
  <c r="C73" i="2"/>
  <c r="B78" i="1"/>
  <c r="L78" i="1"/>
  <c r="F78" i="1"/>
  <c r="P78" i="1"/>
  <c r="C74" i="2"/>
  <c r="B79" i="1"/>
  <c r="L79" i="1"/>
  <c r="F79" i="1"/>
  <c r="P79" i="1"/>
  <c r="C75" i="2"/>
  <c r="B80" i="1"/>
  <c r="L80" i="1"/>
  <c r="F80" i="1"/>
  <c r="P80" i="1"/>
  <c r="C76" i="2"/>
  <c r="B81" i="1"/>
  <c r="L81" i="1"/>
  <c r="F81" i="1"/>
  <c r="P81" i="1"/>
  <c r="C77" i="2"/>
  <c r="B82" i="1"/>
  <c r="L82" i="1"/>
  <c r="F82" i="1"/>
  <c r="P82" i="1"/>
  <c r="C78" i="2"/>
  <c r="B83" i="1"/>
  <c r="L83" i="1"/>
  <c r="F83" i="1"/>
  <c r="P83" i="1"/>
  <c r="C79" i="2"/>
  <c r="B84" i="1"/>
  <c r="L84" i="1"/>
  <c r="F84" i="1"/>
  <c r="P84" i="1"/>
  <c r="C80" i="2"/>
  <c r="B85" i="1"/>
  <c r="L85" i="1"/>
  <c r="F85" i="1"/>
  <c r="P85" i="1"/>
  <c r="C81" i="2"/>
  <c r="B86" i="1"/>
  <c r="L86" i="1"/>
  <c r="F86" i="1"/>
  <c r="P86" i="1"/>
  <c r="C82" i="2"/>
  <c r="B87" i="1"/>
  <c r="L87" i="1"/>
  <c r="F87" i="1"/>
  <c r="P87" i="1"/>
  <c r="C83" i="2"/>
  <c r="B88" i="1"/>
  <c r="L88" i="1"/>
  <c r="F88" i="1"/>
  <c r="P88" i="1"/>
  <c r="C84" i="2"/>
  <c r="B89" i="1"/>
  <c r="L89" i="1"/>
  <c r="F89" i="1"/>
  <c r="P89" i="1"/>
  <c r="C85" i="2"/>
  <c r="B90" i="1"/>
  <c r="L90" i="1"/>
  <c r="F90" i="1"/>
  <c r="P90" i="1"/>
  <c r="C86" i="2"/>
  <c r="B91" i="1"/>
  <c r="L91" i="1"/>
  <c r="F91" i="1"/>
  <c r="P91" i="1"/>
  <c r="C87" i="2"/>
  <c r="B92" i="1"/>
  <c r="L92" i="1"/>
  <c r="F92" i="1"/>
  <c r="P92" i="1"/>
  <c r="C88" i="2"/>
  <c r="B93" i="1"/>
  <c r="L93" i="1"/>
  <c r="F93" i="1"/>
  <c r="P93" i="1"/>
  <c r="C89" i="2"/>
  <c r="B94" i="1"/>
  <c r="L94" i="1"/>
  <c r="F94" i="1"/>
  <c r="P94" i="1"/>
  <c r="C90" i="2"/>
  <c r="B95" i="1"/>
  <c r="L95" i="1"/>
  <c r="F95" i="1"/>
  <c r="P95" i="1"/>
  <c r="C91" i="2"/>
  <c r="B96" i="1"/>
  <c r="L96" i="1"/>
  <c r="F96" i="1"/>
  <c r="P96" i="1"/>
  <c r="C92" i="2"/>
  <c r="B97" i="1"/>
  <c r="L97" i="1"/>
  <c r="F97" i="1"/>
  <c r="P97" i="1"/>
  <c r="C93" i="2"/>
  <c r="B98" i="1"/>
  <c r="L98" i="1"/>
  <c r="F98" i="1"/>
  <c r="P98" i="1"/>
  <c r="C94" i="2"/>
  <c r="B99" i="1"/>
  <c r="L99" i="1"/>
  <c r="F99" i="1"/>
  <c r="P99" i="1"/>
  <c r="C95" i="2"/>
  <c r="B100" i="1"/>
  <c r="L100" i="1"/>
  <c r="F100" i="1"/>
  <c r="P100" i="1"/>
  <c r="C96" i="2"/>
  <c r="B101" i="1"/>
  <c r="L101" i="1"/>
  <c r="F101" i="1"/>
  <c r="P101" i="1"/>
  <c r="C97" i="2"/>
  <c r="B102" i="1"/>
  <c r="L102" i="1"/>
  <c r="F102" i="1"/>
  <c r="P102" i="1"/>
  <c r="C98" i="2"/>
  <c r="B103" i="1"/>
  <c r="L103" i="1"/>
  <c r="F103" i="1"/>
  <c r="P103" i="1"/>
  <c r="C99" i="2"/>
  <c r="B104" i="1"/>
  <c r="L104" i="1"/>
  <c r="F104" i="1"/>
  <c r="P104" i="1"/>
  <c r="C100" i="2"/>
  <c r="B105" i="1"/>
  <c r="L105" i="1"/>
  <c r="F105" i="1"/>
  <c r="P105" i="1"/>
  <c r="C101" i="2"/>
  <c r="B106" i="1"/>
  <c r="L106" i="1"/>
  <c r="F106" i="1"/>
  <c r="P106" i="1"/>
  <c r="C102" i="2"/>
  <c r="B107" i="1"/>
  <c r="L107" i="1"/>
  <c r="F107" i="1"/>
  <c r="P107" i="1"/>
  <c r="C103" i="2"/>
  <c r="B108" i="1"/>
  <c r="L108" i="1"/>
  <c r="F108" i="1"/>
  <c r="P108" i="1"/>
  <c r="C104" i="2"/>
  <c r="B109" i="1"/>
  <c r="L109" i="1"/>
  <c r="F109" i="1"/>
  <c r="P109" i="1"/>
  <c r="C105" i="2"/>
  <c r="B110" i="1"/>
  <c r="L110" i="1"/>
  <c r="F110" i="1"/>
  <c r="P110" i="1"/>
  <c r="C106" i="2"/>
  <c r="B111" i="1"/>
  <c r="L111" i="1"/>
  <c r="F111" i="1"/>
  <c r="P111" i="1"/>
  <c r="C107" i="2"/>
  <c r="B112" i="1"/>
  <c r="L112" i="1"/>
  <c r="F112" i="1"/>
  <c r="P112" i="1"/>
  <c r="C108" i="2"/>
  <c r="B113" i="1"/>
  <c r="L113" i="1"/>
  <c r="F113" i="1"/>
  <c r="P113" i="1"/>
  <c r="C109" i="2"/>
  <c r="B114" i="1"/>
  <c r="L114" i="1"/>
  <c r="F114" i="1"/>
  <c r="P114" i="1"/>
  <c r="C110" i="2"/>
  <c r="B115" i="1"/>
  <c r="L115" i="1"/>
  <c r="F115" i="1"/>
  <c r="P115" i="1"/>
  <c r="C111" i="2"/>
  <c r="B116" i="1"/>
  <c r="L116" i="1"/>
  <c r="F116" i="1"/>
  <c r="P116" i="1"/>
  <c r="C112" i="2"/>
  <c r="B117" i="1"/>
  <c r="L117" i="1"/>
  <c r="F117" i="1"/>
  <c r="P117" i="1"/>
  <c r="C113" i="2"/>
  <c r="B118" i="1"/>
  <c r="L118" i="1"/>
  <c r="F118" i="1"/>
  <c r="P118" i="1"/>
  <c r="C114" i="2"/>
  <c r="B119" i="1"/>
  <c r="L119" i="1"/>
  <c r="F119" i="1"/>
  <c r="P119" i="1"/>
  <c r="C115" i="2"/>
  <c r="B120" i="1"/>
  <c r="L120" i="1"/>
  <c r="F120" i="1"/>
  <c r="P120" i="1"/>
  <c r="C116" i="2"/>
  <c r="B121" i="1"/>
  <c r="L121" i="1"/>
  <c r="F121" i="1"/>
  <c r="P121" i="1"/>
  <c r="C117" i="2"/>
  <c r="B122" i="1"/>
  <c r="L122" i="1"/>
  <c r="F122" i="1"/>
  <c r="P122" i="1"/>
  <c r="C118" i="2"/>
  <c r="B123" i="1"/>
  <c r="L123" i="1"/>
  <c r="F123" i="1"/>
  <c r="P123" i="1"/>
  <c r="C119" i="2"/>
  <c r="B124" i="1"/>
  <c r="L124" i="1"/>
  <c r="F124" i="1"/>
  <c r="P124" i="1"/>
  <c r="C120" i="2"/>
  <c r="B125" i="1"/>
  <c r="L125" i="1"/>
  <c r="F125" i="1"/>
  <c r="P125" i="1"/>
  <c r="C121" i="2"/>
  <c r="B126" i="1"/>
  <c r="L126" i="1"/>
  <c r="F126" i="1"/>
  <c r="P126" i="1"/>
  <c r="C122" i="2"/>
  <c r="B127" i="1"/>
  <c r="L127" i="1"/>
  <c r="F127" i="1"/>
  <c r="P127" i="1"/>
  <c r="C123" i="2"/>
  <c r="B128" i="1"/>
  <c r="L128" i="1"/>
  <c r="F128" i="1"/>
  <c r="P128" i="1"/>
  <c r="C124" i="2"/>
  <c r="B129" i="1"/>
  <c r="L129" i="1"/>
  <c r="F129" i="1"/>
  <c r="P129" i="1"/>
  <c r="C125" i="2"/>
  <c r="B130" i="1"/>
  <c r="L130" i="1"/>
  <c r="F130" i="1"/>
  <c r="P130" i="1"/>
  <c r="C126" i="2"/>
  <c r="B131" i="1"/>
  <c r="L131" i="1"/>
  <c r="F131" i="1"/>
  <c r="P131" i="1"/>
  <c r="C127" i="2"/>
  <c r="B132" i="1"/>
  <c r="L132" i="1"/>
  <c r="F132" i="1"/>
  <c r="P132" i="1"/>
  <c r="C128" i="2"/>
  <c r="B133" i="1"/>
  <c r="L133" i="1"/>
  <c r="F133" i="1"/>
  <c r="P133" i="1"/>
  <c r="C129" i="2"/>
  <c r="B134" i="1"/>
  <c r="L134" i="1"/>
  <c r="F134" i="1"/>
  <c r="P134" i="1"/>
  <c r="C130" i="2"/>
  <c r="B135" i="1"/>
  <c r="L135" i="1"/>
  <c r="F135" i="1"/>
  <c r="P135" i="1"/>
  <c r="C131" i="2"/>
  <c r="B136" i="1"/>
  <c r="L136" i="1"/>
  <c r="F136" i="1"/>
  <c r="P136" i="1"/>
  <c r="C132" i="2"/>
  <c r="B137" i="1"/>
  <c r="L137" i="1"/>
  <c r="F137" i="1"/>
  <c r="P137" i="1"/>
  <c r="C133" i="2"/>
  <c r="B138" i="1"/>
  <c r="L138" i="1"/>
  <c r="F138" i="1"/>
  <c r="P138" i="1"/>
  <c r="C134" i="2"/>
  <c r="B139" i="1"/>
  <c r="L139" i="1"/>
  <c r="F139" i="1"/>
  <c r="P139" i="1"/>
  <c r="C135" i="2"/>
  <c r="B140" i="1"/>
  <c r="L140" i="1"/>
  <c r="F140" i="1"/>
  <c r="P140" i="1"/>
  <c r="C136" i="2"/>
  <c r="B141" i="1"/>
  <c r="L141" i="1"/>
  <c r="F141" i="1"/>
  <c r="P141" i="1"/>
  <c r="C137" i="2"/>
  <c r="B142" i="1"/>
  <c r="L142" i="1"/>
  <c r="F142" i="1"/>
  <c r="P142" i="1"/>
  <c r="C138" i="2"/>
  <c r="B143" i="1"/>
  <c r="L143" i="1"/>
  <c r="F143" i="1"/>
  <c r="P143" i="1"/>
  <c r="C139" i="2"/>
  <c r="B144" i="1"/>
  <c r="L144" i="1"/>
  <c r="F144" i="1"/>
  <c r="P144" i="1"/>
  <c r="C140" i="2"/>
  <c r="B145" i="1"/>
  <c r="L145" i="1"/>
  <c r="F145" i="1"/>
  <c r="P145" i="1"/>
  <c r="C141" i="2"/>
  <c r="B146" i="1"/>
  <c r="L146" i="1"/>
  <c r="F146" i="1"/>
  <c r="P146" i="1"/>
  <c r="C142" i="2"/>
  <c r="B147" i="1"/>
  <c r="L147" i="1"/>
  <c r="F147" i="1"/>
  <c r="P147" i="1"/>
  <c r="C143" i="2"/>
  <c r="B148" i="1"/>
  <c r="L148" i="1"/>
  <c r="F148" i="1"/>
  <c r="P148" i="1"/>
  <c r="C144" i="2"/>
  <c r="B149" i="1"/>
  <c r="L149" i="1"/>
  <c r="F149" i="1"/>
  <c r="P149" i="1"/>
  <c r="C145" i="2"/>
  <c r="B150" i="1"/>
  <c r="L150" i="1"/>
  <c r="F150" i="1"/>
  <c r="P150" i="1"/>
  <c r="C146" i="2"/>
  <c r="B151" i="1"/>
  <c r="L151" i="1"/>
  <c r="F151" i="1"/>
  <c r="P151" i="1"/>
  <c r="C147" i="2"/>
  <c r="B152" i="1"/>
  <c r="L152" i="1"/>
  <c r="F152" i="1"/>
  <c r="P152" i="1"/>
  <c r="C148" i="2"/>
  <c r="B153" i="1"/>
  <c r="L153" i="1"/>
  <c r="F153" i="1"/>
  <c r="P153" i="1"/>
  <c r="C149" i="2"/>
  <c r="B154" i="1"/>
  <c r="L154" i="1"/>
  <c r="F154" i="1"/>
  <c r="P154" i="1"/>
  <c r="C150" i="2"/>
  <c r="B155" i="1"/>
  <c r="L155" i="1"/>
  <c r="F155" i="1"/>
  <c r="P155" i="1"/>
  <c r="C151" i="2"/>
  <c r="B156" i="1"/>
  <c r="L156" i="1"/>
  <c r="F156" i="1"/>
  <c r="P156" i="1"/>
  <c r="C152" i="2"/>
  <c r="B157" i="1"/>
  <c r="L157" i="1"/>
  <c r="F157" i="1"/>
  <c r="P157" i="1"/>
  <c r="C153" i="2"/>
  <c r="B158" i="1"/>
  <c r="L158" i="1"/>
  <c r="F158" i="1"/>
  <c r="P158" i="1"/>
  <c r="C154" i="2"/>
  <c r="B159" i="1"/>
  <c r="L159" i="1"/>
  <c r="F159" i="1"/>
  <c r="P159" i="1"/>
  <c r="C155" i="2"/>
  <c r="B160" i="1"/>
  <c r="L160" i="1"/>
  <c r="F160" i="1"/>
  <c r="P160" i="1"/>
  <c r="C156" i="2"/>
  <c r="B161" i="1"/>
  <c r="L161" i="1"/>
  <c r="F161" i="1"/>
  <c r="P161" i="1"/>
  <c r="C157" i="2"/>
  <c r="B162" i="1"/>
  <c r="L162" i="1"/>
  <c r="F162" i="1"/>
  <c r="P162" i="1"/>
  <c r="C158" i="2"/>
  <c r="B163" i="1"/>
  <c r="L163" i="1"/>
  <c r="F163" i="1"/>
  <c r="P163" i="1"/>
  <c r="C159" i="2"/>
  <c r="B164" i="1"/>
  <c r="L164" i="1"/>
  <c r="F164" i="1"/>
  <c r="P164" i="1"/>
  <c r="C160" i="2"/>
  <c r="B165" i="1"/>
  <c r="L165" i="1"/>
  <c r="F165" i="1"/>
  <c r="P165" i="1"/>
  <c r="C161" i="2"/>
  <c r="B166" i="1"/>
  <c r="L166" i="1"/>
  <c r="F166" i="1"/>
  <c r="P166" i="1"/>
  <c r="C162" i="2"/>
  <c r="B167" i="1"/>
  <c r="L167" i="1"/>
  <c r="F167" i="1"/>
  <c r="P167" i="1"/>
  <c r="C163" i="2"/>
  <c r="B168" i="1"/>
  <c r="L168" i="1"/>
  <c r="F168" i="1"/>
  <c r="P168" i="1"/>
  <c r="C164" i="2"/>
  <c r="B169" i="1"/>
  <c r="L169" i="1"/>
  <c r="F169" i="1"/>
  <c r="P169" i="1"/>
  <c r="C165" i="2"/>
  <c r="B170" i="1"/>
  <c r="L170" i="1"/>
  <c r="F170" i="1"/>
  <c r="P170" i="1"/>
  <c r="C166" i="2"/>
  <c r="B171" i="1"/>
  <c r="L171" i="1"/>
  <c r="F171" i="1"/>
  <c r="P171" i="1"/>
  <c r="C167" i="2"/>
  <c r="B172" i="1"/>
  <c r="L172" i="1"/>
  <c r="F172" i="1"/>
  <c r="P172" i="1"/>
  <c r="C168" i="2"/>
  <c r="B173" i="1"/>
  <c r="L173" i="1"/>
  <c r="F173" i="1"/>
  <c r="P173" i="1"/>
  <c r="C169" i="2"/>
  <c r="B174" i="1"/>
  <c r="L174" i="1"/>
  <c r="F174" i="1"/>
  <c r="P174" i="1"/>
  <c r="C170" i="2"/>
  <c r="B175" i="1"/>
  <c r="L175" i="1"/>
  <c r="F175" i="1"/>
  <c r="P175" i="1"/>
  <c r="C171" i="2"/>
  <c r="B176" i="1"/>
  <c r="L176" i="1"/>
  <c r="F176" i="1"/>
  <c r="P176" i="1"/>
  <c r="C172" i="2"/>
  <c r="B177" i="1"/>
  <c r="L177" i="1"/>
  <c r="F177" i="1"/>
  <c r="P177" i="1"/>
  <c r="C173" i="2"/>
  <c r="B178" i="1"/>
  <c r="L178" i="1"/>
  <c r="F178" i="1"/>
  <c r="P178" i="1"/>
  <c r="C174" i="2"/>
  <c r="B179" i="1"/>
  <c r="L179" i="1"/>
  <c r="F179" i="1"/>
  <c r="P179" i="1"/>
  <c r="C175" i="2"/>
  <c r="B180" i="1"/>
  <c r="L180" i="1"/>
  <c r="F180" i="1"/>
  <c r="P180" i="1"/>
  <c r="C176" i="2"/>
  <c r="B181" i="1"/>
  <c r="L181" i="1"/>
  <c r="F181" i="1"/>
  <c r="P181" i="1"/>
  <c r="C177" i="2"/>
  <c r="B182" i="1"/>
  <c r="L182" i="1"/>
  <c r="F182" i="1"/>
  <c r="P182" i="1"/>
  <c r="C178" i="2"/>
  <c r="B183" i="1"/>
  <c r="L183" i="1"/>
  <c r="F183" i="1"/>
  <c r="P183" i="1"/>
  <c r="C179" i="2"/>
  <c r="B184" i="1"/>
  <c r="L184" i="1"/>
  <c r="F184" i="1"/>
  <c r="P184" i="1"/>
  <c r="C180" i="2"/>
  <c r="B185" i="1"/>
  <c r="L185" i="1"/>
  <c r="F185" i="1"/>
  <c r="P185" i="1"/>
  <c r="C181" i="2"/>
  <c r="B186" i="1"/>
  <c r="L186" i="1"/>
  <c r="F186" i="1"/>
  <c r="P186" i="1"/>
  <c r="C182" i="2"/>
  <c r="B187" i="1"/>
  <c r="L187" i="1"/>
  <c r="F187" i="1"/>
  <c r="P187" i="1"/>
  <c r="C183" i="2"/>
  <c r="B188" i="1"/>
  <c r="L188" i="1"/>
  <c r="F188" i="1"/>
  <c r="P188" i="1"/>
  <c r="C184" i="2"/>
  <c r="B189" i="1"/>
  <c r="L189" i="1"/>
  <c r="F189" i="1"/>
  <c r="P189" i="1"/>
  <c r="C185" i="2"/>
  <c r="B190" i="1"/>
  <c r="L190" i="1"/>
  <c r="F190" i="1"/>
  <c r="P190" i="1"/>
  <c r="C186" i="2"/>
  <c r="B191" i="1"/>
  <c r="L191" i="1"/>
  <c r="F191" i="1"/>
  <c r="P191" i="1"/>
  <c r="C187" i="2"/>
  <c r="B192" i="1"/>
  <c r="L192" i="1"/>
  <c r="F192" i="1"/>
  <c r="P192" i="1"/>
  <c r="C188" i="2"/>
  <c r="B193" i="1"/>
  <c r="L193" i="1"/>
  <c r="F193" i="1"/>
  <c r="P193" i="1"/>
  <c r="C189" i="2"/>
  <c r="B194" i="1"/>
  <c r="L194" i="1"/>
  <c r="F194" i="1"/>
  <c r="P194" i="1"/>
  <c r="C190" i="2"/>
  <c r="B195" i="1"/>
  <c r="L195" i="1"/>
  <c r="F195" i="1"/>
  <c r="P195" i="1"/>
  <c r="C191" i="2"/>
  <c r="B196" i="1"/>
  <c r="L196" i="1"/>
  <c r="F196" i="1"/>
  <c r="P196" i="1"/>
  <c r="C192" i="2"/>
  <c r="B197" i="1"/>
  <c r="L197" i="1"/>
  <c r="F197" i="1"/>
  <c r="P197" i="1"/>
  <c r="C193" i="2"/>
  <c r="B198" i="1"/>
  <c r="L198" i="1"/>
  <c r="F198" i="1"/>
  <c r="P198" i="1"/>
  <c r="C194" i="2"/>
  <c r="B199" i="1"/>
  <c r="L199" i="1"/>
  <c r="F199" i="1"/>
  <c r="P199" i="1"/>
  <c r="C195" i="2"/>
  <c r="B200" i="1"/>
  <c r="L200" i="1"/>
  <c r="F200" i="1"/>
  <c r="P200" i="1"/>
  <c r="C196" i="2"/>
  <c r="B201" i="1"/>
  <c r="L201" i="1"/>
  <c r="F201" i="1"/>
  <c r="P201" i="1"/>
  <c r="C197" i="2"/>
  <c r="B202" i="1"/>
  <c r="L202" i="1"/>
  <c r="F202" i="1"/>
  <c r="P202" i="1"/>
  <c r="C198" i="2"/>
  <c r="B203" i="1"/>
  <c r="L203" i="1"/>
  <c r="F203" i="1"/>
  <c r="P203" i="1"/>
  <c r="C199" i="2"/>
  <c r="B204" i="1"/>
  <c r="L204" i="1"/>
  <c r="F204" i="1"/>
  <c r="P204" i="1"/>
  <c r="C200" i="2"/>
  <c r="B205" i="1"/>
  <c r="L205" i="1"/>
  <c r="F205" i="1"/>
  <c r="P205" i="1"/>
  <c r="C201" i="2"/>
  <c r="B206" i="1"/>
  <c r="L206" i="1"/>
  <c r="F206" i="1"/>
  <c r="P206" i="1"/>
  <c r="C202" i="2"/>
  <c r="B207" i="1"/>
  <c r="L207" i="1"/>
  <c r="F207" i="1"/>
  <c r="P207" i="1"/>
  <c r="C203" i="2"/>
  <c r="B208" i="1"/>
  <c r="L208" i="1"/>
  <c r="F208" i="1"/>
  <c r="P208" i="1"/>
  <c r="C204" i="2"/>
  <c r="B209" i="1"/>
  <c r="L209" i="1"/>
  <c r="F209" i="1"/>
  <c r="P209" i="1"/>
  <c r="C205" i="2"/>
  <c r="B210" i="1"/>
  <c r="L210" i="1"/>
  <c r="F210" i="1"/>
  <c r="P210" i="1"/>
  <c r="C206" i="2"/>
  <c r="B211" i="1"/>
  <c r="L211" i="1"/>
  <c r="F211" i="1"/>
  <c r="P211" i="1"/>
  <c r="C207" i="2"/>
  <c r="B212" i="1"/>
  <c r="L212" i="1"/>
  <c r="F212" i="1"/>
  <c r="P212" i="1"/>
  <c r="C208" i="2"/>
  <c r="B213" i="1"/>
  <c r="L213" i="1"/>
  <c r="F213" i="1"/>
  <c r="P213" i="1"/>
  <c r="C209" i="2"/>
  <c r="B214" i="1"/>
  <c r="L214" i="1"/>
  <c r="F214" i="1"/>
  <c r="P214" i="1"/>
  <c r="C210" i="2"/>
  <c r="B215" i="1"/>
  <c r="L215" i="1"/>
  <c r="F215" i="1"/>
  <c r="P215" i="1"/>
  <c r="C211" i="2"/>
  <c r="B216" i="1"/>
  <c r="L216" i="1"/>
  <c r="F216" i="1"/>
  <c r="P216" i="1"/>
  <c r="C212" i="2"/>
  <c r="B217" i="1"/>
  <c r="L217" i="1"/>
  <c r="F217" i="1"/>
  <c r="P217" i="1"/>
  <c r="C213" i="2"/>
  <c r="B218" i="1"/>
  <c r="L218" i="1"/>
  <c r="F218" i="1"/>
  <c r="P218" i="1"/>
  <c r="C214" i="2"/>
  <c r="B219" i="1"/>
  <c r="L219" i="1"/>
  <c r="F219" i="1"/>
  <c r="P219" i="1"/>
  <c r="C215" i="2"/>
  <c r="B220" i="1"/>
  <c r="L220" i="1"/>
  <c r="F220" i="1"/>
  <c r="P220" i="1"/>
  <c r="C216" i="2"/>
  <c r="B221" i="1"/>
  <c r="L221" i="1"/>
  <c r="F221" i="1"/>
  <c r="P221" i="1"/>
  <c r="C217" i="2"/>
  <c r="B222" i="1"/>
  <c r="L222" i="1"/>
  <c r="F222" i="1"/>
  <c r="P222" i="1"/>
  <c r="C218" i="2"/>
  <c r="B223" i="1"/>
  <c r="L223" i="1"/>
  <c r="F223" i="1"/>
  <c r="P223" i="1"/>
  <c r="C219" i="2"/>
  <c r="B224" i="1"/>
  <c r="L224" i="1"/>
  <c r="F224" i="1"/>
  <c r="P224" i="1"/>
  <c r="C220" i="2"/>
  <c r="B225" i="1"/>
  <c r="L225" i="1"/>
  <c r="F225" i="1"/>
  <c r="P225" i="1"/>
  <c r="C221" i="2"/>
  <c r="B226" i="1"/>
  <c r="L226" i="1"/>
  <c r="F226" i="1"/>
  <c r="P226" i="1"/>
  <c r="C222" i="2"/>
  <c r="B13" i="1"/>
  <c r="L13" i="1"/>
  <c r="F13" i="1"/>
  <c r="P13" i="1"/>
  <c r="C9" i="2"/>
  <c r="V226" i="1"/>
  <c r="U226" i="1"/>
  <c r="T226" i="1"/>
  <c r="S226" i="1"/>
  <c r="R226" i="1"/>
  <c r="E226" i="1"/>
  <c r="O226" i="1"/>
  <c r="D226" i="1"/>
  <c r="N226" i="1"/>
  <c r="C226" i="1"/>
  <c r="M226" i="1"/>
  <c r="K226" i="1"/>
  <c r="J226" i="1"/>
  <c r="I226" i="1"/>
  <c r="H226" i="1"/>
  <c r="G226" i="1"/>
  <c r="V225" i="1"/>
  <c r="U225" i="1"/>
  <c r="T225" i="1"/>
  <c r="S225" i="1"/>
  <c r="R225" i="1"/>
  <c r="E225" i="1"/>
  <c r="O225" i="1"/>
  <c r="D225" i="1"/>
  <c r="N225" i="1"/>
  <c r="C225" i="1"/>
  <c r="M225" i="1"/>
  <c r="K225" i="1"/>
  <c r="J225" i="1"/>
  <c r="I225" i="1"/>
  <c r="H225" i="1"/>
  <c r="G225" i="1"/>
  <c r="V224" i="1"/>
  <c r="U224" i="1"/>
  <c r="T224" i="1"/>
  <c r="S224" i="1"/>
  <c r="R224" i="1"/>
  <c r="E224" i="1"/>
  <c r="O224" i="1"/>
  <c r="D224" i="1"/>
  <c r="N224" i="1"/>
  <c r="C224" i="1"/>
  <c r="M224" i="1"/>
  <c r="K224" i="1"/>
  <c r="J224" i="1"/>
  <c r="I224" i="1"/>
  <c r="H224" i="1"/>
  <c r="G224" i="1"/>
  <c r="V223" i="1"/>
  <c r="U223" i="1"/>
  <c r="T223" i="1"/>
  <c r="S223" i="1"/>
  <c r="R223" i="1"/>
  <c r="E223" i="1"/>
  <c r="O223" i="1"/>
  <c r="D223" i="1"/>
  <c r="N223" i="1"/>
  <c r="C223" i="1"/>
  <c r="M223" i="1"/>
  <c r="K223" i="1"/>
  <c r="J223" i="1"/>
  <c r="I223" i="1"/>
  <c r="H223" i="1"/>
  <c r="G223" i="1"/>
  <c r="V222" i="1"/>
  <c r="U222" i="1"/>
  <c r="T222" i="1"/>
  <c r="S222" i="1"/>
  <c r="R222" i="1"/>
  <c r="E222" i="1"/>
  <c r="O222" i="1"/>
  <c r="D222" i="1"/>
  <c r="N222" i="1"/>
  <c r="C222" i="1"/>
  <c r="M222" i="1"/>
  <c r="K222" i="1"/>
  <c r="J222" i="1"/>
  <c r="I222" i="1"/>
  <c r="H222" i="1"/>
  <c r="G222" i="1"/>
  <c r="V221" i="1"/>
  <c r="U221" i="1"/>
  <c r="T221" i="1"/>
  <c r="S221" i="1"/>
  <c r="R221" i="1"/>
  <c r="E221" i="1"/>
  <c r="O221" i="1"/>
  <c r="D221" i="1"/>
  <c r="N221" i="1"/>
  <c r="C221" i="1"/>
  <c r="M221" i="1"/>
  <c r="K221" i="1"/>
  <c r="J221" i="1"/>
  <c r="I221" i="1"/>
  <c r="H221" i="1"/>
  <c r="G221" i="1"/>
  <c r="V220" i="1"/>
  <c r="U220" i="1"/>
  <c r="T220" i="1"/>
  <c r="S220" i="1"/>
  <c r="R220" i="1"/>
  <c r="E220" i="1"/>
  <c r="O220" i="1"/>
  <c r="D220" i="1"/>
  <c r="N220" i="1"/>
  <c r="C220" i="1"/>
  <c r="M220" i="1"/>
  <c r="K220" i="1"/>
  <c r="J220" i="1"/>
  <c r="I220" i="1"/>
  <c r="H220" i="1"/>
  <c r="G220" i="1"/>
  <c r="V219" i="1"/>
  <c r="U219" i="1"/>
  <c r="T219" i="1"/>
  <c r="S219" i="1"/>
  <c r="R219" i="1"/>
  <c r="E219" i="1"/>
  <c r="O219" i="1"/>
  <c r="D219" i="1"/>
  <c r="N219" i="1"/>
  <c r="C219" i="1"/>
  <c r="M219" i="1"/>
  <c r="K219" i="1"/>
  <c r="J219" i="1"/>
  <c r="I219" i="1"/>
  <c r="H219" i="1"/>
  <c r="G219" i="1"/>
  <c r="V218" i="1"/>
  <c r="U218" i="1"/>
  <c r="T218" i="1"/>
  <c r="S218" i="1"/>
  <c r="R218" i="1"/>
  <c r="E218" i="1"/>
  <c r="O218" i="1"/>
  <c r="D218" i="1"/>
  <c r="N218" i="1"/>
  <c r="C218" i="1"/>
  <c r="M218" i="1"/>
  <c r="K218" i="1"/>
  <c r="J218" i="1"/>
  <c r="I218" i="1"/>
  <c r="H218" i="1"/>
  <c r="G218" i="1"/>
  <c r="V217" i="1"/>
  <c r="U217" i="1"/>
  <c r="T217" i="1"/>
  <c r="S217" i="1"/>
  <c r="R217" i="1"/>
  <c r="E217" i="1"/>
  <c r="O217" i="1"/>
  <c r="D217" i="1"/>
  <c r="N217" i="1"/>
  <c r="C217" i="1"/>
  <c r="M217" i="1"/>
  <c r="K217" i="1"/>
  <c r="J217" i="1"/>
  <c r="I217" i="1"/>
  <c r="H217" i="1"/>
  <c r="G217" i="1"/>
  <c r="V216" i="1"/>
  <c r="U216" i="1"/>
  <c r="T216" i="1"/>
  <c r="S216" i="1"/>
  <c r="R216" i="1"/>
  <c r="E216" i="1"/>
  <c r="O216" i="1"/>
  <c r="D216" i="1"/>
  <c r="N216" i="1"/>
  <c r="C216" i="1"/>
  <c r="M216" i="1"/>
  <c r="K216" i="1"/>
  <c r="J216" i="1"/>
  <c r="I216" i="1"/>
  <c r="H216" i="1"/>
  <c r="G216" i="1"/>
  <c r="V215" i="1"/>
  <c r="U215" i="1"/>
  <c r="T215" i="1"/>
  <c r="S215" i="1"/>
  <c r="R215" i="1"/>
  <c r="E215" i="1"/>
  <c r="O215" i="1"/>
  <c r="D215" i="1"/>
  <c r="N215" i="1"/>
  <c r="C215" i="1"/>
  <c r="M215" i="1"/>
  <c r="K215" i="1"/>
  <c r="J215" i="1"/>
  <c r="I215" i="1"/>
  <c r="H215" i="1"/>
  <c r="G215" i="1"/>
  <c r="V214" i="1"/>
  <c r="U214" i="1"/>
  <c r="T214" i="1"/>
  <c r="S214" i="1"/>
  <c r="R214" i="1"/>
  <c r="E214" i="1"/>
  <c r="O214" i="1"/>
  <c r="D214" i="1"/>
  <c r="N214" i="1"/>
  <c r="C214" i="1"/>
  <c r="M214" i="1"/>
  <c r="K214" i="1"/>
  <c r="J214" i="1"/>
  <c r="I214" i="1"/>
  <c r="H214" i="1"/>
  <c r="G214" i="1"/>
  <c r="V213" i="1"/>
  <c r="U213" i="1"/>
  <c r="T213" i="1"/>
  <c r="S213" i="1"/>
  <c r="R213" i="1"/>
  <c r="E213" i="1"/>
  <c r="O213" i="1"/>
  <c r="D213" i="1"/>
  <c r="N213" i="1"/>
  <c r="C213" i="1"/>
  <c r="M213" i="1"/>
  <c r="K213" i="1"/>
  <c r="J213" i="1"/>
  <c r="I213" i="1"/>
  <c r="H213" i="1"/>
  <c r="G213" i="1"/>
  <c r="V212" i="1"/>
  <c r="U212" i="1"/>
  <c r="T212" i="1"/>
  <c r="S212" i="1"/>
  <c r="R212" i="1"/>
  <c r="E212" i="1"/>
  <c r="O212" i="1"/>
  <c r="D212" i="1"/>
  <c r="N212" i="1"/>
  <c r="C212" i="1"/>
  <c r="M212" i="1"/>
  <c r="K212" i="1"/>
  <c r="J212" i="1"/>
  <c r="I212" i="1"/>
  <c r="H212" i="1"/>
  <c r="G212" i="1"/>
  <c r="V211" i="1"/>
  <c r="U211" i="1"/>
  <c r="T211" i="1"/>
  <c r="S211" i="1"/>
  <c r="R211" i="1"/>
  <c r="E211" i="1"/>
  <c r="O211" i="1"/>
  <c r="D211" i="1"/>
  <c r="N211" i="1"/>
  <c r="C211" i="1"/>
  <c r="M211" i="1"/>
  <c r="K211" i="1"/>
  <c r="J211" i="1"/>
  <c r="I211" i="1"/>
  <c r="H211" i="1"/>
  <c r="G211" i="1"/>
  <c r="V210" i="1"/>
  <c r="U210" i="1"/>
  <c r="T210" i="1"/>
  <c r="S210" i="1"/>
  <c r="R210" i="1"/>
  <c r="E210" i="1"/>
  <c r="O210" i="1"/>
  <c r="D210" i="1"/>
  <c r="N210" i="1"/>
  <c r="C210" i="1"/>
  <c r="M210" i="1"/>
  <c r="K210" i="1"/>
  <c r="J210" i="1"/>
  <c r="I210" i="1"/>
  <c r="H210" i="1"/>
  <c r="G210" i="1"/>
  <c r="V209" i="1"/>
  <c r="U209" i="1"/>
  <c r="T209" i="1"/>
  <c r="S209" i="1"/>
  <c r="R209" i="1"/>
  <c r="E209" i="1"/>
  <c r="O209" i="1"/>
  <c r="D209" i="1"/>
  <c r="N209" i="1"/>
  <c r="C209" i="1"/>
  <c r="M209" i="1"/>
  <c r="K209" i="1"/>
  <c r="J209" i="1"/>
  <c r="I209" i="1"/>
  <c r="H209" i="1"/>
  <c r="G209" i="1"/>
  <c r="V208" i="1"/>
  <c r="U208" i="1"/>
  <c r="T208" i="1"/>
  <c r="S208" i="1"/>
  <c r="R208" i="1"/>
  <c r="E208" i="1"/>
  <c r="O208" i="1"/>
  <c r="D208" i="1"/>
  <c r="N208" i="1"/>
  <c r="C208" i="1"/>
  <c r="M208" i="1"/>
  <c r="K208" i="1"/>
  <c r="J208" i="1"/>
  <c r="I208" i="1"/>
  <c r="H208" i="1"/>
  <c r="G208" i="1"/>
  <c r="V207" i="1"/>
  <c r="U207" i="1"/>
  <c r="T207" i="1"/>
  <c r="S207" i="1"/>
  <c r="R207" i="1"/>
  <c r="E207" i="1"/>
  <c r="O207" i="1"/>
  <c r="D207" i="1"/>
  <c r="N207" i="1"/>
  <c r="C207" i="1"/>
  <c r="M207" i="1"/>
  <c r="K207" i="1"/>
  <c r="J207" i="1"/>
  <c r="I207" i="1"/>
  <c r="H207" i="1"/>
  <c r="G207" i="1"/>
  <c r="V206" i="1"/>
  <c r="U206" i="1"/>
  <c r="T206" i="1"/>
  <c r="S206" i="1"/>
  <c r="R206" i="1"/>
  <c r="E206" i="1"/>
  <c r="O206" i="1"/>
  <c r="D206" i="1"/>
  <c r="N206" i="1"/>
  <c r="C206" i="1"/>
  <c r="M206" i="1"/>
  <c r="K206" i="1"/>
  <c r="J206" i="1"/>
  <c r="I206" i="1"/>
  <c r="H206" i="1"/>
  <c r="G206" i="1"/>
  <c r="V205" i="1"/>
  <c r="U205" i="1"/>
  <c r="T205" i="1"/>
  <c r="S205" i="1"/>
  <c r="R205" i="1"/>
  <c r="E205" i="1"/>
  <c r="O205" i="1"/>
  <c r="D205" i="1"/>
  <c r="N205" i="1"/>
  <c r="C205" i="1"/>
  <c r="M205" i="1"/>
  <c r="K205" i="1"/>
  <c r="J205" i="1"/>
  <c r="I205" i="1"/>
  <c r="H205" i="1"/>
  <c r="G205" i="1"/>
  <c r="V204" i="1"/>
  <c r="U204" i="1"/>
  <c r="T204" i="1"/>
  <c r="S204" i="1"/>
  <c r="R204" i="1"/>
  <c r="E204" i="1"/>
  <c r="O204" i="1"/>
  <c r="D204" i="1"/>
  <c r="N204" i="1"/>
  <c r="C204" i="1"/>
  <c r="M204" i="1"/>
  <c r="K204" i="1"/>
  <c r="J204" i="1"/>
  <c r="I204" i="1"/>
  <c r="H204" i="1"/>
  <c r="G204" i="1"/>
  <c r="V203" i="1"/>
  <c r="U203" i="1"/>
  <c r="T203" i="1"/>
  <c r="S203" i="1"/>
  <c r="R203" i="1"/>
  <c r="E203" i="1"/>
  <c r="O203" i="1"/>
  <c r="D203" i="1"/>
  <c r="N203" i="1"/>
  <c r="C203" i="1"/>
  <c r="M203" i="1"/>
  <c r="K203" i="1"/>
  <c r="J203" i="1"/>
  <c r="I203" i="1"/>
  <c r="H203" i="1"/>
  <c r="G203" i="1"/>
  <c r="V202" i="1"/>
  <c r="U202" i="1"/>
  <c r="T202" i="1"/>
  <c r="S202" i="1"/>
  <c r="R202" i="1"/>
  <c r="E202" i="1"/>
  <c r="O202" i="1"/>
  <c r="D202" i="1"/>
  <c r="N202" i="1"/>
  <c r="C202" i="1"/>
  <c r="M202" i="1"/>
  <c r="K202" i="1"/>
  <c r="J202" i="1"/>
  <c r="I202" i="1"/>
  <c r="H202" i="1"/>
  <c r="G202" i="1"/>
  <c r="V201" i="1"/>
  <c r="U201" i="1"/>
  <c r="T201" i="1"/>
  <c r="S201" i="1"/>
  <c r="R201" i="1"/>
  <c r="E201" i="1"/>
  <c r="O201" i="1"/>
  <c r="D201" i="1"/>
  <c r="N201" i="1"/>
  <c r="C201" i="1"/>
  <c r="M201" i="1"/>
  <c r="K201" i="1"/>
  <c r="J201" i="1"/>
  <c r="I201" i="1"/>
  <c r="H201" i="1"/>
  <c r="G201" i="1"/>
  <c r="V200" i="1"/>
  <c r="U200" i="1"/>
  <c r="T200" i="1"/>
  <c r="S200" i="1"/>
  <c r="R200" i="1"/>
  <c r="E200" i="1"/>
  <c r="O200" i="1"/>
  <c r="D200" i="1"/>
  <c r="N200" i="1"/>
  <c r="C200" i="1"/>
  <c r="M200" i="1"/>
  <c r="K200" i="1"/>
  <c r="J200" i="1"/>
  <c r="I200" i="1"/>
  <c r="H200" i="1"/>
  <c r="G200" i="1"/>
  <c r="V199" i="1"/>
  <c r="U199" i="1"/>
  <c r="T199" i="1"/>
  <c r="S199" i="1"/>
  <c r="R199" i="1"/>
  <c r="E199" i="1"/>
  <c r="O199" i="1"/>
  <c r="D199" i="1"/>
  <c r="N199" i="1"/>
  <c r="C199" i="1"/>
  <c r="M199" i="1"/>
  <c r="K199" i="1"/>
  <c r="J199" i="1"/>
  <c r="I199" i="1"/>
  <c r="H199" i="1"/>
  <c r="G199" i="1"/>
  <c r="V198" i="1"/>
  <c r="U198" i="1"/>
  <c r="T198" i="1"/>
  <c r="S198" i="1"/>
  <c r="R198" i="1"/>
  <c r="E198" i="1"/>
  <c r="O198" i="1"/>
  <c r="D198" i="1"/>
  <c r="N198" i="1"/>
  <c r="C198" i="1"/>
  <c r="M198" i="1"/>
  <c r="K198" i="1"/>
  <c r="J198" i="1"/>
  <c r="I198" i="1"/>
  <c r="H198" i="1"/>
  <c r="G198" i="1"/>
  <c r="V197" i="1"/>
  <c r="U197" i="1"/>
  <c r="T197" i="1"/>
  <c r="S197" i="1"/>
  <c r="R197" i="1"/>
  <c r="E197" i="1"/>
  <c r="O197" i="1"/>
  <c r="D197" i="1"/>
  <c r="N197" i="1"/>
  <c r="C197" i="1"/>
  <c r="M197" i="1"/>
  <c r="K197" i="1"/>
  <c r="J197" i="1"/>
  <c r="I197" i="1"/>
  <c r="H197" i="1"/>
  <c r="G197" i="1"/>
  <c r="V196" i="1"/>
  <c r="U196" i="1"/>
  <c r="T196" i="1"/>
  <c r="S196" i="1"/>
  <c r="R196" i="1"/>
  <c r="E196" i="1"/>
  <c r="O196" i="1"/>
  <c r="D196" i="1"/>
  <c r="N196" i="1"/>
  <c r="C196" i="1"/>
  <c r="M196" i="1"/>
  <c r="K196" i="1"/>
  <c r="J196" i="1"/>
  <c r="I196" i="1"/>
  <c r="H196" i="1"/>
  <c r="G196" i="1"/>
  <c r="V195" i="1"/>
  <c r="U195" i="1"/>
  <c r="T195" i="1"/>
  <c r="S195" i="1"/>
  <c r="R195" i="1"/>
  <c r="E195" i="1"/>
  <c r="O195" i="1"/>
  <c r="D195" i="1"/>
  <c r="N195" i="1"/>
  <c r="C195" i="1"/>
  <c r="M195" i="1"/>
  <c r="K195" i="1"/>
  <c r="J195" i="1"/>
  <c r="I195" i="1"/>
  <c r="H195" i="1"/>
  <c r="G195" i="1"/>
  <c r="V194" i="1"/>
  <c r="U194" i="1"/>
  <c r="T194" i="1"/>
  <c r="S194" i="1"/>
  <c r="R194" i="1"/>
  <c r="E194" i="1"/>
  <c r="O194" i="1"/>
  <c r="D194" i="1"/>
  <c r="N194" i="1"/>
  <c r="C194" i="1"/>
  <c r="M194" i="1"/>
  <c r="K194" i="1"/>
  <c r="J194" i="1"/>
  <c r="I194" i="1"/>
  <c r="H194" i="1"/>
  <c r="G194" i="1"/>
  <c r="V193" i="1"/>
  <c r="U193" i="1"/>
  <c r="T193" i="1"/>
  <c r="S193" i="1"/>
  <c r="R193" i="1"/>
  <c r="E193" i="1"/>
  <c r="O193" i="1"/>
  <c r="D193" i="1"/>
  <c r="N193" i="1"/>
  <c r="C193" i="1"/>
  <c r="M193" i="1"/>
  <c r="K193" i="1"/>
  <c r="J193" i="1"/>
  <c r="I193" i="1"/>
  <c r="H193" i="1"/>
  <c r="G193" i="1"/>
  <c r="V192" i="1"/>
  <c r="U192" i="1"/>
  <c r="T192" i="1"/>
  <c r="S192" i="1"/>
  <c r="R192" i="1"/>
  <c r="E192" i="1"/>
  <c r="O192" i="1"/>
  <c r="D192" i="1"/>
  <c r="N192" i="1"/>
  <c r="C192" i="1"/>
  <c r="M192" i="1"/>
  <c r="K192" i="1"/>
  <c r="J192" i="1"/>
  <c r="I192" i="1"/>
  <c r="H192" i="1"/>
  <c r="G192" i="1"/>
  <c r="V191" i="1"/>
  <c r="U191" i="1"/>
  <c r="T191" i="1"/>
  <c r="S191" i="1"/>
  <c r="R191" i="1"/>
  <c r="E191" i="1"/>
  <c r="O191" i="1"/>
  <c r="D191" i="1"/>
  <c r="N191" i="1"/>
  <c r="C191" i="1"/>
  <c r="M191" i="1"/>
  <c r="K191" i="1"/>
  <c r="J191" i="1"/>
  <c r="I191" i="1"/>
  <c r="H191" i="1"/>
  <c r="G191" i="1"/>
  <c r="V190" i="1"/>
  <c r="U190" i="1"/>
  <c r="T190" i="1"/>
  <c r="S190" i="1"/>
  <c r="R190" i="1"/>
  <c r="E190" i="1"/>
  <c r="O190" i="1"/>
  <c r="D190" i="1"/>
  <c r="N190" i="1"/>
  <c r="C190" i="1"/>
  <c r="M190" i="1"/>
  <c r="K190" i="1"/>
  <c r="J190" i="1"/>
  <c r="I190" i="1"/>
  <c r="H190" i="1"/>
  <c r="G190" i="1"/>
  <c r="V189" i="1"/>
  <c r="U189" i="1"/>
  <c r="T189" i="1"/>
  <c r="S189" i="1"/>
  <c r="R189" i="1"/>
  <c r="E189" i="1"/>
  <c r="O189" i="1"/>
  <c r="D189" i="1"/>
  <c r="N189" i="1"/>
  <c r="C189" i="1"/>
  <c r="M189" i="1"/>
  <c r="K189" i="1"/>
  <c r="J189" i="1"/>
  <c r="I189" i="1"/>
  <c r="H189" i="1"/>
  <c r="G189" i="1"/>
  <c r="V188" i="1"/>
  <c r="U188" i="1"/>
  <c r="T188" i="1"/>
  <c r="S188" i="1"/>
  <c r="R188" i="1"/>
  <c r="E188" i="1"/>
  <c r="O188" i="1"/>
  <c r="D188" i="1"/>
  <c r="N188" i="1"/>
  <c r="C188" i="1"/>
  <c r="M188" i="1"/>
  <c r="K188" i="1"/>
  <c r="J188" i="1"/>
  <c r="I188" i="1"/>
  <c r="H188" i="1"/>
  <c r="G188" i="1"/>
  <c r="V187" i="1"/>
  <c r="U187" i="1"/>
  <c r="T187" i="1"/>
  <c r="S187" i="1"/>
  <c r="R187" i="1"/>
  <c r="E187" i="1"/>
  <c r="O187" i="1"/>
  <c r="D187" i="1"/>
  <c r="N187" i="1"/>
  <c r="C187" i="1"/>
  <c r="M187" i="1"/>
  <c r="K187" i="1"/>
  <c r="J187" i="1"/>
  <c r="I187" i="1"/>
  <c r="H187" i="1"/>
  <c r="G187" i="1"/>
  <c r="V186" i="1"/>
  <c r="U186" i="1"/>
  <c r="T186" i="1"/>
  <c r="S186" i="1"/>
  <c r="R186" i="1"/>
  <c r="E186" i="1"/>
  <c r="O186" i="1"/>
  <c r="D186" i="1"/>
  <c r="N186" i="1"/>
  <c r="C186" i="1"/>
  <c r="M186" i="1"/>
  <c r="K186" i="1"/>
  <c r="J186" i="1"/>
  <c r="I186" i="1"/>
  <c r="H186" i="1"/>
  <c r="G186" i="1"/>
  <c r="V185" i="1"/>
  <c r="U185" i="1"/>
  <c r="T185" i="1"/>
  <c r="S185" i="1"/>
  <c r="R185" i="1"/>
  <c r="E185" i="1"/>
  <c r="O185" i="1"/>
  <c r="D185" i="1"/>
  <c r="N185" i="1"/>
  <c r="C185" i="1"/>
  <c r="M185" i="1"/>
  <c r="K185" i="1"/>
  <c r="J185" i="1"/>
  <c r="I185" i="1"/>
  <c r="H185" i="1"/>
  <c r="G185" i="1"/>
  <c r="V184" i="1"/>
  <c r="U184" i="1"/>
  <c r="T184" i="1"/>
  <c r="S184" i="1"/>
  <c r="R184" i="1"/>
  <c r="E184" i="1"/>
  <c r="O184" i="1"/>
  <c r="D184" i="1"/>
  <c r="N184" i="1"/>
  <c r="C184" i="1"/>
  <c r="M184" i="1"/>
  <c r="K184" i="1"/>
  <c r="J184" i="1"/>
  <c r="I184" i="1"/>
  <c r="H184" i="1"/>
  <c r="G184" i="1"/>
  <c r="V183" i="1"/>
  <c r="U183" i="1"/>
  <c r="T183" i="1"/>
  <c r="S183" i="1"/>
  <c r="R183" i="1"/>
  <c r="E183" i="1"/>
  <c r="O183" i="1"/>
  <c r="D183" i="1"/>
  <c r="N183" i="1"/>
  <c r="C183" i="1"/>
  <c r="M183" i="1"/>
  <c r="K183" i="1"/>
  <c r="J183" i="1"/>
  <c r="I183" i="1"/>
  <c r="H183" i="1"/>
  <c r="G183" i="1"/>
  <c r="V182" i="1"/>
  <c r="U182" i="1"/>
  <c r="T182" i="1"/>
  <c r="S182" i="1"/>
  <c r="R182" i="1"/>
  <c r="E182" i="1"/>
  <c r="O182" i="1"/>
  <c r="D182" i="1"/>
  <c r="N182" i="1"/>
  <c r="C182" i="1"/>
  <c r="M182" i="1"/>
  <c r="K182" i="1"/>
  <c r="J182" i="1"/>
  <c r="I182" i="1"/>
  <c r="H182" i="1"/>
  <c r="G182" i="1"/>
  <c r="V181" i="1"/>
  <c r="U181" i="1"/>
  <c r="T181" i="1"/>
  <c r="S181" i="1"/>
  <c r="R181" i="1"/>
  <c r="E181" i="1"/>
  <c r="O181" i="1"/>
  <c r="D181" i="1"/>
  <c r="N181" i="1"/>
  <c r="C181" i="1"/>
  <c r="M181" i="1"/>
  <c r="K181" i="1"/>
  <c r="J181" i="1"/>
  <c r="I181" i="1"/>
  <c r="H181" i="1"/>
  <c r="G181" i="1"/>
  <c r="V180" i="1"/>
  <c r="U180" i="1"/>
  <c r="T180" i="1"/>
  <c r="S180" i="1"/>
  <c r="R180" i="1"/>
  <c r="E180" i="1"/>
  <c r="O180" i="1"/>
  <c r="D180" i="1"/>
  <c r="N180" i="1"/>
  <c r="C180" i="1"/>
  <c r="M180" i="1"/>
  <c r="K180" i="1"/>
  <c r="J180" i="1"/>
  <c r="I180" i="1"/>
  <c r="H180" i="1"/>
  <c r="G180" i="1"/>
  <c r="V179" i="1"/>
  <c r="U179" i="1"/>
  <c r="T179" i="1"/>
  <c r="S179" i="1"/>
  <c r="R179" i="1"/>
  <c r="E179" i="1"/>
  <c r="O179" i="1"/>
  <c r="D179" i="1"/>
  <c r="N179" i="1"/>
  <c r="C179" i="1"/>
  <c r="M179" i="1"/>
  <c r="K179" i="1"/>
  <c r="J179" i="1"/>
  <c r="I179" i="1"/>
  <c r="H179" i="1"/>
  <c r="G179" i="1"/>
  <c r="V178" i="1"/>
  <c r="U178" i="1"/>
  <c r="T178" i="1"/>
  <c r="S178" i="1"/>
  <c r="R178" i="1"/>
  <c r="E178" i="1"/>
  <c r="O178" i="1"/>
  <c r="D178" i="1"/>
  <c r="N178" i="1"/>
  <c r="C178" i="1"/>
  <c r="M178" i="1"/>
  <c r="K178" i="1"/>
  <c r="J178" i="1"/>
  <c r="I178" i="1"/>
  <c r="H178" i="1"/>
  <c r="G178" i="1"/>
  <c r="V177" i="1"/>
  <c r="U177" i="1"/>
  <c r="T177" i="1"/>
  <c r="S177" i="1"/>
  <c r="R177" i="1"/>
  <c r="E177" i="1"/>
  <c r="O177" i="1"/>
  <c r="D177" i="1"/>
  <c r="N177" i="1"/>
  <c r="C177" i="1"/>
  <c r="M177" i="1"/>
  <c r="K177" i="1"/>
  <c r="J177" i="1"/>
  <c r="I177" i="1"/>
  <c r="H177" i="1"/>
  <c r="G177" i="1"/>
  <c r="V176" i="1"/>
  <c r="U176" i="1"/>
  <c r="T176" i="1"/>
  <c r="S176" i="1"/>
  <c r="R176" i="1"/>
  <c r="E176" i="1"/>
  <c r="O176" i="1"/>
  <c r="D176" i="1"/>
  <c r="N176" i="1"/>
  <c r="C176" i="1"/>
  <c r="M176" i="1"/>
  <c r="K176" i="1"/>
  <c r="J176" i="1"/>
  <c r="I176" i="1"/>
  <c r="H176" i="1"/>
  <c r="G176" i="1"/>
  <c r="V175" i="1"/>
  <c r="U175" i="1"/>
  <c r="T175" i="1"/>
  <c r="S175" i="1"/>
  <c r="R175" i="1"/>
  <c r="E175" i="1"/>
  <c r="O175" i="1"/>
  <c r="D175" i="1"/>
  <c r="N175" i="1"/>
  <c r="C175" i="1"/>
  <c r="M175" i="1"/>
  <c r="K175" i="1"/>
  <c r="J175" i="1"/>
  <c r="I175" i="1"/>
  <c r="H175" i="1"/>
  <c r="G175" i="1"/>
  <c r="V174" i="1"/>
  <c r="U174" i="1"/>
  <c r="T174" i="1"/>
  <c r="S174" i="1"/>
  <c r="R174" i="1"/>
  <c r="E174" i="1"/>
  <c r="O174" i="1"/>
  <c r="D174" i="1"/>
  <c r="N174" i="1"/>
  <c r="C174" i="1"/>
  <c r="M174" i="1"/>
  <c r="K174" i="1"/>
  <c r="J174" i="1"/>
  <c r="I174" i="1"/>
  <c r="H174" i="1"/>
  <c r="G174" i="1"/>
  <c r="V173" i="1"/>
  <c r="U173" i="1"/>
  <c r="T173" i="1"/>
  <c r="S173" i="1"/>
  <c r="R173" i="1"/>
  <c r="E173" i="1"/>
  <c r="O173" i="1"/>
  <c r="D173" i="1"/>
  <c r="N173" i="1"/>
  <c r="C173" i="1"/>
  <c r="M173" i="1"/>
  <c r="K173" i="1"/>
  <c r="J173" i="1"/>
  <c r="I173" i="1"/>
  <c r="H173" i="1"/>
  <c r="G173" i="1"/>
  <c r="V172" i="1"/>
  <c r="U172" i="1"/>
  <c r="T172" i="1"/>
  <c r="S172" i="1"/>
  <c r="R172" i="1"/>
  <c r="E172" i="1"/>
  <c r="O172" i="1"/>
  <c r="D172" i="1"/>
  <c r="N172" i="1"/>
  <c r="C172" i="1"/>
  <c r="M172" i="1"/>
  <c r="K172" i="1"/>
  <c r="J172" i="1"/>
  <c r="I172" i="1"/>
  <c r="H172" i="1"/>
  <c r="G172" i="1"/>
  <c r="V171" i="1"/>
  <c r="U171" i="1"/>
  <c r="T171" i="1"/>
  <c r="S171" i="1"/>
  <c r="R171" i="1"/>
  <c r="E171" i="1"/>
  <c r="O171" i="1"/>
  <c r="D171" i="1"/>
  <c r="N171" i="1"/>
  <c r="C171" i="1"/>
  <c r="M171" i="1"/>
  <c r="K171" i="1"/>
  <c r="J171" i="1"/>
  <c r="I171" i="1"/>
  <c r="H171" i="1"/>
  <c r="G171" i="1"/>
  <c r="V170" i="1"/>
  <c r="U170" i="1"/>
  <c r="T170" i="1"/>
  <c r="S170" i="1"/>
  <c r="R170" i="1"/>
  <c r="E170" i="1"/>
  <c r="O170" i="1"/>
  <c r="D170" i="1"/>
  <c r="N170" i="1"/>
  <c r="C170" i="1"/>
  <c r="M170" i="1"/>
  <c r="K170" i="1"/>
  <c r="J170" i="1"/>
  <c r="I170" i="1"/>
  <c r="H170" i="1"/>
  <c r="G170" i="1"/>
  <c r="V169" i="1"/>
  <c r="U169" i="1"/>
  <c r="T169" i="1"/>
  <c r="S169" i="1"/>
  <c r="R169" i="1"/>
  <c r="E169" i="1"/>
  <c r="O169" i="1"/>
  <c r="D169" i="1"/>
  <c r="N169" i="1"/>
  <c r="C169" i="1"/>
  <c r="M169" i="1"/>
  <c r="K169" i="1"/>
  <c r="J169" i="1"/>
  <c r="I169" i="1"/>
  <c r="H169" i="1"/>
  <c r="G169" i="1"/>
  <c r="V168" i="1"/>
  <c r="U168" i="1"/>
  <c r="T168" i="1"/>
  <c r="S168" i="1"/>
  <c r="R168" i="1"/>
  <c r="E168" i="1"/>
  <c r="O168" i="1"/>
  <c r="D168" i="1"/>
  <c r="N168" i="1"/>
  <c r="C168" i="1"/>
  <c r="M168" i="1"/>
  <c r="K168" i="1"/>
  <c r="J168" i="1"/>
  <c r="I168" i="1"/>
  <c r="H168" i="1"/>
  <c r="G168" i="1"/>
  <c r="V167" i="1"/>
  <c r="U167" i="1"/>
  <c r="T167" i="1"/>
  <c r="S167" i="1"/>
  <c r="R167" i="1"/>
  <c r="E167" i="1"/>
  <c r="O167" i="1"/>
  <c r="D167" i="1"/>
  <c r="N167" i="1"/>
  <c r="C167" i="1"/>
  <c r="M167" i="1"/>
  <c r="K167" i="1"/>
  <c r="J167" i="1"/>
  <c r="I167" i="1"/>
  <c r="H167" i="1"/>
  <c r="G167" i="1"/>
  <c r="V166" i="1"/>
  <c r="U166" i="1"/>
  <c r="T166" i="1"/>
  <c r="S166" i="1"/>
  <c r="R166" i="1"/>
  <c r="E166" i="1"/>
  <c r="O166" i="1"/>
  <c r="D166" i="1"/>
  <c r="N166" i="1"/>
  <c r="C166" i="1"/>
  <c r="M166" i="1"/>
  <c r="K166" i="1"/>
  <c r="J166" i="1"/>
  <c r="I166" i="1"/>
  <c r="H166" i="1"/>
  <c r="G166" i="1"/>
  <c r="V165" i="1"/>
  <c r="U165" i="1"/>
  <c r="T165" i="1"/>
  <c r="S165" i="1"/>
  <c r="R165" i="1"/>
  <c r="E165" i="1"/>
  <c r="O165" i="1"/>
  <c r="D165" i="1"/>
  <c r="N165" i="1"/>
  <c r="C165" i="1"/>
  <c r="M165" i="1"/>
  <c r="K165" i="1"/>
  <c r="J165" i="1"/>
  <c r="I165" i="1"/>
  <c r="H165" i="1"/>
  <c r="G165" i="1"/>
  <c r="V164" i="1"/>
  <c r="U164" i="1"/>
  <c r="T164" i="1"/>
  <c r="S164" i="1"/>
  <c r="R164" i="1"/>
  <c r="E164" i="1"/>
  <c r="O164" i="1"/>
  <c r="D164" i="1"/>
  <c r="N164" i="1"/>
  <c r="C164" i="1"/>
  <c r="M164" i="1"/>
  <c r="K164" i="1"/>
  <c r="J164" i="1"/>
  <c r="I164" i="1"/>
  <c r="H164" i="1"/>
  <c r="G164" i="1"/>
  <c r="V163" i="1"/>
  <c r="U163" i="1"/>
  <c r="T163" i="1"/>
  <c r="S163" i="1"/>
  <c r="R163" i="1"/>
  <c r="E163" i="1"/>
  <c r="O163" i="1"/>
  <c r="D163" i="1"/>
  <c r="N163" i="1"/>
  <c r="C163" i="1"/>
  <c r="M163" i="1"/>
  <c r="K163" i="1"/>
  <c r="J163" i="1"/>
  <c r="I163" i="1"/>
  <c r="H163" i="1"/>
  <c r="G163" i="1"/>
  <c r="V162" i="1"/>
  <c r="U162" i="1"/>
  <c r="T162" i="1"/>
  <c r="S162" i="1"/>
  <c r="R162" i="1"/>
  <c r="E162" i="1"/>
  <c r="O162" i="1"/>
  <c r="D162" i="1"/>
  <c r="N162" i="1"/>
  <c r="C162" i="1"/>
  <c r="M162" i="1"/>
  <c r="K162" i="1"/>
  <c r="J162" i="1"/>
  <c r="I162" i="1"/>
  <c r="H162" i="1"/>
  <c r="G162" i="1"/>
  <c r="V161" i="1"/>
  <c r="U161" i="1"/>
  <c r="T161" i="1"/>
  <c r="S161" i="1"/>
  <c r="R161" i="1"/>
  <c r="E161" i="1"/>
  <c r="O161" i="1"/>
  <c r="D161" i="1"/>
  <c r="N161" i="1"/>
  <c r="C161" i="1"/>
  <c r="M161" i="1"/>
  <c r="K161" i="1"/>
  <c r="J161" i="1"/>
  <c r="I161" i="1"/>
  <c r="H161" i="1"/>
  <c r="G161" i="1"/>
  <c r="V160" i="1"/>
  <c r="U160" i="1"/>
  <c r="T160" i="1"/>
  <c r="S160" i="1"/>
  <c r="R160" i="1"/>
  <c r="E160" i="1"/>
  <c r="O160" i="1"/>
  <c r="D160" i="1"/>
  <c r="N160" i="1"/>
  <c r="C160" i="1"/>
  <c r="M160" i="1"/>
  <c r="K160" i="1"/>
  <c r="J160" i="1"/>
  <c r="I160" i="1"/>
  <c r="H160" i="1"/>
  <c r="G160" i="1"/>
  <c r="V159" i="1"/>
  <c r="U159" i="1"/>
  <c r="T159" i="1"/>
  <c r="S159" i="1"/>
  <c r="R159" i="1"/>
  <c r="E159" i="1"/>
  <c r="O159" i="1"/>
  <c r="D159" i="1"/>
  <c r="N159" i="1"/>
  <c r="C159" i="1"/>
  <c r="M159" i="1"/>
  <c r="K159" i="1"/>
  <c r="J159" i="1"/>
  <c r="I159" i="1"/>
  <c r="H159" i="1"/>
  <c r="G159" i="1"/>
  <c r="V158" i="1"/>
  <c r="U158" i="1"/>
  <c r="T158" i="1"/>
  <c r="S158" i="1"/>
  <c r="R158" i="1"/>
  <c r="E158" i="1"/>
  <c r="O158" i="1"/>
  <c r="D158" i="1"/>
  <c r="N158" i="1"/>
  <c r="C158" i="1"/>
  <c r="M158" i="1"/>
  <c r="K158" i="1"/>
  <c r="J158" i="1"/>
  <c r="I158" i="1"/>
  <c r="H158" i="1"/>
  <c r="G158" i="1"/>
  <c r="V157" i="1"/>
  <c r="U157" i="1"/>
  <c r="T157" i="1"/>
  <c r="S157" i="1"/>
  <c r="R157" i="1"/>
  <c r="E157" i="1"/>
  <c r="O157" i="1"/>
  <c r="D157" i="1"/>
  <c r="N157" i="1"/>
  <c r="C157" i="1"/>
  <c r="M157" i="1"/>
  <c r="K157" i="1"/>
  <c r="J157" i="1"/>
  <c r="I157" i="1"/>
  <c r="H157" i="1"/>
  <c r="G157" i="1"/>
  <c r="V156" i="1"/>
  <c r="U156" i="1"/>
  <c r="T156" i="1"/>
  <c r="S156" i="1"/>
  <c r="R156" i="1"/>
  <c r="E156" i="1"/>
  <c r="O156" i="1"/>
  <c r="D156" i="1"/>
  <c r="N156" i="1"/>
  <c r="C156" i="1"/>
  <c r="M156" i="1"/>
  <c r="K156" i="1"/>
  <c r="J156" i="1"/>
  <c r="I156" i="1"/>
  <c r="H156" i="1"/>
  <c r="G156" i="1"/>
  <c r="V155" i="1"/>
  <c r="U155" i="1"/>
  <c r="T155" i="1"/>
  <c r="S155" i="1"/>
  <c r="R155" i="1"/>
  <c r="E155" i="1"/>
  <c r="O155" i="1"/>
  <c r="D155" i="1"/>
  <c r="N155" i="1"/>
  <c r="C155" i="1"/>
  <c r="M155" i="1"/>
  <c r="K155" i="1"/>
  <c r="J155" i="1"/>
  <c r="I155" i="1"/>
  <c r="H155" i="1"/>
  <c r="G155" i="1"/>
  <c r="V154" i="1"/>
  <c r="U154" i="1"/>
  <c r="T154" i="1"/>
  <c r="S154" i="1"/>
  <c r="R154" i="1"/>
  <c r="E154" i="1"/>
  <c r="O154" i="1"/>
  <c r="D154" i="1"/>
  <c r="N154" i="1"/>
  <c r="C154" i="1"/>
  <c r="M154" i="1"/>
  <c r="K154" i="1"/>
  <c r="J154" i="1"/>
  <c r="I154" i="1"/>
  <c r="H154" i="1"/>
  <c r="G154" i="1"/>
  <c r="V153" i="1"/>
  <c r="U153" i="1"/>
  <c r="T153" i="1"/>
  <c r="S153" i="1"/>
  <c r="R153" i="1"/>
  <c r="E153" i="1"/>
  <c r="O153" i="1"/>
  <c r="D153" i="1"/>
  <c r="N153" i="1"/>
  <c r="C153" i="1"/>
  <c r="M153" i="1"/>
  <c r="K153" i="1"/>
  <c r="J153" i="1"/>
  <c r="I153" i="1"/>
  <c r="H153" i="1"/>
  <c r="G153" i="1"/>
  <c r="V152" i="1"/>
  <c r="U152" i="1"/>
  <c r="T152" i="1"/>
  <c r="S152" i="1"/>
  <c r="R152" i="1"/>
  <c r="E152" i="1"/>
  <c r="O152" i="1"/>
  <c r="D152" i="1"/>
  <c r="N152" i="1"/>
  <c r="C152" i="1"/>
  <c r="M152" i="1"/>
  <c r="K152" i="1"/>
  <c r="J152" i="1"/>
  <c r="I152" i="1"/>
  <c r="H152" i="1"/>
  <c r="G152" i="1"/>
  <c r="V151" i="1"/>
  <c r="U151" i="1"/>
  <c r="T151" i="1"/>
  <c r="S151" i="1"/>
  <c r="R151" i="1"/>
  <c r="E151" i="1"/>
  <c r="O151" i="1"/>
  <c r="D151" i="1"/>
  <c r="N151" i="1"/>
  <c r="C151" i="1"/>
  <c r="M151" i="1"/>
  <c r="K151" i="1"/>
  <c r="J151" i="1"/>
  <c r="I151" i="1"/>
  <c r="H151" i="1"/>
  <c r="G151" i="1"/>
  <c r="V150" i="1"/>
  <c r="U150" i="1"/>
  <c r="T150" i="1"/>
  <c r="S150" i="1"/>
  <c r="R150" i="1"/>
  <c r="E150" i="1"/>
  <c r="O150" i="1"/>
  <c r="D150" i="1"/>
  <c r="N150" i="1"/>
  <c r="C150" i="1"/>
  <c r="M150" i="1"/>
  <c r="K150" i="1"/>
  <c r="J150" i="1"/>
  <c r="I150" i="1"/>
  <c r="H150" i="1"/>
  <c r="G150" i="1"/>
  <c r="V149" i="1"/>
  <c r="U149" i="1"/>
  <c r="T149" i="1"/>
  <c r="S149" i="1"/>
  <c r="R149" i="1"/>
  <c r="E149" i="1"/>
  <c r="O149" i="1"/>
  <c r="D149" i="1"/>
  <c r="N149" i="1"/>
  <c r="C149" i="1"/>
  <c r="M149" i="1"/>
  <c r="K149" i="1"/>
  <c r="J149" i="1"/>
  <c r="I149" i="1"/>
  <c r="H149" i="1"/>
  <c r="G149" i="1"/>
  <c r="V148" i="1"/>
  <c r="U148" i="1"/>
  <c r="T148" i="1"/>
  <c r="S148" i="1"/>
  <c r="R148" i="1"/>
  <c r="E148" i="1"/>
  <c r="O148" i="1"/>
  <c r="D148" i="1"/>
  <c r="N148" i="1"/>
  <c r="C148" i="1"/>
  <c r="M148" i="1"/>
  <c r="K148" i="1"/>
  <c r="J148" i="1"/>
  <c r="I148" i="1"/>
  <c r="H148" i="1"/>
  <c r="G148" i="1"/>
  <c r="V147" i="1"/>
  <c r="U147" i="1"/>
  <c r="T147" i="1"/>
  <c r="S147" i="1"/>
  <c r="R147" i="1"/>
  <c r="E147" i="1"/>
  <c r="O147" i="1"/>
  <c r="D147" i="1"/>
  <c r="N147" i="1"/>
  <c r="C147" i="1"/>
  <c r="M147" i="1"/>
  <c r="K147" i="1"/>
  <c r="J147" i="1"/>
  <c r="I147" i="1"/>
  <c r="H147" i="1"/>
  <c r="G147" i="1"/>
  <c r="V146" i="1"/>
  <c r="U146" i="1"/>
  <c r="T146" i="1"/>
  <c r="S146" i="1"/>
  <c r="R146" i="1"/>
  <c r="E146" i="1"/>
  <c r="O146" i="1"/>
  <c r="D146" i="1"/>
  <c r="N146" i="1"/>
  <c r="C146" i="1"/>
  <c r="M146" i="1"/>
  <c r="K146" i="1"/>
  <c r="J146" i="1"/>
  <c r="I146" i="1"/>
  <c r="H146" i="1"/>
  <c r="G146" i="1"/>
  <c r="V145" i="1"/>
  <c r="U145" i="1"/>
  <c r="T145" i="1"/>
  <c r="S145" i="1"/>
  <c r="R145" i="1"/>
  <c r="E145" i="1"/>
  <c r="O145" i="1"/>
  <c r="D145" i="1"/>
  <c r="N145" i="1"/>
  <c r="C145" i="1"/>
  <c r="M145" i="1"/>
  <c r="K145" i="1"/>
  <c r="J145" i="1"/>
  <c r="I145" i="1"/>
  <c r="H145" i="1"/>
  <c r="G145" i="1"/>
  <c r="V144" i="1"/>
  <c r="U144" i="1"/>
  <c r="T144" i="1"/>
  <c r="S144" i="1"/>
  <c r="R144" i="1"/>
  <c r="E144" i="1"/>
  <c r="O144" i="1"/>
  <c r="D144" i="1"/>
  <c r="N144" i="1"/>
  <c r="C144" i="1"/>
  <c r="M144" i="1"/>
  <c r="K144" i="1"/>
  <c r="J144" i="1"/>
  <c r="I144" i="1"/>
  <c r="H144" i="1"/>
  <c r="G144" i="1"/>
  <c r="V143" i="1"/>
  <c r="U143" i="1"/>
  <c r="T143" i="1"/>
  <c r="S143" i="1"/>
  <c r="R143" i="1"/>
  <c r="E143" i="1"/>
  <c r="O143" i="1"/>
  <c r="D143" i="1"/>
  <c r="N143" i="1"/>
  <c r="C143" i="1"/>
  <c r="M143" i="1"/>
  <c r="K143" i="1"/>
  <c r="J143" i="1"/>
  <c r="I143" i="1"/>
  <c r="H143" i="1"/>
  <c r="G143" i="1"/>
  <c r="V142" i="1"/>
  <c r="U142" i="1"/>
  <c r="T142" i="1"/>
  <c r="S142" i="1"/>
  <c r="R142" i="1"/>
  <c r="E142" i="1"/>
  <c r="O142" i="1"/>
  <c r="D142" i="1"/>
  <c r="N142" i="1"/>
  <c r="C142" i="1"/>
  <c r="M142" i="1"/>
  <c r="K142" i="1"/>
  <c r="J142" i="1"/>
  <c r="I142" i="1"/>
  <c r="H142" i="1"/>
  <c r="G142" i="1"/>
  <c r="V141" i="1"/>
  <c r="U141" i="1"/>
  <c r="T141" i="1"/>
  <c r="S141" i="1"/>
  <c r="R141" i="1"/>
  <c r="E141" i="1"/>
  <c r="O141" i="1"/>
  <c r="D141" i="1"/>
  <c r="N141" i="1"/>
  <c r="C141" i="1"/>
  <c r="M141" i="1"/>
  <c r="K141" i="1"/>
  <c r="J141" i="1"/>
  <c r="I141" i="1"/>
  <c r="H141" i="1"/>
  <c r="G141" i="1"/>
  <c r="V140" i="1"/>
  <c r="U140" i="1"/>
  <c r="T140" i="1"/>
  <c r="S140" i="1"/>
  <c r="R140" i="1"/>
  <c r="E140" i="1"/>
  <c r="O140" i="1"/>
  <c r="D140" i="1"/>
  <c r="N140" i="1"/>
  <c r="C140" i="1"/>
  <c r="M140" i="1"/>
  <c r="K140" i="1"/>
  <c r="J140" i="1"/>
  <c r="I140" i="1"/>
  <c r="H140" i="1"/>
  <c r="G140" i="1"/>
  <c r="V139" i="1"/>
  <c r="U139" i="1"/>
  <c r="T139" i="1"/>
  <c r="S139" i="1"/>
  <c r="R139" i="1"/>
  <c r="E139" i="1"/>
  <c r="O139" i="1"/>
  <c r="D139" i="1"/>
  <c r="N139" i="1"/>
  <c r="C139" i="1"/>
  <c r="M139" i="1"/>
  <c r="K139" i="1"/>
  <c r="J139" i="1"/>
  <c r="I139" i="1"/>
  <c r="H139" i="1"/>
  <c r="G139" i="1"/>
  <c r="V138" i="1"/>
  <c r="U138" i="1"/>
  <c r="T138" i="1"/>
  <c r="S138" i="1"/>
  <c r="R138" i="1"/>
  <c r="E138" i="1"/>
  <c r="O138" i="1"/>
  <c r="D138" i="1"/>
  <c r="N138" i="1"/>
  <c r="C138" i="1"/>
  <c r="M138" i="1"/>
  <c r="K138" i="1"/>
  <c r="J138" i="1"/>
  <c r="I138" i="1"/>
  <c r="H138" i="1"/>
  <c r="G138" i="1"/>
  <c r="V137" i="1"/>
  <c r="U137" i="1"/>
  <c r="T137" i="1"/>
  <c r="S137" i="1"/>
  <c r="R137" i="1"/>
  <c r="E137" i="1"/>
  <c r="O137" i="1"/>
  <c r="D137" i="1"/>
  <c r="N137" i="1"/>
  <c r="C137" i="1"/>
  <c r="M137" i="1"/>
  <c r="K137" i="1"/>
  <c r="J137" i="1"/>
  <c r="I137" i="1"/>
  <c r="H137" i="1"/>
  <c r="G137" i="1"/>
  <c r="V136" i="1"/>
  <c r="U136" i="1"/>
  <c r="T136" i="1"/>
  <c r="S136" i="1"/>
  <c r="R136" i="1"/>
  <c r="E136" i="1"/>
  <c r="O136" i="1"/>
  <c r="D136" i="1"/>
  <c r="N136" i="1"/>
  <c r="C136" i="1"/>
  <c r="M136" i="1"/>
  <c r="K136" i="1"/>
  <c r="J136" i="1"/>
  <c r="I136" i="1"/>
  <c r="H136" i="1"/>
  <c r="G136" i="1"/>
  <c r="V135" i="1"/>
  <c r="U135" i="1"/>
  <c r="T135" i="1"/>
  <c r="S135" i="1"/>
  <c r="R135" i="1"/>
  <c r="E135" i="1"/>
  <c r="O135" i="1"/>
  <c r="D135" i="1"/>
  <c r="N135" i="1"/>
  <c r="C135" i="1"/>
  <c r="M135" i="1"/>
  <c r="K135" i="1"/>
  <c r="J135" i="1"/>
  <c r="I135" i="1"/>
  <c r="H135" i="1"/>
  <c r="G135" i="1"/>
  <c r="V134" i="1"/>
  <c r="U134" i="1"/>
  <c r="T134" i="1"/>
  <c r="S134" i="1"/>
  <c r="R134" i="1"/>
  <c r="E134" i="1"/>
  <c r="O134" i="1"/>
  <c r="D134" i="1"/>
  <c r="N134" i="1"/>
  <c r="C134" i="1"/>
  <c r="M134" i="1"/>
  <c r="K134" i="1"/>
  <c r="J134" i="1"/>
  <c r="I134" i="1"/>
  <c r="H134" i="1"/>
  <c r="G134" i="1"/>
  <c r="V133" i="1"/>
  <c r="U133" i="1"/>
  <c r="T133" i="1"/>
  <c r="S133" i="1"/>
  <c r="R133" i="1"/>
  <c r="E133" i="1"/>
  <c r="O133" i="1"/>
  <c r="D133" i="1"/>
  <c r="N133" i="1"/>
  <c r="C133" i="1"/>
  <c r="M133" i="1"/>
  <c r="K133" i="1"/>
  <c r="J133" i="1"/>
  <c r="I133" i="1"/>
  <c r="H133" i="1"/>
  <c r="G133" i="1"/>
  <c r="V132" i="1"/>
  <c r="U132" i="1"/>
  <c r="T132" i="1"/>
  <c r="S132" i="1"/>
  <c r="R132" i="1"/>
  <c r="E132" i="1"/>
  <c r="O132" i="1"/>
  <c r="D132" i="1"/>
  <c r="N132" i="1"/>
  <c r="C132" i="1"/>
  <c r="M132" i="1"/>
  <c r="K132" i="1"/>
  <c r="J132" i="1"/>
  <c r="I132" i="1"/>
  <c r="H132" i="1"/>
  <c r="G132" i="1"/>
  <c r="V131" i="1"/>
  <c r="U131" i="1"/>
  <c r="T131" i="1"/>
  <c r="S131" i="1"/>
  <c r="R131" i="1"/>
  <c r="E131" i="1"/>
  <c r="O131" i="1"/>
  <c r="D131" i="1"/>
  <c r="N131" i="1"/>
  <c r="C131" i="1"/>
  <c r="M131" i="1"/>
  <c r="K131" i="1"/>
  <c r="J131" i="1"/>
  <c r="I131" i="1"/>
  <c r="H131" i="1"/>
  <c r="G131" i="1"/>
  <c r="V130" i="1"/>
  <c r="U130" i="1"/>
  <c r="T130" i="1"/>
  <c r="S130" i="1"/>
  <c r="R130" i="1"/>
  <c r="E130" i="1"/>
  <c r="O130" i="1"/>
  <c r="D130" i="1"/>
  <c r="N130" i="1"/>
  <c r="C130" i="1"/>
  <c r="M130" i="1"/>
  <c r="K130" i="1"/>
  <c r="J130" i="1"/>
  <c r="I130" i="1"/>
  <c r="H130" i="1"/>
  <c r="G130" i="1"/>
  <c r="V129" i="1"/>
  <c r="U129" i="1"/>
  <c r="T129" i="1"/>
  <c r="S129" i="1"/>
  <c r="R129" i="1"/>
  <c r="E129" i="1"/>
  <c r="O129" i="1"/>
  <c r="D129" i="1"/>
  <c r="N129" i="1"/>
  <c r="C129" i="1"/>
  <c r="M129" i="1"/>
  <c r="K129" i="1"/>
  <c r="J129" i="1"/>
  <c r="I129" i="1"/>
  <c r="H129" i="1"/>
  <c r="G129" i="1"/>
  <c r="V128" i="1"/>
  <c r="U128" i="1"/>
  <c r="T128" i="1"/>
  <c r="S128" i="1"/>
  <c r="R128" i="1"/>
  <c r="E128" i="1"/>
  <c r="O128" i="1"/>
  <c r="D128" i="1"/>
  <c r="N128" i="1"/>
  <c r="C128" i="1"/>
  <c r="M128" i="1"/>
  <c r="K128" i="1"/>
  <c r="J128" i="1"/>
  <c r="I128" i="1"/>
  <c r="H128" i="1"/>
  <c r="G128" i="1"/>
  <c r="V127" i="1"/>
  <c r="U127" i="1"/>
  <c r="T127" i="1"/>
  <c r="S127" i="1"/>
  <c r="R127" i="1"/>
  <c r="E127" i="1"/>
  <c r="O127" i="1"/>
  <c r="D127" i="1"/>
  <c r="N127" i="1"/>
  <c r="C127" i="1"/>
  <c r="M127" i="1"/>
  <c r="K127" i="1"/>
  <c r="J127" i="1"/>
  <c r="I127" i="1"/>
  <c r="H127" i="1"/>
  <c r="G127" i="1"/>
  <c r="V126" i="1"/>
  <c r="U126" i="1"/>
  <c r="T126" i="1"/>
  <c r="S126" i="1"/>
  <c r="R126" i="1"/>
  <c r="E126" i="1"/>
  <c r="O126" i="1"/>
  <c r="D126" i="1"/>
  <c r="N126" i="1"/>
  <c r="C126" i="1"/>
  <c r="M126" i="1"/>
  <c r="K126" i="1"/>
  <c r="J126" i="1"/>
  <c r="I126" i="1"/>
  <c r="H126" i="1"/>
  <c r="G126" i="1"/>
  <c r="V125" i="1"/>
  <c r="U125" i="1"/>
  <c r="T125" i="1"/>
  <c r="S125" i="1"/>
  <c r="R125" i="1"/>
  <c r="E125" i="1"/>
  <c r="O125" i="1"/>
  <c r="D125" i="1"/>
  <c r="N125" i="1"/>
  <c r="C125" i="1"/>
  <c r="M125" i="1"/>
  <c r="K125" i="1"/>
  <c r="J125" i="1"/>
  <c r="I125" i="1"/>
  <c r="H125" i="1"/>
  <c r="G125" i="1"/>
  <c r="V124" i="1"/>
  <c r="U124" i="1"/>
  <c r="T124" i="1"/>
  <c r="S124" i="1"/>
  <c r="R124" i="1"/>
  <c r="E124" i="1"/>
  <c r="O124" i="1"/>
  <c r="D124" i="1"/>
  <c r="N124" i="1"/>
  <c r="C124" i="1"/>
  <c r="M124" i="1"/>
  <c r="K124" i="1"/>
  <c r="J124" i="1"/>
  <c r="I124" i="1"/>
  <c r="H124" i="1"/>
  <c r="G124" i="1"/>
  <c r="V123" i="1"/>
  <c r="U123" i="1"/>
  <c r="T123" i="1"/>
  <c r="S123" i="1"/>
  <c r="R123" i="1"/>
  <c r="E123" i="1"/>
  <c r="O123" i="1"/>
  <c r="D123" i="1"/>
  <c r="N123" i="1"/>
  <c r="C123" i="1"/>
  <c r="M123" i="1"/>
  <c r="K123" i="1"/>
  <c r="J123" i="1"/>
  <c r="I123" i="1"/>
  <c r="H123" i="1"/>
  <c r="G123" i="1"/>
  <c r="V122" i="1"/>
  <c r="U122" i="1"/>
  <c r="T122" i="1"/>
  <c r="S122" i="1"/>
  <c r="R122" i="1"/>
  <c r="E122" i="1"/>
  <c r="O122" i="1"/>
  <c r="D122" i="1"/>
  <c r="N122" i="1"/>
  <c r="C122" i="1"/>
  <c r="M122" i="1"/>
  <c r="K122" i="1"/>
  <c r="J122" i="1"/>
  <c r="I122" i="1"/>
  <c r="H122" i="1"/>
  <c r="G122" i="1"/>
  <c r="V121" i="1"/>
  <c r="U121" i="1"/>
  <c r="T121" i="1"/>
  <c r="S121" i="1"/>
  <c r="R121" i="1"/>
  <c r="E121" i="1"/>
  <c r="O121" i="1"/>
  <c r="D121" i="1"/>
  <c r="N121" i="1"/>
  <c r="C121" i="1"/>
  <c r="M121" i="1"/>
  <c r="K121" i="1"/>
  <c r="J121" i="1"/>
  <c r="I121" i="1"/>
  <c r="H121" i="1"/>
  <c r="G121" i="1"/>
  <c r="V120" i="1"/>
  <c r="U120" i="1"/>
  <c r="T120" i="1"/>
  <c r="S120" i="1"/>
  <c r="R120" i="1"/>
  <c r="E120" i="1"/>
  <c r="O120" i="1"/>
  <c r="D120" i="1"/>
  <c r="N120" i="1"/>
  <c r="C120" i="1"/>
  <c r="M120" i="1"/>
  <c r="K120" i="1"/>
  <c r="J120" i="1"/>
  <c r="I120" i="1"/>
  <c r="H120" i="1"/>
  <c r="G120" i="1"/>
  <c r="V119" i="1"/>
  <c r="U119" i="1"/>
  <c r="T119" i="1"/>
  <c r="S119" i="1"/>
  <c r="R119" i="1"/>
  <c r="E119" i="1"/>
  <c r="O119" i="1"/>
  <c r="D119" i="1"/>
  <c r="N119" i="1"/>
  <c r="C119" i="1"/>
  <c r="M119" i="1"/>
  <c r="K119" i="1"/>
  <c r="J119" i="1"/>
  <c r="I119" i="1"/>
  <c r="H119" i="1"/>
  <c r="G119" i="1"/>
  <c r="V118" i="1"/>
  <c r="U118" i="1"/>
  <c r="T118" i="1"/>
  <c r="S118" i="1"/>
  <c r="R118" i="1"/>
  <c r="E118" i="1"/>
  <c r="O118" i="1"/>
  <c r="D118" i="1"/>
  <c r="N118" i="1"/>
  <c r="C118" i="1"/>
  <c r="M118" i="1"/>
  <c r="K118" i="1"/>
  <c r="J118" i="1"/>
  <c r="I118" i="1"/>
  <c r="H118" i="1"/>
  <c r="G118" i="1"/>
  <c r="V117" i="1"/>
  <c r="U117" i="1"/>
  <c r="T117" i="1"/>
  <c r="S117" i="1"/>
  <c r="R117" i="1"/>
  <c r="E117" i="1"/>
  <c r="O117" i="1"/>
  <c r="D117" i="1"/>
  <c r="N117" i="1"/>
  <c r="C117" i="1"/>
  <c r="M117" i="1"/>
  <c r="K117" i="1"/>
  <c r="J117" i="1"/>
  <c r="I117" i="1"/>
  <c r="H117" i="1"/>
  <c r="G117" i="1"/>
  <c r="V116" i="1"/>
  <c r="U116" i="1"/>
  <c r="T116" i="1"/>
  <c r="S116" i="1"/>
  <c r="R116" i="1"/>
  <c r="E116" i="1"/>
  <c r="O116" i="1"/>
  <c r="D116" i="1"/>
  <c r="N116" i="1"/>
  <c r="C116" i="1"/>
  <c r="M116" i="1"/>
  <c r="K116" i="1"/>
  <c r="J116" i="1"/>
  <c r="I116" i="1"/>
  <c r="H116" i="1"/>
  <c r="G116" i="1"/>
  <c r="V115" i="1"/>
  <c r="U115" i="1"/>
  <c r="T115" i="1"/>
  <c r="S115" i="1"/>
  <c r="R115" i="1"/>
  <c r="E115" i="1"/>
  <c r="O115" i="1"/>
  <c r="D115" i="1"/>
  <c r="N115" i="1"/>
  <c r="C115" i="1"/>
  <c r="M115" i="1"/>
  <c r="K115" i="1"/>
  <c r="J115" i="1"/>
  <c r="I115" i="1"/>
  <c r="H115" i="1"/>
  <c r="G115" i="1"/>
  <c r="V114" i="1"/>
  <c r="U114" i="1"/>
  <c r="T114" i="1"/>
  <c r="S114" i="1"/>
  <c r="R114" i="1"/>
  <c r="E114" i="1"/>
  <c r="O114" i="1"/>
  <c r="D114" i="1"/>
  <c r="N114" i="1"/>
  <c r="C114" i="1"/>
  <c r="M114" i="1"/>
  <c r="K114" i="1"/>
  <c r="J114" i="1"/>
  <c r="I114" i="1"/>
  <c r="H114" i="1"/>
  <c r="G114" i="1"/>
  <c r="V113" i="1"/>
  <c r="U113" i="1"/>
  <c r="T113" i="1"/>
  <c r="S113" i="1"/>
  <c r="R113" i="1"/>
  <c r="E113" i="1"/>
  <c r="O113" i="1"/>
  <c r="D113" i="1"/>
  <c r="N113" i="1"/>
  <c r="C113" i="1"/>
  <c r="M113" i="1"/>
  <c r="K113" i="1"/>
  <c r="J113" i="1"/>
  <c r="I113" i="1"/>
  <c r="H113" i="1"/>
  <c r="G113" i="1"/>
  <c r="V112" i="1"/>
  <c r="U112" i="1"/>
  <c r="T112" i="1"/>
  <c r="S112" i="1"/>
  <c r="R112" i="1"/>
  <c r="E112" i="1"/>
  <c r="O112" i="1"/>
  <c r="D112" i="1"/>
  <c r="N112" i="1"/>
  <c r="C112" i="1"/>
  <c r="M112" i="1"/>
  <c r="K112" i="1"/>
  <c r="J112" i="1"/>
  <c r="I112" i="1"/>
  <c r="H112" i="1"/>
  <c r="G112" i="1"/>
  <c r="V111" i="1"/>
  <c r="U111" i="1"/>
  <c r="T111" i="1"/>
  <c r="S111" i="1"/>
  <c r="R111" i="1"/>
  <c r="E111" i="1"/>
  <c r="O111" i="1"/>
  <c r="D111" i="1"/>
  <c r="N111" i="1"/>
  <c r="C111" i="1"/>
  <c r="M111" i="1"/>
  <c r="K111" i="1"/>
  <c r="J111" i="1"/>
  <c r="I111" i="1"/>
  <c r="H111" i="1"/>
  <c r="G111" i="1"/>
  <c r="V110" i="1"/>
  <c r="U110" i="1"/>
  <c r="T110" i="1"/>
  <c r="S110" i="1"/>
  <c r="R110" i="1"/>
  <c r="E110" i="1"/>
  <c r="O110" i="1"/>
  <c r="D110" i="1"/>
  <c r="N110" i="1"/>
  <c r="C110" i="1"/>
  <c r="M110" i="1"/>
  <c r="K110" i="1"/>
  <c r="J110" i="1"/>
  <c r="I110" i="1"/>
  <c r="H110" i="1"/>
  <c r="G110" i="1"/>
  <c r="V109" i="1"/>
  <c r="U109" i="1"/>
  <c r="T109" i="1"/>
  <c r="S109" i="1"/>
  <c r="R109" i="1"/>
  <c r="E109" i="1"/>
  <c r="O109" i="1"/>
  <c r="D109" i="1"/>
  <c r="N109" i="1"/>
  <c r="C109" i="1"/>
  <c r="M109" i="1"/>
  <c r="K109" i="1"/>
  <c r="J109" i="1"/>
  <c r="I109" i="1"/>
  <c r="H109" i="1"/>
  <c r="G109" i="1"/>
  <c r="V108" i="1"/>
  <c r="U108" i="1"/>
  <c r="T108" i="1"/>
  <c r="S108" i="1"/>
  <c r="R108" i="1"/>
  <c r="E108" i="1"/>
  <c r="O108" i="1"/>
  <c r="D108" i="1"/>
  <c r="N108" i="1"/>
  <c r="C108" i="1"/>
  <c r="M108" i="1"/>
  <c r="K108" i="1"/>
  <c r="J108" i="1"/>
  <c r="I108" i="1"/>
  <c r="H108" i="1"/>
  <c r="G108" i="1"/>
  <c r="V107" i="1"/>
  <c r="U107" i="1"/>
  <c r="T107" i="1"/>
  <c r="S107" i="1"/>
  <c r="R107" i="1"/>
  <c r="E107" i="1"/>
  <c r="O107" i="1"/>
  <c r="D107" i="1"/>
  <c r="N107" i="1"/>
  <c r="C107" i="1"/>
  <c r="M107" i="1"/>
  <c r="K107" i="1"/>
  <c r="J107" i="1"/>
  <c r="I107" i="1"/>
  <c r="H107" i="1"/>
  <c r="G107" i="1"/>
  <c r="V106" i="1"/>
  <c r="U106" i="1"/>
  <c r="T106" i="1"/>
  <c r="S106" i="1"/>
  <c r="R106" i="1"/>
  <c r="E106" i="1"/>
  <c r="O106" i="1"/>
  <c r="D106" i="1"/>
  <c r="N106" i="1"/>
  <c r="C106" i="1"/>
  <c r="M106" i="1"/>
  <c r="K106" i="1"/>
  <c r="J106" i="1"/>
  <c r="I106" i="1"/>
  <c r="H106" i="1"/>
  <c r="G106" i="1"/>
  <c r="V105" i="1"/>
  <c r="U105" i="1"/>
  <c r="T105" i="1"/>
  <c r="S105" i="1"/>
  <c r="R105" i="1"/>
  <c r="E105" i="1"/>
  <c r="O105" i="1"/>
  <c r="D105" i="1"/>
  <c r="N105" i="1"/>
  <c r="C105" i="1"/>
  <c r="M105" i="1"/>
  <c r="K105" i="1"/>
  <c r="J105" i="1"/>
  <c r="I105" i="1"/>
  <c r="H105" i="1"/>
  <c r="G105" i="1"/>
  <c r="V104" i="1"/>
  <c r="U104" i="1"/>
  <c r="T104" i="1"/>
  <c r="S104" i="1"/>
  <c r="R104" i="1"/>
  <c r="E104" i="1"/>
  <c r="O104" i="1"/>
  <c r="D104" i="1"/>
  <c r="N104" i="1"/>
  <c r="C104" i="1"/>
  <c r="M104" i="1"/>
  <c r="K104" i="1"/>
  <c r="J104" i="1"/>
  <c r="I104" i="1"/>
  <c r="H104" i="1"/>
  <c r="G104" i="1"/>
  <c r="V103" i="1"/>
  <c r="U103" i="1"/>
  <c r="T103" i="1"/>
  <c r="S103" i="1"/>
  <c r="R103" i="1"/>
  <c r="E103" i="1"/>
  <c r="O103" i="1"/>
  <c r="D103" i="1"/>
  <c r="N103" i="1"/>
  <c r="C103" i="1"/>
  <c r="M103" i="1"/>
  <c r="K103" i="1"/>
  <c r="J103" i="1"/>
  <c r="I103" i="1"/>
  <c r="H103" i="1"/>
  <c r="G103" i="1"/>
  <c r="V102" i="1"/>
  <c r="U102" i="1"/>
  <c r="T102" i="1"/>
  <c r="S102" i="1"/>
  <c r="R102" i="1"/>
  <c r="E102" i="1"/>
  <c r="O102" i="1"/>
  <c r="D102" i="1"/>
  <c r="N102" i="1"/>
  <c r="C102" i="1"/>
  <c r="M102" i="1"/>
  <c r="K102" i="1"/>
  <c r="J102" i="1"/>
  <c r="I102" i="1"/>
  <c r="H102" i="1"/>
  <c r="G102" i="1"/>
  <c r="V101" i="1"/>
  <c r="U101" i="1"/>
  <c r="T101" i="1"/>
  <c r="S101" i="1"/>
  <c r="R101" i="1"/>
  <c r="E101" i="1"/>
  <c r="O101" i="1"/>
  <c r="D101" i="1"/>
  <c r="N101" i="1"/>
  <c r="C101" i="1"/>
  <c r="M101" i="1"/>
  <c r="K101" i="1"/>
  <c r="J101" i="1"/>
  <c r="I101" i="1"/>
  <c r="H101" i="1"/>
  <c r="G101" i="1"/>
  <c r="V100" i="1"/>
  <c r="U100" i="1"/>
  <c r="T100" i="1"/>
  <c r="S100" i="1"/>
  <c r="R100" i="1"/>
  <c r="E100" i="1"/>
  <c r="O100" i="1"/>
  <c r="D100" i="1"/>
  <c r="N100" i="1"/>
  <c r="C100" i="1"/>
  <c r="M100" i="1"/>
  <c r="K100" i="1"/>
  <c r="J100" i="1"/>
  <c r="I100" i="1"/>
  <c r="H100" i="1"/>
  <c r="G100" i="1"/>
  <c r="V99" i="1"/>
  <c r="U99" i="1"/>
  <c r="T99" i="1"/>
  <c r="S99" i="1"/>
  <c r="R99" i="1"/>
  <c r="E99" i="1"/>
  <c r="O99" i="1"/>
  <c r="D99" i="1"/>
  <c r="N99" i="1"/>
  <c r="C99" i="1"/>
  <c r="M99" i="1"/>
  <c r="K99" i="1"/>
  <c r="J99" i="1"/>
  <c r="I99" i="1"/>
  <c r="H99" i="1"/>
  <c r="G99" i="1"/>
  <c r="V98" i="1"/>
  <c r="U98" i="1"/>
  <c r="T98" i="1"/>
  <c r="S98" i="1"/>
  <c r="R98" i="1"/>
  <c r="E98" i="1"/>
  <c r="O98" i="1"/>
  <c r="D98" i="1"/>
  <c r="N98" i="1"/>
  <c r="C98" i="1"/>
  <c r="M98" i="1"/>
  <c r="K98" i="1"/>
  <c r="J98" i="1"/>
  <c r="I98" i="1"/>
  <c r="H98" i="1"/>
  <c r="G98" i="1"/>
  <c r="V97" i="1"/>
  <c r="U97" i="1"/>
  <c r="T97" i="1"/>
  <c r="S97" i="1"/>
  <c r="R97" i="1"/>
  <c r="E97" i="1"/>
  <c r="O97" i="1"/>
  <c r="D97" i="1"/>
  <c r="N97" i="1"/>
  <c r="C97" i="1"/>
  <c r="M97" i="1"/>
  <c r="K97" i="1"/>
  <c r="J97" i="1"/>
  <c r="I97" i="1"/>
  <c r="H97" i="1"/>
  <c r="G97" i="1"/>
  <c r="V96" i="1"/>
  <c r="U96" i="1"/>
  <c r="T96" i="1"/>
  <c r="S96" i="1"/>
  <c r="R96" i="1"/>
  <c r="E96" i="1"/>
  <c r="O96" i="1"/>
  <c r="D96" i="1"/>
  <c r="N96" i="1"/>
  <c r="C96" i="1"/>
  <c r="M96" i="1"/>
  <c r="K96" i="1"/>
  <c r="J96" i="1"/>
  <c r="I96" i="1"/>
  <c r="H96" i="1"/>
  <c r="G96" i="1"/>
  <c r="V95" i="1"/>
  <c r="U95" i="1"/>
  <c r="T95" i="1"/>
  <c r="S95" i="1"/>
  <c r="R95" i="1"/>
  <c r="E95" i="1"/>
  <c r="O95" i="1"/>
  <c r="D95" i="1"/>
  <c r="N95" i="1"/>
  <c r="C95" i="1"/>
  <c r="M95" i="1"/>
  <c r="K95" i="1"/>
  <c r="J95" i="1"/>
  <c r="I95" i="1"/>
  <c r="H95" i="1"/>
  <c r="G95" i="1"/>
  <c r="V94" i="1"/>
  <c r="U94" i="1"/>
  <c r="T94" i="1"/>
  <c r="S94" i="1"/>
  <c r="R94" i="1"/>
  <c r="E94" i="1"/>
  <c r="O94" i="1"/>
  <c r="D94" i="1"/>
  <c r="N94" i="1"/>
  <c r="C94" i="1"/>
  <c r="M94" i="1"/>
  <c r="K94" i="1"/>
  <c r="J94" i="1"/>
  <c r="I94" i="1"/>
  <c r="H94" i="1"/>
  <c r="G94" i="1"/>
  <c r="V93" i="1"/>
  <c r="U93" i="1"/>
  <c r="T93" i="1"/>
  <c r="S93" i="1"/>
  <c r="R93" i="1"/>
  <c r="E93" i="1"/>
  <c r="O93" i="1"/>
  <c r="D93" i="1"/>
  <c r="N93" i="1"/>
  <c r="C93" i="1"/>
  <c r="M93" i="1"/>
  <c r="K93" i="1"/>
  <c r="J93" i="1"/>
  <c r="I93" i="1"/>
  <c r="H93" i="1"/>
  <c r="G93" i="1"/>
  <c r="V92" i="1"/>
  <c r="U92" i="1"/>
  <c r="T92" i="1"/>
  <c r="S92" i="1"/>
  <c r="R92" i="1"/>
  <c r="E92" i="1"/>
  <c r="O92" i="1"/>
  <c r="D92" i="1"/>
  <c r="N92" i="1"/>
  <c r="C92" i="1"/>
  <c r="M92" i="1"/>
  <c r="K92" i="1"/>
  <c r="J92" i="1"/>
  <c r="I92" i="1"/>
  <c r="H92" i="1"/>
  <c r="G92" i="1"/>
  <c r="V91" i="1"/>
  <c r="U91" i="1"/>
  <c r="T91" i="1"/>
  <c r="S91" i="1"/>
  <c r="R91" i="1"/>
  <c r="E91" i="1"/>
  <c r="O91" i="1"/>
  <c r="D91" i="1"/>
  <c r="N91" i="1"/>
  <c r="C91" i="1"/>
  <c r="M91" i="1"/>
  <c r="K91" i="1"/>
  <c r="J91" i="1"/>
  <c r="I91" i="1"/>
  <c r="H91" i="1"/>
  <c r="G91" i="1"/>
  <c r="V90" i="1"/>
  <c r="U90" i="1"/>
  <c r="T90" i="1"/>
  <c r="S90" i="1"/>
  <c r="R90" i="1"/>
  <c r="E90" i="1"/>
  <c r="O90" i="1"/>
  <c r="D90" i="1"/>
  <c r="N90" i="1"/>
  <c r="C90" i="1"/>
  <c r="M90" i="1"/>
  <c r="K90" i="1"/>
  <c r="J90" i="1"/>
  <c r="I90" i="1"/>
  <c r="H90" i="1"/>
  <c r="G90" i="1"/>
  <c r="V89" i="1"/>
  <c r="U89" i="1"/>
  <c r="T89" i="1"/>
  <c r="S89" i="1"/>
  <c r="R89" i="1"/>
  <c r="E89" i="1"/>
  <c r="O89" i="1"/>
  <c r="D89" i="1"/>
  <c r="N89" i="1"/>
  <c r="C89" i="1"/>
  <c r="M89" i="1"/>
  <c r="K89" i="1"/>
  <c r="J89" i="1"/>
  <c r="I89" i="1"/>
  <c r="H89" i="1"/>
  <c r="G89" i="1"/>
  <c r="V88" i="1"/>
  <c r="U88" i="1"/>
  <c r="T88" i="1"/>
  <c r="S88" i="1"/>
  <c r="R88" i="1"/>
  <c r="E88" i="1"/>
  <c r="O88" i="1"/>
  <c r="D88" i="1"/>
  <c r="N88" i="1"/>
  <c r="C88" i="1"/>
  <c r="M88" i="1"/>
  <c r="K88" i="1"/>
  <c r="J88" i="1"/>
  <c r="I88" i="1"/>
  <c r="H88" i="1"/>
  <c r="G88" i="1"/>
  <c r="V87" i="1"/>
  <c r="U87" i="1"/>
  <c r="T87" i="1"/>
  <c r="S87" i="1"/>
  <c r="R87" i="1"/>
  <c r="E87" i="1"/>
  <c r="O87" i="1"/>
  <c r="D87" i="1"/>
  <c r="N87" i="1"/>
  <c r="C87" i="1"/>
  <c r="M87" i="1"/>
  <c r="K87" i="1"/>
  <c r="J87" i="1"/>
  <c r="I87" i="1"/>
  <c r="H87" i="1"/>
  <c r="G87" i="1"/>
  <c r="V86" i="1"/>
  <c r="U86" i="1"/>
  <c r="T86" i="1"/>
  <c r="S86" i="1"/>
  <c r="R86" i="1"/>
  <c r="E86" i="1"/>
  <c r="O86" i="1"/>
  <c r="D86" i="1"/>
  <c r="N86" i="1"/>
  <c r="C86" i="1"/>
  <c r="M86" i="1"/>
  <c r="K86" i="1"/>
  <c r="J86" i="1"/>
  <c r="I86" i="1"/>
  <c r="H86" i="1"/>
  <c r="G86" i="1"/>
  <c r="V85" i="1"/>
  <c r="U85" i="1"/>
  <c r="T85" i="1"/>
  <c r="S85" i="1"/>
  <c r="R85" i="1"/>
  <c r="E85" i="1"/>
  <c r="O85" i="1"/>
  <c r="D85" i="1"/>
  <c r="N85" i="1"/>
  <c r="C85" i="1"/>
  <c r="M85" i="1"/>
  <c r="K85" i="1"/>
  <c r="J85" i="1"/>
  <c r="I85" i="1"/>
  <c r="H85" i="1"/>
  <c r="G85" i="1"/>
  <c r="V84" i="1"/>
  <c r="U84" i="1"/>
  <c r="T84" i="1"/>
  <c r="S84" i="1"/>
  <c r="R84" i="1"/>
  <c r="E84" i="1"/>
  <c r="O84" i="1"/>
  <c r="D84" i="1"/>
  <c r="N84" i="1"/>
  <c r="C84" i="1"/>
  <c r="M84" i="1"/>
  <c r="K84" i="1"/>
  <c r="J84" i="1"/>
  <c r="I84" i="1"/>
  <c r="H84" i="1"/>
  <c r="G84" i="1"/>
  <c r="V83" i="1"/>
  <c r="U83" i="1"/>
  <c r="T83" i="1"/>
  <c r="S83" i="1"/>
  <c r="R83" i="1"/>
  <c r="E83" i="1"/>
  <c r="O83" i="1"/>
  <c r="D83" i="1"/>
  <c r="N83" i="1"/>
  <c r="C83" i="1"/>
  <c r="M83" i="1"/>
  <c r="K83" i="1"/>
  <c r="J83" i="1"/>
  <c r="I83" i="1"/>
  <c r="H83" i="1"/>
  <c r="G83" i="1"/>
  <c r="V82" i="1"/>
  <c r="U82" i="1"/>
  <c r="T82" i="1"/>
  <c r="S82" i="1"/>
  <c r="R82" i="1"/>
  <c r="E82" i="1"/>
  <c r="O82" i="1"/>
  <c r="D82" i="1"/>
  <c r="N82" i="1"/>
  <c r="C82" i="1"/>
  <c r="M82" i="1"/>
  <c r="K82" i="1"/>
  <c r="J82" i="1"/>
  <c r="I82" i="1"/>
  <c r="H82" i="1"/>
  <c r="G82" i="1"/>
  <c r="V81" i="1"/>
  <c r="U81" i="1"/>
  <c r="T81" i="1"/>
  <c r="S81" i="1"/>
  <c r="R81" i="1"/>
  <c r="E81" i="1"/>
  <c r="O81" i="1"/>
  <c r="D81" i="1"/>
  <c r="N81" i="1"/>
  <c r="C81" i="1"/>
  <c r="M81" i="1"/>
  <c r="K81" i="1"/>
  <c r="J81" i="1"/>
  <c r="I81" i="1"/>
  <c r="H81" i="1"/>
  <c r="G81" i="1"/>
  <c r="V80" i="1"/>
  <c r="U80" i="1"/>
  <c r="T80" i="1"/>
  <c r="S80" i="1"/>
  <c r="R80" i="1"/>
  <c r="E80" i="1"/>
  <c r="O80" i="1"/>
  <c r="D80" i="1"/>
  <c r="N80" i="1"/>
  <c r="C80" i="1"/>
  <c r="M80" i="1"/>
  <c r="K80" i="1"/>
  <c r="J80" i="1"/>
  <c r="I80" i="1"/>
  <c r="H80" i="1"/>
  <c r="G80" i="1"/>
  <c r="V79" i="1"/>
  <c r="U79" i="1"/>
  <c r="T79" i="1"/>
  <c r="S79" i="1"/>
  <c r="R79" i="1"/>
  <c r="E79" i="1"/>
  <c r="O79" i="1"/>
  <c r="D79" i="1"/>
  <c r="N79" i="1"/>
  <c r="C79" i="1"/>
  <c r="M79" i="1"/>
  <c r="K79" i="1"/>
  <c r="J79" i="1"/>
  <c r="I79" i="1"/>
  <c r="H79" i="1"/>
  <c r="G79" i="1"/>
  <c r="V78" i="1"/>
  <c r="U78" i="1"/>
  <c r="T78" i="1"/>
  <c r="S78" i="1"/>
  <c r="R78" i="1"/>
  <c r="E78" i="1"/>
  <c r="O78" i="1"/>
  <c r="D78" i="1"/>
  <c r="N78" i="1"/>
  <c r="C78" i="1"/>
  <c r="M78" i="1"/>
  <c r="K78" i="1"/>
  <c r="J78" i="1"/>
  <c r="I78" i="1"/>
  <c r="H78" i="1"/>
  <c r="G78" i="1"/>
  <c r="V77" i="1"/>
  <c r="U77" i="1"/>
  <c r="T77" i="1"/>
  <c r="S77" i="1"/>
  <c r="R77" i="1"/>
  <c r="E77" i="1"/>
  <c r="O77" i="1"/>
  <c r="D77" i="1"/>
  <c r="N77" i="1"/>
  <c r="C77" i="1"/>
  <c r="M77" i="1"/>
  <c r="K77" i="1"/>
  <c r="J77" i="1"/>
  <c r="I77" i="1"/>
  <c r="H77" i="1"/>
  <c r="G77" i="1"/>
  <c r="V76" i="1"/>
  <c r="U76" i="1"/>
  <c r="T76" i="1"/>
  <c r="S76" i="1"/>
  <c r="R76" i="1"/>
  <c r="E76" i="1"/>
  <c r="O76" i="1"/>
  <c r="D76" i="1"/>
  <c r="N76" i="1"/>
  <c r="C76" i="1"/>
  <c r="M76" i="1"/>
  <c r="K76" i="1"/>
  <c r="J76" i="1"/>
  <c r="I76" i="1"/>
  <c r="H76" i="1"/>
  <c r="G76" i="1"/>
  <c r="V75" i="1"/>
  <c r="U75" i="1"/>
  <c r="T75" i="1"/>
  <c r="S75" i="1"/>
  <c r="R75" i="1"/>
  <c r="E75" i="1"/>
  <c r="O75" i="1"/>
  <c r="D75" i="1"/>
  <c r="N75" i="1"/>
  <c r="C75" i="1"/>
  <c r="M75" i="1"/>
  <c r="K75" i="1"/>
  <c r="J75" i="1"/>
  <c r="I75" i="1"/>
  <c r="H75" i="1"/>
  <c r="G75" i="1"/>
  <c r="V74" i="1"/>
  <c r="U74" i="1"/>
  <c r="T74" i="1"/>
  <c r="S74" i="1"/>
  <c r="R74" i="1"/>
  <c r="E74" i="1"/>
  <c r="O74" i="1"/>
  <c r="D74" i="1"/>
  <c r="N74" i="1"/>
  <c r="C74" i="1"/>
  <c r="M74" i="1"/>
  <c r="K74" i="1"/>
  <c r="J74" i="1"/>
  <c r="I74" i="1"/>
  <c r="H74" i="1"/>
  <c r="G74" i="1"/>
  <c r="V73" i="1"/>
  <c r="U73" i="1"/>
  <c r="T73" i="1"/>
  <c r="S73" i="1"/>
  <c r="R73" i="1"/>
  <c r="E73" i="1"/>
  <c r="O73" i="1"/>
  <c r="D73" i="1"/>
  <c r="N73" i="1"/>
  <c r="C73" i="1"/>
  <c r="M73" i="1"/>
  <c r="K73" i="1"/>
  <c r="J73" i="1"/>
  <c r="I73" i="1"/>
  <c r="H73" i="1"/>
  <c r="G73" i="1"/>
  <c r="V72" i="1"/>
  <c r="U72" i="1"/>
  <c r="T72" i="1"/>
  <c r="S72" i="1"/>
  <c r="R72" i="1"/>
  <c r="E72" i="1"/>
  <c r="O72" i="1"/>
  <c r="D72" i="1"/>
  <c r="N72" i="1"/>
  <c r="C72" i="1"/>
  <c r="M72" i="1"/>
  <c r="K72" i="1"/>
  <c r="J72" i="1"/>
  <c r="I72" i="1"/>
  <c r="H72" i="1"/>
  <c r="G72" i="1"/>
  <c r="V71" i="1"/>
  <c r="U71" i="1"/>
  <c r="T71" i="1"/>
  <c r="S71" i="1"/>
  <c r="R71" i="1"/>
  <c r="E71" i="1"/>
  <c r="O71" i="1"/>
  <c r="D71" i="1"/>
  <c r="N71" i="1"/>
  <c r="C71" i="1"/>
  <c r="M71" i="1"/>
  <c r="K71" i="1"/>
  <c r="J71" i="1"/>
  <c r="I71" i="1"/>
  <c r="H71" i="1"/>
  <c r="G71" i="1"/>
  <c r="V70" i="1"/>
  <c r="U70" i="1"/>
  <c r="T70" i="1"/>
  <c r="S70" i="1"/>
  <c r="R70" i="1"/>
  <c r="E70" i="1"/>
  <c r="O70" i="1"/>
  <c r="D70" i="1"/>
  <c r="N70" i="1"/>
  <c r="C70" i="1"/>
  <c r="M70" i="1"/>
  <c r="K70" i="1"/>
  <c r="J70" i="1"/>
  <c r="I70" i="1"/>
  <c r="H70" i="1"/>
  <c r="G70" i="1"/>
  <c r="V69" i="1"/>
  <c r="U69" i="1"/>
  <c r="T69" i="1"/>
  <c r="S69" i="1"/>
  <c r="R69" i="1"/>
  <c r="E69" i="1"/>
  <c r="O69" i="1"/>
  <c r="D69" i="1"/>
  <c r="N69" i="1"/>
  <c r="C69" i="1"/>
  <c r="M69" i="1"/>
  <c r="K69" i="1"/>
  <c r="J69" i="1"/>
  <c r="I69" i="1"/>
  <c r="H69" i="1"/>
  <c r="G69" i="1"/>
  <c r="V68" i="1"/>
  <c r="U68" i="1"/>
  <c r="T68" i="1"/>
  <c r="S68" i="1"/>
  <c r="R68" i="1"/>
  <c r="E68" i="1"/>
  <c r="O68" i="1"/>
  <c r="D68" i="1"/>
  <c r="N68" i="1"/>
  <c r="C68" i="1"/>
  <c r="M68" i="1"/>
  <c r="K68" i="1"/>
  <c r="J68" i="1"/>
  <c r="I68" i="1"/>
  <c r="H68" i="1"/>
  <c r="G68" i="1"/>
  <c r="V67" i="1"/>
  <c r="U67" i="1"/>
  <c r="T67" i="1"/>
  <c r="S67" i="1"/>
  <c r="R67" i="1"/>
  <c r="E67" i="1"/>
  <c r="O67" i="1"/>
  <c r="D67" i="1"/>
  <c r="N67" i="1"/>
  <c r="C67" i="1"/>
  <c r="M67" i="1"/>
  <c r="K67" i="1"/>
  <c r="J67" i="1"/>
  <c r="I67" i="1"/>
  <c r="H67" i="1"/>
  <c r="G67" i="1"/>
  <c r="V66" i="1"/>
  <c r="T66" i="1"/>
  <c r="S66" i="1"/>
  <c r="R66" i="1"/>
  <c r="E66" i="1"/>
  <c r="O66" i="1"/>
  <c r="D66" i="1"/>
  <c r="N66" i="1"/>
  <c r="C66" i="1"/>
  <c r="M66" i="1"/>
  <c r="K66" i="1"/>
  <c r="J66" i="1"/>
  <c r="I66" i="1"/>
  <c r="H66" i="1"/>
  <c r="G66" i="1"/>
  <c r="V65" i="1"/>
  <c r="U65" i="1"/>
  <c r="T65" i="1"/>
  <c r="S65" i="1"/>
  <c r="R65" i="1"/>
  <c r="E65" i="1"/>
  <c r="O65" i="1"/>
  <c r="D65" i="1"/>
  <c r="N65" i="1"/>
  <c r="C65" i="1"/>
  <c r="M65" i="1"/>
  <c r="K65" i="1"/>
  <c r="J65" i="1"/>
  <c r="I65" i="1"/>
  <c r="H65" i="1"/>
  <c r="G65" i="1"/>
  <c r="V64" i="1"/>
  <c r="U64" i="1"/>
  <c r="T64" i="1"/>
  <c r="S64" i="1"/>
  <c r="R64" i="1"/>
  <c r="E64" i="1"/>
  <c r="O64" i="1"/>
  <c r="D64" i="1"/>
  <c r="N64" i="1"/>
  <c r="C64" i="1"/>
  <c r="M64" i="1"/>
  <c r="K64" i="1"/>
  <c r="J64" i="1"/>
  <c r="I64" i="1"/>
  <c r="H64" i="1"/>
  <c r="G64" i="1"/>
  <c r="V63" i="1"/>
  <c r="U63" i="1"/>
  <c r="T63" i="1"/>
  <c r="S63" i="1"/>
  <c r="R63" i="1"/>
  <c r="E63" i="1"/>
  <c r="O63" i="1"/>
  <c r="D63" i="1"/>
  <c r="N63" i="1"/>
  <c r="C63" i="1"/>
  <c r="M63" i="1"/>
  <c r="K63" i="1"/>
  <c r="J63" i="1"/>
  <c r="I63" i="1"/>
  <c r="H63" i="1"/>
  <c r="G63" i="1"/>
  <c r="V62" i="1"/>
  <c r="U62" i="1"/>
  <c r="T62" i="1"/>
  <c r="S62" i="1"/>
  <c r="R62" i="1"/>
  <c r="E62" i="1"/>
  <c r="O62" i="1"/>
  <c r="D62" i="1"/>
  <c r="N62" i="1"/>
  <c r="C62" i="1"/>
  <c r="M62" i="1"/>
  <c r="K62" i="1"/>
  <c r="J62" i="1"/>
  <c r="I62" i="1"/>
  <c r="H62" i="1"/>
  <c r="G62" i="1"/>
  <c r="V61" i="1"/>
  <c r="U61" i="1"/>
  <c r="T61" i="1"/>
  <c r="S61" i="1"/>
  <c r="R61" i="1"/>
  <c r="E61" i="1"/>
  <c r="O61" i="1"/>
  <c r="D61" i="1"/>
  <c r="N61" i="1"/>
  <c r="C61" i="1"/>
  <c r="M61" i="1"/>
  <c r="K61" i="1"/>
  <c r="J61" i="1"/>
  <c r="I61" i="1"/>
  <c r="H61" i="1"/>
  <c r="G61" i="1"/>
  <c r="V60" i="1"/>
  <c r="U60" i="1"/>
  <c r="T60" i="1"/>
  <c r="S60" i="1"/>
  <c r="R60" i="1"/>
  <c r="E60" i="1"/>
  <c r="O60" i="1"/>
  <c r="D60" i="1"/>
  <c r="N60" i="1"/>
  <c r="C60" i="1"/>
  <c r="M60" i="1"/>
  <c r="K60" i="1"/>
  <c r="J60" i="1"/>
  <c r="I60" i="1"/>
  <c r="H60" i="1"/>
  <c r="G60" i="1"/>
  <c r="V59" i="1"/>
  <c r="U59" i="1"/>
  <c r="T59" i="1"/>
  <c r="S59" i="1"/>
  <c r="R59" i="1"/>
  <c r="E59" i="1"/>
  <c r="O59" i="1"/>
  <c r="D59" i="1"/>
  <c r="N59" i="1"/>
  <c r="C59" i="1"/>
  <c r="M59" i="1"/>
  <c r="K59" i="1"/>
  <c r="J59" i="1"/>
  <c r="I59" i="1"/>
  <c r="H59" i="1"/>
  <c r="G59" i="1"/>
  <c r="V58" i="1"/>
  <c r="U58" i="1"/>
  <c r="T58" i="1"/>
  <c r="S58" i="1"/>
  <c r="R58" i="1"/>
  <c r="E58" i="1"/>
  <c r="O58" i="1"/>
  <c r="D58" i="1"/>
  <c r="N58" i="1"/>
  <c r="C58" i="1"/>
  <c r="M58" i="1"/>
  <c r="K58" i="1"/>
  <c r="J58" i="1"/>
  <c r="I58" i="1"/>
  <c r="H58" i="1"/>
  <c r="G58" i="1"/>
  <c r="V57" i="1"/>
  <c r="U57" i="1"/>
  <c r="T57" i="1"/>
  <c r="S57" i="1"/>
  <c r="R57" i="1"/>
  <c r="E57" i="1"/>
  <c r="O57" i="1"/>
  <c r="D57" i="1"/>
  <c r="N57" i="1"/>
  <c r="C57" i="1"/>
  <c r="M57" i="1"/>
  <c r="K57" i="1"/>
  <c r="J57" i="1"/>
  <c r="I57" i="1"/>
  <c r="H57" i="1"/>
  <c r="G57" i="1"/>
  <c r="V56" i="1"/>
  <c r="U56" i="1"/>
  <c r="T56" i="1"/>
  <c r="S56" i="1"/>
  <c r="R56" i="1"/>
  <c r="E56" i="1"/>
  <c r="O56" i="1"/>
  <c r="D56" i="1"/>
  <c r="N56" i="1"/>
  <c r="C56" i="1"/>
  <c r="M56" i="1"/>
  <c r="K56" i="1"/>
  <c r="J56" i="1"/>
  <c r="I56" i="1"/>
  <c r="H56" i="1"/>
  <c r="G56" i="1"/>
  <c r="V55" i="1"/>
  <c r="U55" i="1"/>
  <c r="T55" i="1"/>
  <c r="S55" i="1"/>
  <c r="R55" i="1"/>
  <c r="E55" i="1"/>
  <c r="O55" i="1"/>
  <c r="D55" i="1"/>
  <c r="N55" i="1"/>
  <c r="C55" i="1"/>
  <c r="M55" i="1"/>
  <c r="K55" i="1"/>
  <c r="J55" i="1"/>
  <c r="I55" i="1"/>
  <c r="H55" i="1"/>
  <c r="G55" i="1"/>
  <c r="V54" i="1"/>
  <c r="U54" i="1"/>
  <c r="T54" i="1"/>
  <c r="S54" i="1"/>
  <c r="R54" i="1"/>
  <c r="E54" i="1"/>
  <c r="O54" i="1"/>
  <c r="D54" i="1"/>
  <c r="N54" i="1"/>
  <c r="C54" i="1"/>
  <c r="M54" i="1"/>
  <c r="K54" i="1"/>
  <c r="J54" i="1"/>
  <c r="I54" i="1"/>
  <c r="H54" i="1"/>
  <c r="G54" i="1"/>
  <c r="V53" i="1"/>
  <c r="U53" i="1"/>
  <c r="T53" i="1"/>
  <c r="S53" i="1"/>
  <c r="R53" i="1"/>
  <c r="E53" i="1"/>
  <c r="O53" i="1"/>
  <c r="D53" i="1"/>
  <c r="N53" i="1"/>
  <c r="C53" i="1"/>
  <c r="M53" i="1"/>
  <c r="K53" i="1"/>
  <c r="J53" i="1"/>
  <c r="I53" i="1"/>
  <c r="H53" i="1"/>
  <c r="G53" i="1"/>
  <c r="V52" i="1"/>
  <c r="U52" i="1"/>
  <c r="T52" i="1"/>
  <c r="S52" i="1"/>
  <c r="R52" i="1"/>
  <c r="E52" i="1"/>
  <c r="O52" i="1"/>
  <c r="D52" i="1"/>
  <c r="N52" i="1"/>
  <c r="C52" i="1"/>
  <c r="M52" i="1"/>
  <c r="K52" i="1"/>
  <c r="J52" i="1"/>
  <c r="I52" i="1"/>
  <c r="H52" i="1"/>
  <c r="G52" i="1"/>
  <c r="V51" i="1"/>
  <c r="U51" i="1"/>
  <c r="T51" i="1"/>
  <c r="S51" i="1"/>
  <c r="R51" i="1"/>
  <c r="E51" i="1"/>
  <c r="O51" i="1"/>
  <c r="D51" i="1"/>
  <c r="N51" i="1"/>
  <c r="C51" i="1"/>
  <c r="M51" i="1"/>
  <c r="K51" i="1"/>
  <c r="J51" i="1"/>
  <c r="I51" i="1"/>
  <c r="H51" i="1"/>
  <c r="G51" i="1"/>
  <c r="V50" i="1"/>
  <c r="U50" i="1"/>
  <c r="T50" i="1"/>
  <c r="S50" i="1"/>
  <c r="R50" i="1"/>
  <c r="E50" i="1"/>
  <c r="O50" i="1"/>
  <c r="D50" i="1"/>
  <c r="N50" i="1"/>
  <c r="C50" i="1"/>
  <c r="M50" i="1"/>
  <c r="K50" i="1"/>
  <c r="J50" i="1"/>
  <c r="I50" i="1"/>
  <c r="H50" i="1"/>
  <c r="G50" i="1"/>
  <c r="V49" i="1"/>
  <c r="U49" i="1"/>
  <c r="T49" i="1"/>
  <c r="S49" i="1"/>
  <c r="R49" i="1"/>
  <c r="E49" i="1"/>
  <c r="O49" i="1"/>
  <c r="D49" i="1"/>
  <c r="N49" i="1"/>
  <c r="C49" i="1"/>
  <c r="M49" i="1"/>
  <c r="K49" i="1"/>
  <c r="J49" i="1"/>
  <c r="I49" i="1"/>
  <c r="H49" i="1"/>
  <c r="G49" i="1"/>
  <c r="V48" i="1"/>
  <c r="U48" i="1"/>
  <c r="T48" i="1"/>
  <c r="S48" i="1"/>
  <c r="R48" i="1"/>
  <c r="E48" i="1"/>
  <c r="O48" i="1"/>
  <c r="D48" i="1"/>
  <c r="N48" i="1"/>
  <c r="C48" i="1"/>
  <c r="M48" i="1"/>
  <c r="K48" i="1"/>
  <c r="J48" i="1"/>
  <c r="I48" i="1"/>
  <c r="H48" i="1"/>
  <c r="G48" i="1"/>
  <c r="V47" i="1"/>
  <c r="U47" i="1"/>
  <c r="T47" i="1"/>
  <c r="S47" i="1"/>
  <c r="R47" i="1"/>
  <c r="E47" i="1"/>
  <c r="O47" i="1"/>
  <c r="D47" i="1"/>
  <c r="N47" i="1"/>
  <c r="C47" i="1"/>
  <c r="M47" i="1"/>
  <c r="K47" i="1"/>
  <c r="J47" i="1"/>
  <c r="I47" i="1"/>
  <c r="H47" i="1"/>
  <c r="G47" i="1"/>
  <c r="V46" i="1"/>
  <c r="U46" i="1"/>
  <c r="T46" i="1"/>
  <c r="S46" i="1"/>
  <c r="R46" i="1"/>
  <c r="E46" i="1"/>
  <c r="O46" i="1"/>
  <c r="D46" i="1"/>
  <c r="N46" i="1"/>
  <c r="C46" i="1"/>
  <c r="M46" i="1"/>
  <c r="K46" i="1"/>
  <c r="J46" i="1"/>
  <c r="I46" i="1"/>
  <c r="H46" i="1"/>
  <c r="G46" i="1"/>
  <c r="V45" i="1"/>
  <c r="U45" i="1"/>
  <c r="T45" i="1"/>
  <c r="S45" i="1"/>
  <c r="R45" i="1"/>
  <c r="E45" i="1"/>
  <c r="O45" i="1"/>
  <c r="D45" i="1"/>
  <c r="N45" i="1"/>
  <c r="C45" i="1"/>
  <c r="M45" i="1"/>
  <c r="K45" i="1"/>
  <c r="J45" i="1"/>
  <c r="I45" i="1"/>
  <c r="H45" i="1"/>
  <c r="G45" i="1"/>
  <c r="V44" i="1"/>
  <c r="U44" i="1"/>
  <c r="T44" i="1"/>
  <c r="S44" i="1"/>
  <c r="R44" i="1"/>
  <c r="E44" i="1"/>
  <c r="O44" i="1"/>
  <c r="D44" i="1"/>
  <c r="N44" i="1"/>
  <c r="C44" i="1"/>
  <c r="M44" i="1"/>
  <c r="K44" i="1"/>
  <c r="J44" i="1"/>
  <c r="I44" i="1"/>
  <c r="H44" i="1"/>
  <c r="G44" i="1"/>
  <c r="V43" i="1"/>
  <c r="U43" i="1"/>
  <c r="T43" i="1"/>
  <c r="S43" i="1"/>
  <c r="R43" i="1"/>
  <c r="E43" i="1"/>
  <c r="O43" i="1"/>
  <c r="D43" i="1"/>
  <c r="N43" i="1"/>
  <c r="C43" i="1"/>
  <c r="M43" i="1"/>
  <c r="K43" i="1"/>
  <c r="J43" i="1"/>
  <c r="I43" i="1"/>
  <c r="H43" i="1"/>
  <c r="G43" i="1"/>
  <c r="V42" i="1"/>
  <c r="U42" i="1"/>
  <c r="T42" i="1"/>
  <c r="S42" i="1"/>
  <c r="R42" i="1"/>
  <c r="E42" i="1"/>
  <c r="O42" i="1"/>
  <c r="D42" i="1"/>
  <c r="N42" i="1"/>
  <c r="C42" i="1"/>
  <c r="M42" i="1"/>
  <c r="K42" i="1"/>
  <c r="J42" i="1"/>
  <c r="I42" i="1"/>
  <c r="H42" i="1"/>
  <c r="G42" i="1"/>
  <c r="V41" i="1"/>
  <c r="U41" i="1"/>
  <c r="T41" i="1"/>
  <c r="S41" i="1"/>
  <c r="R41" i="1"/>
  <c r="E41" i="1"/>
  <c r="O41" i="1"/>
  <c r="D41" i="1"/>
  <c r="N41" i="1"/>
  <c r="C41" i="1"/>
  <c r="M41" i="1"/>
  <c r="K41" i="1"/>
  <c r="J41" i="1"/>
  <c r="I41" i="1"/>
  <c r="H41" i="1"/>
  <c r="G41" i="1"/>
  <c r="V40" i="1"/>
  <c r="U40" i="1"/>
  <c r="T40" i="1"/>
  <c r="S40" i="1"/>
  <c r="R40" i="1"/>
  <c r="E40" i="1"/>
  <c r="O40" i="1"/>
  <c r="D40" i="1"/>
  <c r="N40" i="1"/>
  <c r="C40" i="1"/>
  <c r="M40" i="1"/>
  <c r="K40" i="1"/>
  <c r="J40" i="1"/>
  <c r="I40" i="1"/>
  <c r="H40" i="1"/>
  <c r="G40" i="1"/>
  <c r="V39" i="1"/>
  <c r="U39" i="1"/>
  <c r="T39" i="1"/>
  <c r="S39" i="1"/>
  <c r="R39" i="1"/>
  <c r="E39" i="1"/>
  <c r="O39" i="1"/>
  <c r="D39" i="1"/>
  <c r="N39" i="1"/>
  <c r="C39" i="1"/>
  <c r="M39" i="1"/>
  <c r="K39" i="1"/>
  <c r="J39" i="1"/>
  <c r="I39" i="1"/>
  <c r="H39" i="1"/>
  <c r="G39" i="1"/>
  <c r="V38" i="1"/>
  <c r="U38" i="1"/>
  <c r="T38" i="1"/>
  <c r="S38" i="1"/>
  <c r="R38" i="1"/>
  <c r="E38" i="1"/>
  <c r="O38" i="1"/>
  <c r="D38" i="1"/>
  <c r="N38" i="1"/>
  <c r="C38" i="1"/>
  <c r="M38" i="1"/>
  <c r="K38" i="1"/>
  <c r="J38" i="1"/>
  <c r="I38" i="1"/>
  <c r="H38" i="1"/>
  <c r="G38" i="1"/>
  <c r="V37" i="1"/>
  <c r="U37" i="1"/>
  <c r="T37" i="1"/>
  <c r="S37" i="1"/>
  <c r="R37" i="1"/>
  <c r="E37" i="1"/>
  <c r="O37" i="1"/>
  <c r="D37" i="1"/>
  <c r="N37" i="1"/>
  <c r="C37" i="1"/>
  <c r="M37" i="1"/>
  <c r="K37" i="1"/>
  <c r="J37" i="1"/>
  <c r="I37" i="1"/>
  <c r="H37" i="1"/>
  <c r="G37" i="1"/>
  <c r="V36" i="1"/>
  <c r="U36" i="1"/>
  <c r="T36" i="1"/>
  <c r="S36" i="1"/>
  <c r="R36" i="1"/>
  <c r="E36" i="1"/>
  <c r="O36" i="1"/>
  <c r="D36" i="1"/>
  <c r="N36" i="1"/>
  <c r="C36" i="1"/>
  <c r="M36" i="1"/>
  <c r="K36" i="1"/>
  <c r="J36" i="1"/>
  <c r="I36" i="1"/>
  <c r="H36" i="1"/>
  <c r="G36" i="1"/>
  <c r="V35" i="1"/>
  <c r="U35" i="1"/>
  <c r="T35" i="1"/>
  <c r="S35" i="1"/>
  <c r="R35" i="1"/>
  <c r="E35" i="1"/>
  <c r="O35" i="1"/>
  <c r="D35" i="1"/>
  <c r="N35" i="1"/>
  <c r="C35" i="1"/>
  <c r="M35" i="1"/>
  <c r="K35" i="1"/>
  <c r="J35" i="1"/>
  <c r="I35" i="1"/>
  <c r="H35" i="1"/>
  <c r="G35" i="1"/>
  <c r="V34" i="1"/>
  <c r="U34" i="1"/>
  <c r="T34" i="1"/>
  <c r="S34" i="1"/>
  <c r="R34" i="1"/>
  <c r="E34" i="1"/>
  <c r="O34" i="1"/>
  <c r="D34" i="1"/>
  <c r="N34" i="1"/>
  <c r="C34" i="1"/>
  <c r="M34" i="1"/>
  <c r="K34" i="1"/>
  <c r="J34" i="1"/>
  <c r="I34" i="1"/>
  <c r="H34" i="1"/>
  <c r="G34" i="1"/>
  <c r="V33" i="1"/>
  <c r="U33" i="1"/>
  <c r="T33" i="1"/>
  <c r="S33" i="1"/>
  <c r="R33" i="1"/>
  <c r="E33" i="1"/>
  <c r="O33" i="1"/>
  <c r="D33" i="1"/>
  <c r="N33" i="1"/>
  <c r="C33" i="1"/>
  <c r="M33" i="1"/>
  <c r="K33" i="1"/>
  <c r="J33" i="1"/>
  <c r="I33" i="1"/>
  <c r="H33" i="1"/>
  <c r="G33" i="1"/>
  <c r="V32" i="1"/>
  <c r="U32" i="1"/>
  <c r="T32" i="1"/>
  <c r="S32" i="1"/>
  <c r="R32" i="1"/>
  <c r="E32" i="1"/>
  <c r="O32" i="1"/>
  <c r="D32" i="1"/>
  <c r="N32" i="1"/>
  <c r="C32" i="1"/>
  <c r="M32" i="1"/>
  <c r="K32" i="1"/>
  <c r="J32" i="1"/>
  <c r="I32" i="1"/>
  <c r="H32" i="1"/>
  <c r="G32" i="1"/>
  <c r="V31" i="1"/>
  <c r="U31" i="1"/>
  <c r="T31" i="1"/>
  <c r="S31" i="1"/>
  <c r="R31" i="1"/>
  <c r="E31" i="1"/>
  <c r="O31" i="1"/>
  <c r="D31" i="1"/>
  <c r="N31" i="1"/>
  <c r="C31" i="1"/>
  <c r="M31" i="1"/>
  <c r="K31" i="1"/>
  <c r="J31" i="1"/>
  <c r="I31" i="1"/>
  <c r="H31" i="1"/>
  <c r="G31" i="1"/>
  <c r="V30" i="1"/>
  <c r="U30" i="1"/>
  <c r="T30" i="1"/>
  <c r="S30" i="1"/>
  <c r="R30" i="1"/>
  <c r="E30" i="1"/>
  <c r="O30" i="1"/>
  <c r="D30" i="1"/>
  <c r="N30" i="1"/>
  <c r="C30" i="1"/>
  <c r="M30" i="1"/>
  <c r="K30" i="1"/>
  <c r="J30" i="1"/>
  <c r="I30" i="1"/>
  <c r="H30" i="1"/>
  <c r="G30" i="1"/>
  <c r="V29" i="1"/>
  <c r="U29" i="1"/>
  <c r="T29" i="1"/>
  <c r="S29" i="1"/>
  <c r="R29" i="1"/>
  <c r="E29" i="1"/>
  <c r="O29" i="1"/>
  <c r="D29" i="1"/>
  <c r="N29" i="1"/>
  <c r="C29" i="1"/>
  <c r="M29" i="1"/>
  <c r="K29" i="1"/>
  <c r="J29" i="1"/>
  <c r="I29" i="1"/>
  <c r="H29" i="1"/>
  <c r="G29" i="1"/>
  <c r="V28" i="1"/>
  <c r="U28" i="1"/>
  <c r="T28" i="1"/>
  <c r="S28" i="1"/>
  <c r="R28" i="1"/>
  <c r="E28" i="1"/>
  <c r="O28" i="1"/>
  <c r="D28" i="1"/>
  <c r="N28" i="1"/>
  <c r="C28" i="1"/>
  <c r="M28" i="1"/>
  <c r="K28" i="1"/>
  <c r="J28" i="1"/>
  <c r="I28" i="1"/>
  <c r="H28" i="1"/>
  <c r="G28" i="1"/>
  <c r="V27" i="1"/>
  <c r="U27" i="1"/>
  <c r="T27" i="1"/>
  <c r="S27" i="1"/>
  <c r="R27" i="1"/>
  <c r="E27" i="1"/>
  <c r="O27" i="1"/>
  <c r="D27" i="1"/>
  <c r="N27" i="1"/>
  <c r="C27" i="1"/>
  <c r="M27" i="1"/>
  <c r="K27" i="1"/>
  <c r="J27" i="1"/>
  <c r="I27" i="1"/>
  <c r="H27" i="1"/>
  <c r="G27" i="1"/>
  <c r="V26" i="1"/>
  <c r="U26" i="1"/>
  <c r="T26" i="1"/>
  <c r="S26" i="1"/>
  <c r="R26" i="1"/>
  <c r="E26" i="1"/>
  <c r="O26" i="1"/>
  <c r="D26" i="1"/>
  <c r="N26" i="1"/>
  <c r="C26" i="1"/>
  <c r="M26" i="1"/>
  <c r="K26" i="1"/>
  <c r="J26" i="1"/>
  <c r="I26" i="1"/>
  <c r="H26" i="1"/>
  <c r="G26" i="1"/>
  <c r="V25" i="1"/>
  <c r="U25" i="1"/>
  <c r="T25" i="1"/>
  <c r="S25" i="1"/>
  <c r="R25" i="1"/>
  <c r="E25" i="1"/>
  <c r="O25" i="1"/>
  <c r="D25" i="1"/>
  <c r="N25" i="1"/>
  <c r="C25" i="1"/>
  <c r="M25" i="1"/>
  <c r="K25" i="1"/>
  <c r="J25" i="1"/>
  <c r="I25" i="1"/>
  <c r="H25" i="1"/>
  <c r="G25" i="1"/>
  <c r="V24" i="1"/>
  <c r="U24" i="1"/>
  <c r="T24" i="1"/>
  <c r="S24" i="1"/>
  <c r="R24" i="1"/>
  <c r="E24" i="1"/>
  <c r="O24" i="1"/>
  <c r="D24" i="1"/>
  <c r="N24" i="1"/>
  <c r="C24" i="1"/>
  <c r="M24" i="1"/>
  <c r="K24" i="1"/>
  <c r="J24" i="1"/>
  <c r="I24" i="1"/>
  <c r="H24" i="1"/>
  <c r="G24" i="1"/>
  <c r="V23" i="1"/>
  <c r="U23" i="1"/>
  <c r="T23" i="1"/>
  <c r="S23" i="1"/>
  <c r="R23" i="1"/>
  <c r="E23" i="1"/>
  <c r="O23" i="1"/>
  <c r="D23" i="1"/>
  <c r="N23" i="1"/>
  <c r="C23" i="1"/>
  <c r="M23" i="1"/>
  <c r="K23" i="1"/>
  <c r="J23" i="1"/>
  <c r="I23" i="1"/>
  <c r="H23" i="1"/>
  <c r="G23" i="1"/>
  <c r="V22" i="1"/>
  <c r="U22" i="1"/>
  <c r="T22" i="1"/>
  <c r="S22" i="1"/>
  <c r="R22" i="1"/>
  <c r="E22" i="1"/>
  <c r="O22" i="1"/>
  <c r="D22" i="1"/>
  <c r="N22" i="1"/>
  <c r="C22" i="1"/>
  <c r="M22" i="1"/>
  <c r="K22" i="1"/>
  <c r="J22" i="1"/>
  <c r="I22" i="1"/>
  <c r="H22" i="1"/>
  <c r="G22" i="1"/>
  <c r="V21" i="1"/>
  <c r="U21" i="1"/>
  <c r="T21" i="1"/>
  <c r="S21" i="1"/>
  <c r="R21" i="1"/>
  <c r="E21" i="1"/>
  <c r="O21" i="1"/>
  <c r="D21" i="1"/>
  <c r="N21" i="1"/>
  <c r="C21" i="1"/>
  <c r="M21" i="1"/>
  <c r="K21" i="1"/>
  <c r="J21" i="1"/>
  <c r="I21" i="1"/>
  <c r="H21" i="1"/>
  <c r="G21" i="1"/>
  <c r="V20" i="1"/>
  <c r="U20" i="1"/>
  <c r="T20" i="1"/>
  <c r="S20" i="1"/>
  <c r="R20" i="1"/>
  <c r="E20" i="1"/>
  <c r="O20" i="1"/>
  <c r="D20" i="1"/>
  <c r="N20" i="1"/>
  <c r="C20" i="1"/>
  <c r="M20" i="1"/>
  <c r="K20" i="1"/>
  <c r="J20" i="1"/>
  <c r="I20" i="1"/>
  <c r="H20" i="1"/>
  <c r="G20" i="1"/>
  <c r="V19" i="1"/>
  <c r="U19" i="1"/>
  <c r="T19" i="1"/>
  <c r="S19" i="1"/>
  <c r="R19" i="1"/>
  <c r="E19" i="1"/>
  <c r="O19" i="1"/>
  <c r="D19" i="1"/>
  <c r="N19" i="1"/>
  <c r="C19" i="1"/>
  <c r="M19" i="1"/>
  <c r="K19" i="1"/>
  <c r="J19" i="1"/>
  <c r="I19" i="1"/>
  <c r="H19" i="1"/>
  <c r="G19" i="1"/>
  <c r="V18" i="1"/>
  <c r="U18" i="1"/>
  <c r="T18" i="1"/>
  <c r="S18" i="1"/>
  <c r="R18" i="1"/>
  <c r="E18" i="1"/>
  <c r="O18" i="1"/>
  <c r="D18" i="1"/>
  <c r="N18" i="1"/>
  <c r="C18" i="1"/>
  <c r="M18" i="1"/>
  <c r="K18" i="1"/>
  <c r="J18" i="1"/>
  <c r="I18" i="1"/>
  <c r="H18" i="1"/>
  <c r="G18" i="1"/>
  <c r="V17" i="1"/>
  <c r="U17" i="1"/>
  <c r="T17" i="1"/>
  <c r="S17" i="1"/>
  <c r="R17" i="1"/>
  <c r="E17" i="1"/>
  <c r="O17" i="1"/>
  <c r="D17" i="1"/>
  <c r="N17" i="1"/>
  <c r="C17" i="1"/>
  <c r="M17" i="1"/>
  <c r="K17" i="1"/>
  <c r="J17" i="1"/>
  <c r="I17" i="1"/>
  <c r="H17" i="1"/>
  <c r="G17" i="1"/>
  <c r="V16" i="1"/>
  <c r="U16" i="1"/>
  <c r="T16" i="1"/>
  <c r="S16" i="1"/>
  <c r="R16" i="1"/>
  <c r="E16" i="1"/>
  <c r="O16" i="1"/>
  <c r="D16" i="1"/>
  <c r="N16" i="1"/>
  <c r="C16" i="1"/>
  <c r="M16" i="1"/>
  <c r="K16" i="1"/>
  <c r="J16" i="1"/>
  <c r="I16" i="1"/>
  <c r="H16" i="1"/>
  <c r="G16" i="1"/>
  <c r="V15" i="1"/>
  <c r="U15" i="1"/>
  <c r="T15" i="1"/>
  <c r="S15" i="1"/>
  <c r="R15" i="1"/>
  <c r="E15" i="1"/>
  <c r="O15" i="1"/>
  <c r="D15" i="1"/>
  <c r="N15" i="1"/>
  <c r="C15" i="1"/>
  <c r="M15" i="1"/>
  <c r="K15" i="1"/>
  <c r="J15" i="1"/>
  <c r="I15" i="1"/>
  <c r="H15" i="1"/>
  <c r="G15" i="1"/>
  <c r="V14" i="1"/>
  <c r="U14" i="1"/>
  <c r="T14" i="1"/>
  <c r="S14" i="1"/>
  <c r="R14" i="1"/>
  <c r="E14" i="1"/>
  <c r="O14" i="1"/>
  <c r="D14" i="1"/>
  <c r="N14" i="1"/>
  <c r="C14" i="1"/>
  <c r="M14" i="1"/>
  <c r="K14" i="1"/>
  <c r="J14" i="1"/>
  <c r="I14" i="1"/>
  <c r="H14" i="1"/>
  <c r="G14" i="1"/>
  <c r="V13" i="1"/>
  <c r="U13" i="1"/>
  <c r="T13" i="1"/>
  <c r="S13" i="1"/>
  <c r="R13" i="1"/>
  <c r="E13" i="1"/>
  <c r="O13" i="1"/>
  <c r="D13" i="1"/>
  <c r="N13" i="1"/>
  <c r="C13" i="1"/>
  <c r="M13" i="1"/>
  <c r="K13" i="1"/>
  <c r="I13" i="1"/>
  <c r="H13" i="1"/>
  <c r="G13" i="1"/>
  <c r="O12" i="1"/>
  <c r="N12" i="1"/>
  <c r="J12" i="1"/>
  <c r="I12" i="1"/>
  <c r="H12" i="1"/>
  <c r="D40" i="2"/>
  <c r="E40" i="2"/>
  <c r="H40" i="2"/>
  <c r="D69" i="2"/>
  <c r="E69" i="2"/>
  <c r="H69" i="2"/>
  <c r="D68" i="2"/>
  <c r="E68" i="2"/>
  <c r="H68" i="2"/>
  <c r="D67" i="2"/>
  <c r="E67" i="2"/>
  <c r="H67" i="2"/>
  <c r="D66" i="2"/>
  <c r="E66" i="2"/>
  <c r="H66" i="2"/>
  <c r="D65" i="2"/>
  <c r="E65" i="2"/>
  <c r="H65" i="2"/>
  <c r="D64" i="2"/>
  <c r="E64" i="2"/>
  <c r="H64" i="2"/>
  <c r="D63" i="2"/>
  <c r="E63" i="2"/>
  <c r="H63" i="2"/>
  <c r="D62" i="2"/>
  <c r="E62" i="2"/>
  <c r="H62" i="2"/>
  <c r="D61" i="2"/>
  <c r="E61" i="2"/>
  <c r="H61" i="2"/>
  <c r="D60" i="2"/>
  <c r="E60" i="2"/>
  <c r="H60" i="2"/>
  <c r="D59" i="2"/>
  <c r="E59" i="2"/>
  <c r="H59" i="2"/>
  <c r="D58" i="2"/>
  <c r="E58" i="2"/>
  <c r="H58" i="2"/>
  <c r="D57" i="2"/>
  <c r="E57" i="2"/>
  <c r="H57" i="2"/>
  <c r="D56" i="2"/>
  <c r="E56" i="2"/>
  <c r="H56" i="2"/>
  <c r="D55" i="2"/>
  <c r="E55" i="2"/>
  <c r="H55" i="2"/>
  <c r="D54" i="2"/>
  <c r="E54" i="2"/>
  <c r="H54" i="2"/>
  <c r="D53" i="2"/>
  <c r="E53" i="2"/>
  <c r="H53" i="2"/>
  <c r="D52" i="2"/>
  <c r="E52" i="2"/>
  <c r="H52" i="2"/>
  <c r="D51" i="2"/>
  <c r="E51" i="2"/>
  <c r="H51" i="2"/>
  <c r="D50" i="2"/>
  <c r="E50" i="2"/>
  <c r="H50" i="2"/>
  <c r="D49" i="2"/>
  <c r="E49" i="2"/>
  <c r="H49" i="2"/>
  <c r="D48" i="2"/>
  <c r="E48" i="2"/>
  <c r="H48" i="2"/>
  <c r="D47" i="2"/>
  <c r="E47" i="2"/>
  <c r="H47" i="2"/>
  <c r="D46" i="2"/>
  <c r="E46" i="2"/>
  <c r="H46" i="2"/>
  <c r="D45" i="2"/>
  <c r="E45" i="2"/>
  <c r="H45" i="2"/>
  <c r="D44" i="2"/>
  <c r="E44" i="2"/>
  <c r="H44" i="2"/>
  <c r="D43" i="2"/>
  <c r="E43" i="2"/>
  <c r="H43" i="2"/>
  <c r="D42" i="2"/>
  <c r="E42" i="2"/>
  <c r="H42" i="2"/>
  <c r="D41" i="2"/>
  <c r="E41" i="2"/>
  <c r="H41"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9" i="2"/>
  <c r="D192" i="2"/>
  <c r="E192" i="2"/>
  <c r="H192" i="2"/>
  <c r="D191" i="2"/>
  <c r="E191" i="2"/>
  <c r="H191" i="2"/>
  <c r="D190" i="2"/>
  <c r="E190" i="2"/>
  <c r="H190" i="2"/>
  <c r="D189" i="2"/>
  <c r="E189" i="2"/>
  <c r="H189" i="2"/>
  <c r="D188" i="2"/>
  <c r="E188" i="2"/>
  <c r="H188" i="2"/>
  <c r="D187" i="2"/>
  <c r="E187" i="2"/>
  <c r="H187" i="2"/>
  <c r="D186" i="2"/>
  <c r="E186" i="2"/>
  <c r="H186" i="2"/>
  <c r="D185" i="2"/>
  <c r="E185" i="2"/>
  <c r="H185" i="2"/>
  <c r="D184" i="2"/>
  <c r="E184" i="2"/>
  <c r="H184" i="2"/>
  <c r="D183" i="2"/>
  <c r="E183" i="2"/>
  <c r="H183" i="2"/>
  <c r="D182" i="2"/>
  <c r="E182" i="2"/>
  <c r="H182" i="2"/>
  <c r="D181" i="2"/>
  <c r="E181" i="2"/>
  <c r="H181" i="2"/>
  <c r="D180" i="2"/>
  <c r="E180" i="2"/>
  <c r="H180" i="2"/>
  <c r="D179" i="2"/>
  <c r="E179" i="2"/>
  <c r="H179" i="2"/>
  <c r="D178" i="2"/>
  <c r="E178" i="2"/>
  <c r="H178" i="2"/>
  <c r="D177" i="2"/>
  <c r="E177" i="2"/>
  <c r="H177" i="2"/>
  <c r="D176" i="2"/>
  <c r="E176" i="2"/>
  <c r="H176" i="2"/>
  <c r="D175" i="2"/>
  <c r="E175" i="2"/>
  <c r="H175" i="2"/>
  <c r="D174" i="2"/>
  <c r="E174" i="2"/>
  <c r="H174" i="2"/>
  <c r="D173" i="2"/>
  <c r="E173" i="2"/>
  <c r="H173" i="2"/>
  <c r="D172" i="2"/>
  <c r="E172" i="2"/>
  <c r="H172" i="2"/>
  <c r="D171" i="2"/>
  <c r="E171" i="2"/>
  <c r="H171" i="2"/>
  <c r="D170" i="2"/>
  <c r="E170" i="2"/>
  <c r="H170" i="2"/>
  <c r="D169" i="2"/>
  <c r="E169" i="2"/>
  <c r="H169" i="2"/>
  <c r="D168" i="2"/>
  <c r="E168" i="2"/>
  <c r="H168" i="2"/>
  <c r="D167" i="2"/>
  <c r="E167" i="2"/>
  <c r="H167" i="2"/>
  <c r="D166" i="2"/>
  <c r="E166" i="2"/>
  <c r="H166" i="2"/>
  <c r="D165" i="2"/>
  <c r="E165" i="2"/>
  <c r="H165" i="2"/>
  <c r="D164" i="2"/>
  <c r="E164" i="2"/>
  <c r="H164" i="2"/>
  <c r="D163" i="2"/>
  <c r="E163" i="2"/>
  <c r="H163" i="2"/>
  <c r="D162" i="2"/>
  <c r="E162" i="2"/>
  <c r="H162" i="2"/>
  <c r="D161" i="2"/>
  <c r="E161" i="2"/>
  <c r="H161" i="2"/>
  <c r="D160" i="2"/>
  <c r="E160" i="2"/>
  <c r="H160" i="2"/>
  <c r="D159" i="2"/>
  <c r="E159" i="2"/>
  <c r="H159" i="2"/>
  <c r="D158" i="2"/>
  <c r="E158" i="2"/>
  <c r="H158" i="2"/>
  <c r="D157" i="2"/>
  <c r="E157" i="2"/>
  <c r="H157" i="2"/>
  <c r="D156" i="2"/>
  <c r="E156" i="2"/>
  <c r="H156" i="2"/>
  <c r="D155" i="2"/>
  <c r="E155" i="2"/>
  <c r="H155" i="2"/>
  <c r="D154" i="2"/>
  <c r="E154" i="2"/>
  <c r="H154" i="2"/>
  <c r="D153" i="2"/>
  <c r="E153" i="2"/>
  <c r="H153" i="2"/>
  <c r="D152" i="2"/>
  <c r="E152" i="2"/>
  <c r="H152" i="2"/>
  <c r="D151" i="2"/>
  <c r="E151" i="2"/>
  <c r="H151" i="2"/>
  <c r="D150" i="2"/>
  <c r="E150" i="2"/>
  <c r="H150" i="2"/>
  <c r="D149" i="2"/>
  <c r="E149" i="2"/>
  <c r="H149" i="2"/>
  <c r="D148" i="2"/>
  <c r="E148" i="2"/>
  <c r="H148" i="2"/>
  <c r="D147" i="2"/>
  <c r="E147" i="2"/>
  <c r="H147" i="2"/>
  <c r="D146" i="2"/>
  <c r="E146" i="2"/>
  <c r="H146" i="2"/>
  <c r="D145" i="2"/>
  <c r="E145" i="2"/>
  <c r="H145" i="2"/>
  <c r="D144" i="2"/>
  <c r="E144" i="2"/>
  <c r="H144" i="2"/>
  <c r="D143" i="2"/>
  <c r="E143" i="2"/>
  <c r="H143" i="2"/>
  <c r="D142" i="2"/>
  <c r="E142" i="2"/>
  <c r="H142" i="2"/>
  <c r="D141" i="2"/>
  <c r="E141" i="2"/>
  <c r="H141" i="2"/>
  <c r="D140" i="2"/>
  <c r="E140" i="2"/>
  <c r="H140" i="2"/>
  <c r="D139" i="2"/>
  <c r="E139" i="2"/>
  <c r="H139" i="2"/>
  <c r="D138" i="2"/>
  <c r="E138" i="2"/>
  <c r="H138" i="2"/>
  <c r="D137" i="2"/>
  <c r="E137" i="2"/>
  <c r="H137" i="2"/>
  <c r="D136" i="2"/>
  <c r="E136" i="2"/>
  <c r="H136" i="2"/>
  <c r="D135" i="2"/>
  <c r="E135" i="2"/>
  <c r="H135" i="2"/>
  <c r="D134" i="2"/>
  <c r="E134" i="2"/>
  <c r="H134" i="2"/>
  <c r="D133" i="2"/>
  <c r="E133" i="2"/>
  <c r="H133" i="2"/>
  <c r="D132" i="2"/>
  <c r="E132" i="2"/>
  <c r="H132" i="2"/>
  <c r="D131" i="2"/>
  <c r="E131" i="2"/>
  <c r="H131" i="2"/>
  <c r="D130" i="2"/>
  <c r="E130" i="2"/>
  <c r="H130" i="2"/>
  <c r="D129" i="2"/>
  <c r="E129" i="2"/>
  <c r="H129" i="2"/>
  <c r="D128" i="2"/>
  <c r="E128" i="2"/>
  <c r="H128" i="2"/>
  <c r="D127" i="2"/>
  <c r="E127" i="2"/>
  <c r="H127" i="2"/>
  <c r="D126" i="2"/>
  <c r="E126" i="2"/>
  <c r="H126" i="2"/>
  <c r="D125" i="2"/>
  <c r="E125" i="2"/>
  <c r="H125" i="2"/>
  <c r="D124" i="2"/>
  <c r="E124" i="2"/>
  <c r="H124" i="2"/>
  <c r="D123" i="2"/>
  <c r="E123" i="2"/>
  <c r="H123" i="2"/>
  <c r="D122" i="2"/>
  <c r="E122" i="2"/>
  <c r="H122" i="2"/>
  <c r="D121" i="2"/>
  <c r="E121" i="2"/>
  <c r="H121" i="2"/>
  <c r="D120" i="2"/>
  <c r="E120" i="2"/>
  <c r="H120" i="2"/>
  <c r="D119" i="2"/>
  <c r="E119" i="2"/>
  <c r="H119" i="2"/>
  <c r="D118" i="2"/>
  <c r="E118" i="2"/>
  <c r="H118" i="2"/>
  <c r="D117" i="2"/>
  <c r="E117" i="2"/>
  <c r="H117" i="2"/>
  <c r="D116" i="2"/>
  <c r="E116" i="2"/>
  <c r="H116" i="2"/>
  <c r="D115" i="2"/>
  <c r="E115" i="2"/>
  <c r="H115" i="2"/>
  <c r="D114" i="2"/>
  <c r="E114" i="2"/>
  <c r="H114" i="2"/>
  <c r="D113" i="2"/>
  <c r="E113" i="2"/>
  <c r="H113" i="2"/>
  <c r="D112" i="2"/>
  <c r="E112" i="2"/>
  <c r="H112" i="2"/>
  <c r="D111" i="2"/>
  <c r="E111" i="2"/>
  <c r="H111" i="2"/>
  <c r="D110" i="2"/>
  <c r="E110" i="2"/>
  <c r="H110" i="2"/>
  <c r="D109" i="2"/>
  <c r="E109" i="2"/>
  <c r="H109" i="2"/>
  <c r="D108" i="2"/>
  <c r="E108" i="2"/>
  <c r="H108" i="2"/>
  <c r="D107" i="2"/>
  <c r="E107" i="2"/>
  <c r="H107" i="2"/>
  <c r="D106" i="2"/>
  <c r="E106" i="2"/>
  <c r="H106" i="2"/>
  <c r="D105" i="2"/>
  <c r="E105" i="2"/>
  <c r="H105" i="2"/>
  <c r="D104" i="2"/>
  <c r="E104" i="2"/>
  <c r="H104" i="2"/>
  <c r="D103" i="2"/>
  <c r="E103" i="2"/>
  <c r="H103" i="2"/>
  <c r="D102" i="2"/>
  <c r="E102" i="2"/>
  <c r="H102" i="2"/>
  <c r="D101" i="2"/>
  <c r="E101" i="2"/>
  <c r="H101" i="2"/>
  <c r="D100" i="2"/>
  <c r="E100" i="2"/>
  <c r="H100" i="2"/>
  <c r="D99" i="2"/>
  <c r="E99" i="2"/>
  <c r="H99" i="2"/>
  <c r="D98" i="2"/>
  <c r="E98" i="2"/>
  <c r="H98" i="2"/>
  <c r="D97" i="2"/>
  <c r="E97" i="2"/>
  <c r="H97" i="2"/>
  <c r="D96" i="2"/>
  <c r="E96" i="2"/>
  <c r="H96" i="2"/>
  <c r="D95" i="2"/>
  <c r="E95" i="2"/>
  <c r="H95" i="2"/>
  <c r="D94" i="2"/>
  <c r="E94" i="2"/>
  <c r="H94" i="2"/>
  <c r="D93" i="2"/>
  <c r="E93" i="2"/>
  <c r="H93" i="2"/>
  <c r="D92" i="2"/>
  <c r="E92" i="2"/>
  <c r="H92" i="2"/>
  <c r="D91" i="2"/>
  <c r="E91" i="2"/>
  <c r="H91" i="2"/>
  <c r="D90" i="2"/>
  <c r="E90" i="2"/>
  <c r="H90" i="2"/>
  <c r="D89" i="2"/>
  <c r="E89" i="2"/>
  <c r="H89" i="2"/>
  <c r="D88" i="2"/>
  <c r="E88" i="2"/>
  <c r="H88" i="2"/>
  <c r="D87" i="2"/>
  <c r="E87" i="2"/>
  <c r="H87" i="2"/>
  <c r="D86" i="2"/>
  <c r="E86" i="2"/>
  <c r="H86" i="2"/>
  <c r="D85" i="2"/>
  <c r="E85" i="2"/>
  <c r="H85" i="2"/>
  <c r="D84" i="2"/>
  <c r="E84" i="2"/>
  <c r="H84" i="2"/>
  <c r="D83" i="2"/>
  <c r="E83" i="2"/>
  <c r="H83" i="2"/>
  <c r="D82" i="2"/>
  <c r="E82" i="2"/>
  <c r="H82" i="2"/>
  <c r="D81" i="2"/>
  <c r="E81" i="2"/>
  <c r="H81" i="2"/>
  <c r="D80" i="2"/>
  <c r="E80" i="2"/>
  <c r="H80" i="2"/>
  <c r="D79" i="2"/>
  <c r="E79" i="2"/>
  <c r="H79" i="2"/>
  <c r="D78" i="2"/>
  <c r="E78" i="2"/>
  <c r="H78" i="2"/>
  <c r="D77" i="2"/>
  <c r="E77" i="2"/>
  <c r="H77" i="2"/>
  <c r="D76" i="2"/>
  <c r="E76" i="2"/>
  <c r="H76" i="2"/>
  <c r="D75" i="2"/>
  <c r="E75" i="2"/>
  <c r="H75" i="2"/>
  <c r="D74" i="2"/>
  <c r="E74" i="2"/>
  <c r="H74" i="2"/>
  <c r="D73" i="2"/>
  <c r="E73" i="2"/>
  <c r="H73" i="2"/>
  <c r="D72" i="2"/>
  <c r="E72" i="2"/>
  <c r="H72" i="2"/>
  <c r="D71" i="2"/>
  <c r="E71" i="2"/>
  <c r="H71" i="2"/>
  <c r="D70" i="2"/>
  <c r="E70" i="2"/>
  <c r="H70" i="2"/>
</calcChain>
</file>

<file path=xl/sharedStrings.xml><?xml version="1.0" encoding="utf-8"?>
<sst xmlns="http://schemas.openxmlformats.org/spreadsheetml/2006/main" count="75" uniqueCount="64">
  <si>
    <t>FNF Forecast</t>
  </si>
  <si>
    <t>Date</t>
  </si>
  <si>
    <t>50%</t>
  </si>
  <si>
    <t>90%</t>
  </si>
  <si>
    <t>99%</t>
  </si>
  <si>
    <t>50% Update</t>
  </si>
  <si>
    <t>Pri. Yr.</t>
  </si>
  <si>
    <t>Riparian</t>
  </si>
  <si>
    <t>Pre-14A</t>
  </si>
  <si>
    <t>Pre-14B</t>
  </si>
  <si>
    <t>Pre-14 All</t>
  </si>
  <si>
    <t>All</t>
  </si>
  <si>
    <t>Demand in AF/Mo.</t>
  </si>
  <si>
    <t>Cumulative Demand in CFS</t>
  </si>
  <si>
    <t>Demand in CFS</t>
  </si>
  <si>
    <t>Monthly FNF Points</t>
  </si>
  <si>
    <t>Pre-14C</t>
  </si>
  <si>
    <t>Pre-14</t>
  </si>
  <si>
    <t>Daily FNF</t>
  </si>
  <si>
    <t>50% FNF</t>
  </si>
  <si>
    <t>90% FNF</t>
  </si>
  <si>
    <t>99% FNF</t>
  </si>
  <si>
    <t>Post-14
Curt. Start</t>
  </si>
  <si>
    <t>`</t>
  </si>
  <si>
    <t>May</t>
  </si>
  <si>
    <t>Modified Demand</t>
  </si>
  <si>
    <t>Select Top 40</t>
  </si>
  <si>
    <t>Mar</t>
  </si>
  <si>
    <t>Apr</t>
  </si>
  <si>
    <t>Jun</t>
  </si>
  <si>
    <t>Jul</t>
  </si>
  <si>
    <t>Aug</t>
  </si>
  <si>
    <t>Sep</t>
  </si>
  <si>
    <t>SJEC</t>
  </si>
  <si>
    <t>WCWD</t>
  </si>
  <si>
    <t>Joint Board</t>
  </si>
  <si>
    <t>GCID</t>
  </si>
  <si>
    <t>ACID/RD 108</t>
  </si>
  <si>
    <t>TID</t>
  </si>
  <si>
    <t>SFPUC</t>
  </si>
  <si>
    <t>Remaining Top 40</t>
  </si>
  <si>
    <t>Excess FNF</t>
  </si>
  <si>
    <t>Excess  UF</t>
  </si>
  <si>
    <t>Boothe</t>
  </si>
  <si>
    <t>Hamby</t>
  </si>
  <si>
    <t>Monthly Reduction
 reduction</t>
  </si>
  <si>
    <t>Original Senior Demand 
Total</t>
  </si>
  <si>
    <t>Revised Senior Demand Total</t>
  </si>
  <si>
    <t>Addition for post-14 rights up to WSID</t>
  </si>
  <si>
    <t>Addition for Post-14</t>
  </si>
  <si>
    <t>Revised Senior Demand + Post-14</t>
  </si>
  <si>
    <t>Summary of Modifications to WRUDS Data
[summation is used for generating revised Senior Chart]</t>
  </si>
  <si>
    <t>Delta Cutback Program</t>
  </si>
  <si>
    <t>Duplicate Delta Reporting</t>
  </si>
  <si>
    <t>Revision Category</t>
  </si>
  <si>
    <t>Klein Family Ranch</t>
  </si>
  <si>
    <t>Arnaudo Bro</t>
  </si>
  <si>
    <t>Top 40 Senior Demands</t>
  </si>
  <si>
    <t>Excess Demands</t>
  </si>
  <si>
    <t>Duplicate Reporting</t>
  </si>
  <si>
    <t>2010-2013 Averaging Mistakes</t>
  </si>
  <si>
    <t>Revision Summary</t>
  </si>
  <si>
    <t>Data entry mistakes</t>
  </si>
  <si>
    <t>(all values in CFS)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</si>
</sst>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3" x14ac:knownFonts="1">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1"/>
      <name val="Calibri"/>
      <family val="2"/>
    </font>
    <font>
      <b/>
      <sz val="11"/>
      <name val="Calibri"/>
      <family val="2"/>
      <scheme val="minor"/>
    </font>
    <font>
      <b/>
      <sz val="11"/>
      <color theme="5"/>
      <name val="Calibri"/>
      <family val="2"/>
      <scheme val="minor"/>
    </font>
    <font>
      <sz val="12"/>
      <color rgb="FF000000"/>
      <name val="Calibri"/>
      <family val="2"/>
    </font>
    <font>
      <u/>
      <sz val="12"/>
      <color theme="10"/>
      <name val="Calibri"/>
      <family val="2"/>
      <scheme val="minor"/>
    </font>
    <font>
      <u/>
      <sz val="12"/>
      <color theme="11"/>
      <name val="Calibri"/>
      <family val="2"/>
      <scheme val="minor"/>
    </font>
    <font>
      <sz val="12"/>
      <color theme="0"/>
      <name val="Calibri"/>
      <family val="2"/>
      <scheme val="minor"/>
    </font>
    <font>
      <b/>
      <sz val="14"/>
      <color theme="1"/>
      <name val="Calibri"/>
      <scheme val="minor"/>
    </font>
    <font>
      <sz val="8"/>
      <name val="Calibri"/>
      <family val="2"/>
      <scheme val="minor"/>
    </font>
  </fonts>
  <fills count="4">
    <fill>
      <patternFill patternType="none"/>
    </fill>
    <fill>
      <patternFill patternType="gray125"/>
    </fill>
    <fill>
      <patternFill patternType="solid">
        <fgColor theme="0" tint="-0.14999847407452621"/>
        <bgColor theme="0" tint="-0.14999847407452621"/>
      </patternFill>
    </fill>
    <fill>
      <patternFill patternType="solid">
        <fgColor theme="0" tint="-0.249977111117893"/>
        <bgColor indexed="64"/>
      </patternFill>
    </fill>
  </fills>
  <borders count="21">
    <border>
      <left/>
      <right/>
      <top/>
      <bottom/>
      <diagonal/>
    </border>
    <border>
      <left/>
      <right/>
      <top/>
      <bottom style="thin">
        <color auto="1"/>
      </bottom>
      <diagonal/>
    </border>
    <border>
      <left/>
      <right/>
      <top style="thin">
        <color theme="1"/>
      </top>
      <bottom/>
      <diagonal/>
    </border>
    <border>
      <left/>
      <right/>
      <top style="thin">
        <color auto="1"/>
      </top>
      <bottom style="medium">
        <color auto="1"/>
      </bottom>
      <diagonal/>
    </border>
    <border>
      <left/>
      <right/>
      <top/>
      <bottom style="medium">
        <color auto="1"/>
      </bottom>
      <diagonal/>
    </border>
    <border>
      <left/>
      <right/>
      <top/>
      <bottom style="thin">
        <color theme="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thin">
        <color auto="1"/>
      </bottom>
      <diagonal/>
    </border>
  </borders>
  <cellStyleXfs count="17">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09">
    <xf numFmtId="0" fontId="0" fillId="0" borderId="0" xfId="0"/>
    <xf numFmtId="0" fontId="2" fillId="0" borderId="0" xfId="2"/>
    <xf numFmtId="0" fontId="3" fillId="0" borderId="0" xfId="2" applyFont="1"/>
    <xf numFmtId="0" fontId="2" fillId="0" borderId="1" xfId="2" applyBorder="1" applyAlignment="1"/>
    <xf numFmtId="0" fontId="2" fillId="0" borderId="0" xfId="2" applyBorder="1" applyAlignment="1"/>
    <xf numFmtId="0" fontId="3" fillId="0" borderId="2" xfId="2" applyNumberFormat="1" applyFont="1" applyBorder="1" applyAlignment="1">
      <alignment horizontal="right"/>
    </xf>
    <xf numFmtId="0" fontId="3" fillId="0" borderId="2" xfId="2" quotePrefix="1" applyNumberFormat="1" applyFont="1" applyBorder="1" applyAlignment="1">
      <alignment horizontal="right"/>
    </xf>
    <xf numFmtId="9" fontId="3" fillId="0" borderId="2" xfId="2" quotePrefix="1" applyNumberFormat="1" applyFont="1" applyBorder="1" applyAlignment="1">
      <alignment horizontal="right"/>
    </xf>
    <xf numFmtId="0" fontId="2" fillId="0" borderId="3" xfId="2" applyBorder="1"/>
    <xf numFmtId="0" fontId="3" fillId="0" borderId="3" xfId="2" applyFont="1" applyBorder="1" applyAlignment="1">
      <alignment horizontal="right"/>
    </xf>
    <xf numFmtId="14" fontId="3" fillId="0" borderId="3" xfId="2" applyNumberFormat="1" applyFont="1" applyBorder="1" applyAlignment="1">
      <alignment horizontal="right"/>
    </xf>
    <xf numFmtId="0" fontId="2" fillId="0" borderId="0" xfId="2" applyBorder="1"/>
    <xf numFmtId="14" fontId="2" fillId="2" borderId="2" xfId="2" applyNumberFormat="1" applyFont="1" applyFill="1" applyBorder="1" applyAlignment="1"/>
    <xf numFmtId="164" fontId="2" fillId="2" borderId="2" xfId="1" applyNumberFormat="1" applyFont="1" applyFill="1" applyBorder="1" applyAlignment="1"/>
    <xf numFmtId="164" fontId="2" fillId="2" borderId="2" xfId="1" applyNumberFormat="1" applyFont="1" applyFill="1" applyBorder="1"/>
    <xf numFmtId="0" fontId="3" fillId="0" borderId="0" xfId="2" applyFont="1" applyAlignment="1">
      <alignment horizontal="right"/>
    </xf>
    <xf numFmtId="164" fontId="0" fillId="0" borderId="0" xfId="3" applyNumberFormat="1" applyFont="1" applyFill="1"/>
    <xf numFmtId="14" fontId="2" fillId="0" borderId="0" xfId="2" applyNumberFormat="1" applyFont="1" applyBorder="1" applyAlignment="1"/>
    <xf numFmtId="164" fontId="2" fillId="0" borderId="0" xfId="1" applyNumberFormat="1" applyFont="1" applyBorder="1" applyAlignment="1"/>
    <xf numFmtId="164" fontId="2" fillId="0" borderId="0" xfId="1" applyNumberFormat="1" applyFont="1"/>
    <xf numFmtId="164" fontId="0" fillId="0" borderId="0" xfId="3" applyNumberFormat="1" applyFont="1" applyFill="1" applyBorder="1"/>
    <xf numFmtId="14" fontId="2" fillId="2" borderId="0" xfId="2" applyNumberFormat="1" applyFont="1" applyFill="1" applyBorder="1" applyAlignment="1"/>
    <xf numFmtId="164" fontId="2" fillId="2" borderId="0" xfId="1" applyNumberFormat="1" applyFont="1" applyFill="1" applyBorder="1" applyAlignment="1"/>
    <xf numFmtId="164" fontId="2" fillId="2" borderId="0" xfId="1" applyNumberFormat="1" applyFont="1" applyFill="1"/>
    <xf numFmtId="2" fontId="2" fillId="0" borderId="0" xfId="2" applyNumberFormat="1"/>
    <xf numFmtId="0" fontId="3" fillId="0" borderId="0" xfId="2" applyFont="1" applyBorder="1" applyAlignment="1">
      <alignment horizontal="right"/>
    </xf>
    <xf numFmtId="164" fontId="2" fillId="0" borderId="0" xfId="2" applyNumberFormat="1"/>
    <xf numFmtId="164" fontId="0" fillId="0" borderId="0" xfId="3" applyNumberFormat="1" applyFont="1" applyBorder="1"/>
    <xf numFmtId="2" fontId="2" fillId="0" borderId="0" xfId="2" applyNumberFormat="1" applyBorder="1"/>
    <xf numFmtId="0" fontId="3" fillId="0" borderId="0" xfId="2" quotePrefix="1" applyFont="1" applyBorder="1" applyAlignment="1">
      <alignment horizontal="right"/>
    </xf>
    <xf numFmtId="0" fontId="3" fillId="0" borderId="4" xfId="2" applyFont="1" applyFill="1" applyBorder="1"/>
    <xf numFmtId="0" fontId="3" fillId="0" borderId="4" xfId="2" quotePrefix="1" applyFont="1" applyBorder="1" applyAlignment="1">
      <alignment horizontal="right"/>
    </xf>
    <xf numFmtId="164" fontId="4" fillId="0" borderId="4" xfId="4" applyNumberFormat="1" applyBorder="1"/>
    <xf numFmtId="14" fontId="2" fillId="0" borderId="0" xfId="2" applyNumberFormat="1" applyBorder="1"/>
    <xf numFmtId="164" fontId="0" fillId="0" borderId="0" xfId="3" applyNumberFormat="1" applyFont="1"/>
    <xf numFmtId="14" fontId="2" fillId="2" borderId="5" xfId="2" applyNumberFormat="1" applyFont="1" applyFill="1" applyBorder="1" applyAlignment="1"/>
    <xf numFmtId="164" fontId="2" fillId="2" borderId="5" xfId="1" applyNumberFormat="1" applyFont="1" applyFill="1" applyBorder="1" applyAlignment="1"/>
    <xf numFmtId="164" fontId="2" fillId="2" borderId="5" xfId="1" applyNumberFormat="1" applyFont="1" applyFill="1" applyBorder="1"/>
    <xf numFmtId="0" fontId="5" fillId="0" borderId="4" xfId="2" applyFont="1" applyBorder="1" applyAlignment="1"/>
    <xf numFmtId="0" fontId="6" fillId="0" borderId="4" xfId="2" applyFont="1" applyBorder="1" applyAlignment="1"/>
    <xf numFmtId="0" fontId="6" fillId="0" borderId="4" xfId="2" applyFont="1" applyBorder="1" applyAlignment="1">
      <alignment horizontal="center"/>
    </xf>
    <xf numFmtId="0" fontId="6" fillId="0" borderId="0" xfId="2" applyFont="1" applyBorder="1" applyAlignment="1"/>
    <xf numFmtId="0" fontId="2" fillId="0" borderId="6" xfId="2" applyBorder="1"/>
    <xf numFmtId="0" fontId="3" fillId="0" borderId="6" xfId="2" applyFont="1" applyBorder="1" applyAlignment="1"/>
    <xf numFmtId="0" fontId="3" fillId="0" borderId="7" xfId="2" applyFont="1" applyBorder="1" applyAlignment="1"/>
    <xf numFmtId="0" fontId="3" fillId="0" borderId="8" xfId="2" applyFont="1" applyBorder="1" applyAlignment="1"/>
    <xf numFmtId="0" fontId="3" fillId="0" borderId="6" xfId="2" applyFont="1" applyBorder="1" applyAlignment="1">
      <alignment horizontal="center"/>
    </xf>
    <xf numFmtId="0" fontId="2" fillId="0" borderId="0" xfId="2" applyFont="1" applyAlignment="1"/>
    <xf numFmtId="0" fontId="3" fillId="0" borderId="0" xfId="2" applyFont="1" applyAlignment="1"/>
    <xf numFmtId="0" fontId="3" fillId="0" borderId="9" xfId="2" applyFont="1" applyFill="1" applyBorder="1" applyAlignment="1">
      <alignment horizontal="right" wrapText="1"/>
    </xf>
    <xf numFmtId="0" fontId="3" fillId="0" borderId="9" xfId="2" applyFont="1" applyBorder="1" applyAlignment="1">
      <alignment horizontal="right" wrapText="1"/>
    </xf>
    <xf numFmtId="0" fontId="3" fillId="0" borderId="0" xfId="2" applyFont="1" applyBorder="1" applyAlignment="1">
      <alignment horizontal="right" wrapText="1"/>
    </xf>
    <xf numFmtId="164" fontId="3" fillId="0" borderId="0" xfId="2" applyNumberFormat="1" applyFont="1" applyBorder="1" applyAlignment="1">
      <alignment horizontal="right" wrapText="1"/>
    </xf>
    <xf numFmtId="0" fontId="3" fillId="0" borderId="9" xfId="2" applyFont="1" applyBorder="1" applyAlignment="1">
      <alignment horizontal="right"/>
    </xf>
    <xf numFmtId="0" fontId="3" fillId="0" borderId="9" xfId="2" applyFont="1" applyFill="1" applyBorder="1" applyAlignment="1">
      <alignment horizontal="right"/>
    </xf>
    <xf numFmtId="0" fontId="3" fillId="0" borderId="0" xfId="2" applyFont="1" applyFill="1" applyBorder="1" applyAlignment="1">
      <alignment horizontal="right"/>
    </xf>
    <xf numFmtId="164" fontId="2" fillId="0" borderId="9" xfId="2" applyNumberFormat="1" applyBorder="1"/>
    <xf numFmtId="164" fontId="2" fillId="0" borderId="0" xfId="2" applyNumberFormat="1" applyBorder="1"/>
    <xf numFmtId="164" fontId="2" fillId="0" borderId="0" xfId="2" applyNumberFormat="1" applyFont="1" applyBorder="1"/>
    <xf numFmtId="164" fontId="0" fillId="0" borderId="9" xfId="3" applyNumberFormat="1" applyFont="1" applyBorder="1"/>
    <xf numFmtId="164" fontId="0" fillId="0" borderId="10" xfId="3" applyNumberFormat="1" applyFont="1" applyBorder="1"/>
    <xf numFmtId="164" fontId="4" fillId="0" borderId="0" xfId="3" applyNumberFormat="1" applyFont="1" applyBorder="1"/>
    <xf numFmtId="164" fontId="2" fillId="0" borderId="9" xfId="1" applyNumberFormat="1" applyFont="1" applyBorder="1"/>
    <xf numFmtId="14" fontId="2" fillId="0" borderId="0" xfId="2" applyNumberFormat="1"/>
    <xf numFmtId="14" fontId="2" fillId="0" borderId="4" xfId="2" applyNumberFormat="1" applyBorder="1"/>
    <xf numFmtId="0" fontId="2" fillId="0" borderId="0" xfId="2" applyAlignment="1">
      <alignment wrapText="1"/>
    </xf>
    <xf numFmtId="0" fontId="0" fillId="0" borderId="12" xfId="0" applyBorder="1"/>
    <xf numFmtId="1" fontId="0" fillId="0" borderId="12" xfId="0" applyNumberFormat="1" applyBorder="1"/>
    <xf numFmtId="1" fontId="0" fillId="0" borderId="0" xfId="0" applyNumberFormat="1"/>
    <xf numFmtId="0" fontId="0" fillId="0" borderId="0" xfId="0" applyAlignment="1">
      <alignment horizontal="right"/>
    </xf>
    <xf numFmtId="0" fontId="2" fillId="0" borderId="0" xfId="2" applyFill="1" applyAlignment="1">
      <alignment wrapText="1"/>
    </xf>
    <xf numFmtId="164" fontId="0" fillId="0" borderId="0" xfId="0" applyNumberFormat="1"/>
    <xf numFmtId="0" fontId="11" fillId="0" borderId="7" xfId="0" applyFont="1" applyBorder="1" applyAlignment="1"/>
    <xf numFmtId="0" fontId="11" fillId="0" borderId="8" xfId="0" applyFont="1" applyBorder="1" applyAlignment="1"/>
    <xf numFmtId="0" fontId="7" fillId="0" borderId="12" xfId="0" applyFont="1" applyBorder="1" applyAlignment="1">
      <alignment horizontal="right" vertical="center"/>
    </xf>
    <xf numFmtId="0" fontId="0" fillId="0" borderId="0" xfId="0" applyBorder="1"/>
    <xf numFmtId="0" fontId="0" fillId="0" borderId="11" xfId="0" applyBorder="1" applyAlignment="1">
      <alignment horizontal="center"/>
    </xf>
    <xf numFmtId="0" fontId="0" fillId="0" borderId="14" xfId="0" applyBorder="1"/>
    <xf numFmtId="0" fontId="7" fillId="0" borderId="12" xfId="0" applyFont="1" applyFill="1" applyBorder="1" applyAlignment="1">
      <alignment vertical="center"/>
    </xf>
    <xf numFmtId="0" fontId="0" fillId="0" borderId="12" xfId="0" applyBorder="1" applyAlignment="1">
      <alignment horizontal="left"/>
    </xf>
    <xf numFmtId="0" fontId="10" fillId="3" borderId="0" xfId="0" applyFont="1" applyFill="1" applyAlignment="1"/>
    <xf numFmtId="0" fontId="10" fillId="3" borderId="13" xfId="0" applyFont="1" applyFill="1" applyBorder="1" applyAlignment="1"/>
    <xf numFmtId="0" fontId="0" fillId="0" borderId="15" xfId="0" applyBorder="1"/>
    <xf numFmtId="0" fontId="0" fillId="0" borderId="16" xfId="0" applyBorder="1"/>
    <xf numFmtId="0" fontId="0" fillId="0" borderId="17" xfId="0" applyBorder="1" applyAlignment="1">
      <alignment horizontal="center"/>
    </xf>
    <xf numFmtId="0" fontId="0" fillId="0" borderId="9" xfId="0" applyBorder="1"/>
    <xf numFmtId="0" fontId="0" fillId="0" borderId="10" xfId="0" applyBorder="1"/>
    <xf numFmtId="1" fontId="0" fillId="0" borderId="18" xfId="0" applyNumberFormat="1" applyBorder="1"/>
    <xf numFmtId="0" fontId="0" fillId="0" borderId="18" xfId="0" applyBorder="1"/>
    <xf numFmtId="0" fontId="0" fillId="0" borderId="19" xfId="0" applyBorder="1"/>
    <xf numFmtId="0" fontId="0" fillId="0" borderId="4" xfId="0" applyBorder="1" applyAlignment="1">
      <alignment horizontal="right"/>
    </xf>
    <xf numFmtId="1" fontId="0" fillId="0" borderId="11" xfId="0" applyNumberFormat="1" applyBorder="1"/>
    <xf numFmtId="1" fontId="0" fillId="0" borderId="17" xfId="0" applyNumberFormat="1" applyBorder="1"/>
    <xf numFmtId="0" fontId="11" fillId="0" borderId="9" xfId="0" applyFont="1" applyBorder="1" applyAlignment="1">
      <alignment horizontal="center" wrapText="1"/>
    </xf>
    <xf numFmtId="0" fontId="11" fillId="0" borderId="0" xfId="0" applyFont="1" applyBorder="1" applyAlignment="1">
      <alignment horizontal="center" wrapText="1"/>
    </xf>
    <xf numFmtId="0" fontId="11" fillId="0" borderId="0" xfId="0" applyFont="1" applyBorder="1" applyAlignment="1"/>
    <xf numFmtId="0" fontId="3" fillId="0" borderId="0" xfId="2" applyFont="1" applyAlignment="1">
      <alignment horizontal="center"/>
    </xf>
    <xf numFmtId="0" fontId="3" fillId="0" borderId="6" xfId="2" applyFont="1" applyBorder="1" applyAlignment="1">
      <alignment horizontal="center"/>
    </xf>
    <xf numFmtId="0" fontId="3" fillId="0" borderId="7" xfId="2" applyFont="1" applyBorder="1" applyAlignment="1">
      <alignment horizontal="center"/>
    </xf>
    <xf numFmtId="0" fontId="10" fillId="3" borderId="9" xfId="0" applyFont="1" applyFill="1" applyBorder="1" applyAlignment="1">
      <alignment horizontal="left"/>
    </xf>
    <xf numFmtId="0" fontId="10" fillId="3" borderId="0" xfId="0" applyFont="1" applyFill="1" applyBorder="1" applyAlignment="1">
      <alignment horizontal="left"/>
    </xf>
    <xf numFmtId="0" fontId="10" fillId="3" borderId="10" xfId="0" applyFont="1" applyFill="1" applyBorder="1" applyAlignment="1">
      <alignment horizontal="left"/>
    </xf>
    <xf numFmtId="0" fontId="0" fillId="0" borderId="1" xfId="0" applyFont="1" applyBorder="1" applyAlignment="1">
      <alignment horizontal="center" wrapText="1"/>
    </xf>
    <xf numFmtId="0" fontId="0" fillId="0" borderId="20" xfId="0" applyFont="1" applyBorder="1" applyAlignment="1">
      <alignment horizontal="center" wrapText="1"/>
    </xf>
    <xf numFmtId="0" fontId="0" fillId="0" borderId="9" xfId="0" applyBorder="1" applyAlignment="1">
      <alignment horizontal="center"/>
    </xf>
    <xf numFmtId="0" fontId="0" fillId="0" borderId="13" xfId="0" applyBorder="1" applyAlignment="1">
      <alignment horizontal="center"/>
    </xf>
    <xf numFmtId="0" fontId="11" fillId="0" borderId="6" xfId="0" applyFont="1" applyBorder="1" applyAlignment="1">
      <alignment horizontal="center" wrapText="1"/>
    </xf>
    <xf numFmtId="0" fontId="11" fillId="0" borderId="7" xfId="0" applyFont="1" applyBorder="1" applyAlignment="1">
      <alignment horizontal="center" wrapText="1"/>
    </xf>
    <xf numFmtId="0" fontId="11" fillId="0" borderId="8" xfId="0" applyFont="1" applyBorder="1" applyAlignment="1">
      <alignment horizontal="center" wrapText="1"/>
    </xf>
  </cellXfs>
  <cellStyles count="17">
    <cellStyle name="Comma" xfId="1" builtinId="3"/>
    <cellStyle name="Comma 2" xfId="3"/>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Normal" xfId="0" builtinId="0"/>
    <cellStyle name="Normal 2" xfId="2"/>
    <cellStyle name="Normal 3" xfId="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chartsheet" Target="chartsheets/sheet3.xml"/><Relationship Id="rId12"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styles" Target="styles.xml"/><Relationship Id="rId5" Type="http://schemas.openxmlformats.org/officeDocument/2006/relationships/chartsheet" Target="chartsheets/sheet2.xml"/><Relationship Id="rId10" Type="http://schemas.openxmlformats.org/officeDocument/2006/relationships/theme" Target="theme/theme1.xml"/><Relationship Id="rId4" Type="http://schemas.openxmlformats.org/officeDocument/2006/relationships/worksheet" Target="worksheets/sheet3.xml"/><Relationship Id="rId9" Type="http://schemas.openxmlformats.org/officeDocument/2006/relationships/chartsheet" Target="chart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2015 Combined Sacramento/San Joaquin River Basin Senior Supply/Demand</a:t>
            </a:r>
            <a:endParaRPr lang="en-US">
              <a:effectLst/>
            </a:endParaRPr>
          </a:p>
        </c:rich>
      </c:tx>
      <c:overlay val="0"/>
    </c:title>
    <c:autoTitleDeleted val="0"/>
    <c:plotArea>
      <c:layout>
        <c:manualLayout>
          <c:layoutTarget val="inner"/>
          <c:xMode val="edge"/>
          <c:yMode val="edge"/>
          <c:x val="7.0690075475771205E-2"/>
          <c:y val="0.31979389343044301"/>
          <c:w val="0.91266818829190999"/>
          <c:h val="0.64367511359852203"/>
        </c:manualLayout>
      </c:layout>
      <c:barChart>
        <c:barDir val="col"/>
        <c:grouping val="stacked"/>
        <c:varyColors val="0"/>
        <c:ser>
          <c:idx val="0"/>
          <c:order val="1"/>
          <c:tx>
            <c:v>Riparian Demand</c:v>
          </c:tx>
          <c:spPr>
            <a:solidFill>
              <a:srgbClr val="F0E442"/>
            </a:solidFill>
            <a:ln w="38100">
              <a:noFill/>
              <a:prstDash val="sysDot"/>
            </a:ln>
          </c:spPr>
          <c:invertIfNegative val="0"/>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(Original)'!$L$13:$L$226</c:f>
              <c:numCache>
                <c:formatCode>_(* #,##0_);_(* \(#,##0\);_(* "-"??_);_(@_)</c:formatCode>
                <c:ptCount val="214"/>
                <c:pt idx="0">
                  <c:v>2556.1473201683425</c:v>
                </c:pt>
                <c:pt idx="1">
                  <c:v>2556.1473201683425</c:v>
                </c:pt>
                <c:pt idx="2">
                  <c:v>2556.1473201683425</c:v>
                </c:pt>
                <c:pt idx="3">
                  <c:v>2556.1473201683425</c:v>
                </c:pt>
                <c:pt idx="4">
                  <c:v>2556.1473201683425</c:v>
                </c:pt>
                <c:pt idx="5">
                  <c:v>2556.1473201683425</c:v>
                </c:pt>
                <c:pt idx="6">
                  <c:v>2556.1473201683425</c:v>
                </c:pt>
                <c:pt idx="7">
                  <c:v>2556.1473201683425</c:v>
                </c:pt>
                <c:pt idx="8">
                  <c:v>2556.1473201683425</c:v>
                </c:pt>
                <c:pt idx="9">
                  <c:v>2556.1473201683425</c:v>
                </c:pt>
                <c:pt idx="10">
                  <c:v>2556.1473201683425</c:v>
                </c:pt>
                <c:pt idx="11">
                  <c:v>2556.1473201683425</c:v>
                </c:pt>
                <c:pt idx="12">
                  <c:v>2556.1473201683425</c:v>
                </c:pt>
                <c:pt idx="13">
                  <c:v>2556.1473201683425</c:v>
                </c:pt>
                <c:pt idx="14">
                  <c:v>2556.1473201683425</c:v>
                </c:pt>
                <c:pt idx="15">
                  <c:v>2556.1473201683425</c:v>
                </c:pt>
                <c:pt idx="16">
                  <c:v>2556.1473201683425</c:v>
                </c:pt>
                <c:pt idx="17">
                  <c:v>2556.1473201683425</c:v>
                </c:pt>
                <c:pt idx="18">
                  <c:v>2556.1473201683425</c:v>
                </c:pt>
                <c:pt idx="19">
                  <c:v>2556.1473201683425</c:v>
                </c:pt>
                <c:pt idx="20">
                  <c:v>2556.1473201683425</c:v>
                </c:pt>
                <c:pt idx="21">
                  <c:v>2556.1473201683425</c:v>
                </c:pt>
                <c:pt idx="22">
                  <c:v>2556.1473201683425</c:v>
                </c:pt>
                <c:pt idx="23">
                  <c:v>2556.1473201683425</c:v>
                </c:pt>
                <c:pt idx="24">
                  <c:v>2556.1473201683425</c:v>
                </c:pt>
                <c:pt idx="25">
                  <c:v>2556.1473201683425</c:v>
                </c:pt>
                <c:pt idx="26">
                  <c:v>2556.1473201683425</c:v>
                </c:pt>
                <c:pt idx="27">
                  <c:v>2556.1473201683425</c:v>
                </c:pt>
                <c:pt idx="28">
                  <c:v>2556.1473201683425</c:v>
                </c:pt>
                <c:pt idx="29">
                  <c:v>2556.1473201683425</c:v>
                </c:pt>
                <c:pt idx="30">
                  <c:v>2556.1473201683425</c:v>
                </c:pt>
                <c:pt idx="31">
                  <c:v>2563.6754099540267</c:v>
                </c:pt>
                <c:pt idx="32">
                  <c:v>2563.6754099540267</c:v>
                </c:pt>
                <c:pt idx="33">
                  <c:v>2563.6754099540267</c:v>
                </c:pt>
                <c:pt idx="34">
                  <c:v>2563.6754099540267</c:v>
                </c:pt>
                <c:pt idx="35">
                  <c:v>2563.6754099540267</c:v>
                </c:pt>
                <c:pt idx="36">
                  <c:v>2563.6754099540267</c:v>
                </c:pt>
                <c:pt idx="37">
                  <c:v>2563.6754099540267</c:v>
                </c:pt>
                <c:pt idx="38">
                  <c:v>2563.6754099540267</c:v>
                </c:pt>
                <c:pt idx="39">
                  <c:v>2563.6754099540267</c:v>
                </c:pt>
                <c:pt idx="40">
                  <c:v>2563.6754099540267</c:v>
                </c:pt>
                <c:pt idx="41">
                  <c:v>2563.6754099540267</c:v>
                </c:pt>
                <c:pt idx="42">
                  <c:v>2563.6754099540267</c:v>
                </c:pt>
                <c:pt idx="43">
                  <c:v>2563.6754099540267</c:v>
                </c:pt>
                <c:pt idx="44">
                  <c:v>2563.6754099540267</c:v>
                </c:pt>
                <c:pt idx="45">
                  <c:v>2563.6754099540267</c:v>
                </c:pt>
                <c:pt idx="46">
                  <c:v>2563.6754099540267</c:v>
                </c:pt>
                <c:pt idx="47">
                  <c:v>2563.6754099540267</c:v>
                </c:pt>
                <c:pt idx="48">
                  <c:v>2563.6754099540267</c:v>
                </c:pt>
                <c:pt idx="49">
                  <c:v>2563.6754099540267</c:v>
                </c:pt>
                <c:pt idx="50">
                  <c:v>2563.6754099540267</c:v>
                </c:pt>
                <c:pt idx="51">
                  <c:v>2563.6754099540267</c:v>
                </c:pt>
                <c:pt idx="52">
                  <c:v>2563.6754099540267</c:v>
                </c:pt>
                <c:pt idx="53">
                  <c:v>2563.6754099540267</c:v>
                </c:pt>
                <c:pt idx="54">
                  <c:v>2563.6754099540267</c:v>
                </c:pt>
                <c:pt idx="55">
                  <c:v>2563.6754099540267</c:v>
                </c:pt>
                <c:pt idx="56">
                  <c:v>2563.6754099540267</c:v>
                </c:pt>
                <c:pt idx="57">
                  <c:v>2563.6754099540267</c:v>
                </c:pt>
                <c:pt idx="58">
                  <c:v>2563.6754099540267</c:v>
                </c:pt>
                <c:pt idx="59">
                  <c:v>2563.6754099540267</c:v>
                </c:pt>
                <c:pt idx="60">
                  <c:v>2563.6754099540267</c:v>
                </c:pt>
                <c:pt idx="61">
                  <c:v>4511.9299864593913</c:v>
                </c:pt>
                <c:pt idx="62">
                  <c:v>4511.9299864593913</c:v>
                </c:pt>
                <c:pt idx="63">
                  <c:v>4511.9299864593913</c:v>
                </c:pt>
                <c:pt idx="64">
                  <c:v>4511.9299864593913</c:v>
                </c:pt>
                <c:pt idx="65">
                  <c:v>4511.9299864593913</c:v>
                </c:pt>
                <c:pt idx="66">
                  <c:v>4511.9299864593913</c:v>
                </c:pt>
                <c:pt idx="67">
                  <c:v>4511.9299864593913</c:v>
                </c:pt>
                <c:pt idx="68">
                  <c:v>4511.9299864593913</c:v>
                </c:pt>
                <c:pt idx="69">
                  <c:v>4511.9299864593913</c:v>
                </c:pt>
                <c:pt idx="70">
                  <c:v>4511.9299864593913</c:v>
                </c:pt>
                <c:pt idx="71">
                  <c:v>4511.9299864593913</c:v>
                </c:pt>
                <c:pt idx="72">
                  <c:v>4511.9299864593913</c:v>
                </c:pt>
                <c:pt idx="73">
                  <c:v>4511.9299864593913</c:v>
                </c:pt>
                <c:pt idx="74">
                  <c:v>4511.9299864593913</c:v>
                </c:pt>
                <c:pt idx="75">
                  <c:v>4511.9299864593913</c:v>
                </c:pt>
                <c:pt idx="76">
                  <c:v>4511.9299864593913</c:v>
                </c:pt>
                <c:pt idx="77">
                  <c:v>4511.9299864593913</c:v>
                </c:pt>
                <c:pt idx="78">
                  <c:v>4511.9299864593913</c:v>
                </c:pt>
                <c:pt idx="79">
                  <c:v>4511.9299864593913</c:v>
                </c:pt>
                <c:pt idx="80">
                  <c:v>4511.9299864593913</c:v>
                </c:pt>
                <c:pt idx="81">
                  <c:v>4511.9299864593913</c:v>
                </c:pt>
                <c:pt idx="82">
                  <c:v>4511.9299864593913</c:v>
                </c:pt>
                <c:pt idx="83">
                  <c:v>4511.9299864593913</c:v>
                </c:pt>
                <c:pt idx="84">
                  <c:v>4511.9299864593913</c:v>
                </c:pt>
                <c:pt idx="85">
                  <c:v>4511.9299864593913</c:v>
                </c:pt>
                <c:pt idx="86">
                  <c:v>4511.9299864593913</c:v>
                </c:pt>
                <c:pt idx="87">
                  <c:v>4511.9299864593913</c:v>
                </c:pt>
                <c:pt idx="88">
                  <c:v>4511.9299864593913</c:v>
                </c:pt>
                <c:pt idx="89">
                  <c:v>4511.9299864593913</c:v>
                </c:pt>
                <c:pt idx="90">
                  <c:v>4511.9299864593913</c:v>
                </c:pt>
                <c:pt idx="91">
                  <c:v>4511.9299864593913</c:v>
                </c:pt>
                <c:pt idx="92">
                  <c:v>6256.7008978574904</c:v>
                </c:pt>
                <c:pt idx="93">
                  <c:v>6256.7008978574904</c:v>
                </c:pt>
                <c:pt idx="94">
                  <c:v>6256.7008978574904</c:v>
                </c:pt>
                <c:pt idx="95">
                  <c:v>6256.7008978574904</c:v>
                </c:pt>
                <c:pt idx="96">
                  <c:v>6256.7008978574904</c:v>
                </c:pt>
                <c:pt idx="97">
                  <c:v>6256.7008978574904</c:v>
                </c:pt>
                <c:pt idx="98">
                  <c:v>6256.7008978574904</c:v>
                </c:pt>
                <c:pt idx="99">
                  <c:v>6256.7008978574904</c:v>
                </c:pt>
                <c:pt idx="100">
                  <c:v>6256.7008978574904</c:v>
                </c:pt>
                <c:pt idx="101">
                  <c:v>6256.7008978574904</c:v>
                </c:pt>
                <c:pt idx="102">
                  <c:v>6256.7008978574904</c:v>
                </c:pt>
                <c:pt idx="103">
                  <c:v>6256.7008978574904</c:v>
                </c:pt>
                <c:pt idx="104">
                  <c:v>6256.7008978574904</c:v>
                </c:pt>
                <c:pt idx="105">
                  <c:v>6256.7008978574904</c:v>
                </c:pt>
                <c:pt idx="106">
                  <c:v>6256.7008978574904</c:v>
                </c:pt>
                <c:pt idx="107">
                  <c:v>6256.7008978574904</c:v>
                </c:pt>
                <c:pt idx="108">
                  <c:v>6256.7008978574904</c:v>
                </c:pt>
                <c:pt idx="109">
                  <c:v>6256.7008978574904</c:v>
                </c:pt>
                <c:pt idx="110">
                  <c:v>6256.7008978574904</c:v>
                </c:pt>
                <c:pt idx="111">
                  <c:v>6256.7008978574904</c:v>
                </c:pt>
                <c:pt idx="112">
                  <c:v>6256.7008978574904</c:v>
                </c:pt>
                <c:pt idx="113">
                  <c:v>6256.7008978574904</c:v>
                </c:pt>
                <c:pt idx="114">
                  <c:v>6256.7008978574904</c:v>
                </c:pt>
                <c:pt idx="115">
                  <c:v>6256.7008978574904</c:v>
                </c:pt>
                <c:pt idx="116">
                  <c:v>6256.7008978574904</c:v>
                </c:pt>
                <c:pt idx="117">
                  <c:v>6256.7008978574904</c:v>
                </c:pt>
                <c:pt idx="118">
                  <c:v>6256.7008978574904</c:v>
                </c:pt>
                <c:pt idx="119">
                  <c:v>6256.7008978574904</c:v>
                </c:pt>
                <c:pt idx="120">
                  <c:v>6256.7008978574904</c:v>
                </c:pt>
                <c:pt idx="121">
                  <c:v>6256.7008978574904</c:v>
                </c:pt>
                <c:pt idx="122">
                  <c:v>6620.9046157451603</c:v>
                </c:pt>
                <c:pt idx="123">
                  <c:v>6620.9046157451603</c:v>
                </c:pt>
                <c:pt idx="124">
                  <c:v>6620.9046157451603</c:v>
                </c:pt>
                <c:pt idx="125">
                  <c:v>6620.9046157451603</c:v>
                </c:pt>
                <c:pt idx="126">
                  <c:v>6620.9046157451603</c:v>
                </c:pt>
                <c:pt idx="127">
                  <c:v>6620.9046157451603</c:v>
                </c:pt>
                <c:pt idx="128">
                  <c:v>6620.9046157451603</c:v>
                </c:pt>
                <c:pt idx="129">
                  <c:v>6620.9046157451603</c:v>
                </c:pt>
                <c:pt idx="130">
                  <c:v>6620.9046157451603</c:v>
                </c:pt>
                <c:pt idx="131">
                  <c:v>6620.9046157451603</c:v>
                </c:pt>
                <c:pt idx="132">
                  <c:v>6620.9046157451603</c:v>
                </c:pt>
                <c:pt idx="133">
                  <c:v>6620.9046157451603</c:v>
                </c:pt>
                <c:pt idx="134">
                  <c:v>6620.9046157451603</c:v>
                </c:pt>
                <c:pt idx="135">
                  <c:v>6620.9046157451603</c:v>
                </c:pt>
                <c:pt idx="136">
                  <c:v>6620.9046157451603</c:v>
                </c:pt>
                <c:pt idx="137">
                  <c:v>6620.9046157451603</c:v>
                </c:pt>
                <c:pt idx="138">
                  <c:v>6620.9046157451603</c:v>
                </c:pt>
                <c:pt idx="139">
                  <c:v>6620.9046157451603</c:v>
                </c:pt>
                <c:pt idx="140">
                  <c:v>6620.9046157451603</c:v>
                </c:pt>
                <c:pt idx="141">
                  <c:v>6620.9046157451603</c:v>
                </c:pt>
                <c:pt idx="142">
                  <c:v>6620.9046157451603</c:v>
                </c:pt>
                <c:pt idx="143">
                  <c:v>6620.9046157451603</c:v>
                </c:pt>
                <c:pt idx="144">
                  <c:v>6620.9046157451603</c:v>
                </c:pt>
                <c:pt idx="145">
                  <c:v>6620.9046157451603</c:v>
                </c:pt>
                <c:pt idx="146">
                  <c:v>6620.9046157451603</c:v>
                </c:pt>
                <c:pt idx="147">
                  <c:v>6620.9046157451603</c:v>
                </c:pt>
                <c:pt idx="148">
                  <c:v>6620.9046157451603</c:v>
                </c:pt>
                <c:pt idx="149">
                  <c:v>6620.9046157451603</c:v>
                </c:pt>
                <c:pt idx="150">
                  <c:v>6620.9046157451603</c:v>
                </c:pt>
                <c:pt idx="151">
                  <c:v>6620.9046157451603</c:v>
                </c:pt>
                <c:pt idx="152">
                  <c:v>6620.9046157451603</c:v>
                </c:pt>
                <c:pt idx="153">
                  <c:v>5074.4143922783387</c:v>
                </c:pt>
                <c:pt idx="154">
                  <c:v>5074.4143922783387</c:v>
                </c:pt>
                <c:pt idx="155">
                  <c:v>5074.4143922783387</c:v>
                </c:pt>
                <c:pt idx="156">
                  <c:v>5074.4143922783387</c:v>
                </c:pt>
                <c:pt idx="157">
                  <c:v>5074.4143922783387</c:v>
                </c:pt>
                <c:pt idx="158">
                  <c:v>5074.4143922783387</c:v>
                </c:pt>
                <c:pt idx="159">
                  <c:v>5074.4143922783387</c:v>
                </c:pt>
                <c:pt idx="160">
                  <c:v>5074.4143922783387</c:v>
                </c:pt>
                <c:pt idx="161">
                  <c:v>5074.4143922783387</c:v>
                </c:pt>
                <c:pt idx="162">
                  <c:v>5074.4143922783387</c:v>
                </c:pt>
                <c:pt idx="163">
                  <c:v>5074.4143922783387</c:v>
                </c:pt>
                <c:pt idx="164">
                  <c:v>5074.4143922783387</c:v>
                </c:pt>
                <c:pt idx="165">
                  <c:v>5074.4143922783387</c:v>
                </c:pt>
                <c:pt idx="166">
                  <c:v>5074.4143922783387</c:v>
                </c:pt>
                <c:pt idx="167">
                  <c:v>5074.4143922783387</c:v>
                </c:pt>
                <c:pt idx="168">
                  <c:v>5074.4143922783387</c:v>
                </c:pt>
                <c:pt idx="169">
                  <c:v>5074.4143922783387</c:v>
                </c:pt>
                <c:pt idx="170">
                  <c:v>5074.4143922783387</c:v>
                </c:pt>
                <c:pt idx="171">
                  <c:v>5074.4143922783387</c:v>
                </c:pt>
                <c:pt idx="172">
                  <c:v>5074.4143922783387</c:v>
                </c:pt>
                <c:pt idx="173">
                  <c:v>5074.4143922783387</c:v>
                </c:pt>
                <c:pt idx="174">
                  <c:v>5074.4143922783387</c:v>
                </c:pt>
                <c:pt idx="175">
                  <c:v>5074.4143922783387</c:v>
                </c:pt>
                <c:pt idx="176">
                  <c:v>5074.4143922783387</c:v>
                </c:pt>
                <c:pt idx="177">
                  <c:v>5074.4143922783387</c:v>
                </c:pt>
                <c:pt idx="178">
                  <c:v>5074.4143922783387</c:v>
                </c:pt>
                <c:pt idx="179">
                  <c:v>5074.4143922783387</c:v>
                </c:pt>
                <c:pt idx="180">
                  <c:v>5074.4143922783387</c:v>
                </c:pt>
                <c:pt idx="181">
                  <c:v>5074.4143922783387</c:v>
                </c:pt>
                <c:pt idx="182">
                  <c:v>5074.4143922783387</c:v>
                </c:pt>
                <c:pt idx="183">
                  <c:v>5074.4143922783387</c:v>
                </c:pt>
                <c:pt idx="184">
                  <c:v>3037.001459391337</c:v>
                </c:pt>
                <c:pt idx="185">
                  <c:v>3037.001459391337</c:v>
                </c:pt>
                <c:pt idx="186">
                  <c:v>3037.001459391337</c:v>
                </c:pt>
                <c:pt idx="187">
                  <c:v>3037.001459391337</c:v>
                </c:pt>
                <c:pt idx="188">
                  <c:v>3037.001459391337</c:v>
                </c:pt>
                <c:pt idx="189">
                  <c:v>3037.001459391337</c:v>
                </c:pt>
                <c:pt idx="190">
                  <c:v>3037.001459391337</c:v>
                </c:pt>
                <c:pt idx="191">
                  <c:v>3037.001459391337</c:v>
                </c:pt>
                <c:pt idx="192">
                  <c:v>3037.001459391337</c:v>
                </c:pt>
                <c:pt idx="193">
                  <c:v>3037.001459391337</c:v>
                </c:pt>
                <c:pt idx="194">
                  <c:v>3037.001459391337</c:v>
                </c:pt>
                <c:pt idx="195">
                  <c:v>3037.001459391337</c:v>
                </c:pt>
                <c:pt idx="196">
                  <c:v>3037.001459391337</c:v>
                </c:pt>
                <c:pt idx="197">
                  <c:v>3037.001459391337</c:v>
                </c:pt>
                <c:pt idx="198">
                  <c:v>3037.001459391337</c:v>
                </c:pt>
                <c:pt idx="199">
                  <c:v>3037.001459391337</c:v>
                </c:pt>
                <c:pt idx="200">
                  <c:v>3037.001459391337</c:v>
                </c:pt>
                <c:pt idx="201">
                  <c:v>3037.001459391337</c:v>
                </c:pt>
                <c:pt idx="202">
                  <c:v>3037.001459391337</c:v>
                </c:pt>
                <c:pt idx="203">
                  <c:v>3037.001459391337</c:v>
                </c:pt>
                <c:pt idx="204">
                  <c:v>3037.001459391337</c:v>
                </c:pt>
                <c:pt idx="205">
                  <c:v>3037.001459391337</c:v>
                </c:pt>
                <c:pt idx="206">
                  <c:v>3037.001459391337</c:v>
                </c:pt>
                <c:pt idx="207">
                  <c:v>3037.001459391337</c:v>
                </c:pt>
                <c:pt idx="208">
                  <c:v>3037.001459391337</c:v>
                </c:pt>
                <c:pt idx="209">
                  <c:v>3037.001459391337</c:v>
                </c:pt>
                <c:pt idx="210">
                  <c:v>3037.001459391337</c:v>
                </c:pt>
                <c:pt idx="211">
                  <c:v>3037.001459391337</c:v>
                </c:pt>
                <c:pt idx="212">
                  <c:v>3037.001459391337</c:v>
                </c:pt>
                <c:pt idx="213">
                  <c:v>3037.001459391337</c:v>
                </c:pt>
              </c:numCache>
            </c:numRef>
          </c:val>
        </c:ser>
        <c:ser>
          <c:idx val="1"/>
          <c:order val="2"/>
          <c:tx>
            <c:v>Pre-1914 Demand</c:v>
          </c:tx>
          <c:spPr>
            <a:solidFill>
              <a:srgbClr val="E69F00"/>
            </a:solidFill>
            <a:ln w="38100">
              <a:noFill/>
              <a:prstDash val="sysDot"/>
            </a:ln>
          </c:spPr>
          <c:invertIfNegative val="0"/>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(Original)'!$P$13:$P$226</c:f>
              <c:numCache>
                <c:formatCode>_(* #,##0_);_(* \(#,##0\);_(* "-"??_);_(@_)</c:formatCode>
                <c:ptCount val="214"/>
                <c:pt idx="0">
                  <c:v>3793.7399107565047</c:v>
                </c:pt>
                <c:pt idx="1">
                  <c:v>3793.7399107565047</c:v>
                </c:pt>
                <c:pt idx="2">
                  <c:v>3793.7399107565047</c:v>
                </c:pt>
                <c:pt idx="3">
                  <c:v>3793.7399107565047</c:v>
                </c:pt>
                <c:pt idx="4">
                  <c:v>3793.7399107565047</c:v>
                </c:pt>
                <c:pt idx="5">
                  <c:v>3793.7399107565047</c:v>
                </c:pt>
                <c:pt idx="6">
                  <c:v>3793.7399107565047</c:v>
                </c:pt>
                <c:pt idx="7">
                  <c:v>3793.7399107565047</c:v>
                </c:pt>
                <c:pt idx="8">
                  <c:v>3793.7399107565047</c:v>
                </c:pt>
                <c:pt idx="9">
                  <c:v>3793.7399107565047</c:v>
                </c:pt>
                <c:pt idx="10">
                  <c:v>3793.7399107565047</c:v>
                </c:pt>
                <c:pt idx="11">
                  <c:v>3793.7399107565047</c:v>
                </c:pt>
                <c:pt idx="12">
                  <c:v>3793.7399107565047</c:v>
                </c:pt>
                <c:pt idx="13">
                  <c:v>3793.7399107565047</c:v>
                </c:pt>
                <c:pt idx="14">
                  <c:v>3793.7399107565047</c:v>
                </c:pt>
                <c:pt idx="15">
                  <c:v>3793.7399107565047</c:v>
                </c:pt>
                <c:pt idx="16">
                  <c:v>3793.7399107565047</c:v>
                </c:pt>
                <c:pt idx="17">
                  <c:v>3793.7399107565047</c:v>
                </c:pt>
                <c:pt idx="18">
                  <c:v>3793.7399107565047</c:v>
                </c:pt>
                <c:pt idx="19">
                  <c:v>3793.7399107565047</c:v>
                </c:pt>
                <c:pt idx="20">
                  <c:v>3793.7399107565047</c:v>
                </c:pt>
                <c:pt idx="21">
                  <c:v>3793.7399107565047</c:v>
                </c:pt>
                <c:pt idx="22">
                  <c:v>3793.7399107565047</c:v>
                </c:pt>
                <c:pt idx="23">
                  <c:v>3793.7399107565047</c:v>
                </c:pt>
                <c:pt idx="24">
                  <c:v>3793.7399107565047</c:v>
                </c:pt>
                <c:pt idx="25">
                  <c:v>3793.7399107565047</c:v>
                </c:pt>
                <c:pt idx="26">
                  <c:v>3793.7399107565047</c:v>
                </c:pt>
                <c:pt idx="27">
                  <c:v>3793.7399107565047</c:v>
                </c:pt>
                <c:pt idx="28">
                  <c:v>3793.7399107565047</c:v>
                </c:pt>
                <c:pt idx="29">
                  <c:v>3793.7399107565047</c:v>
                </c:pt>
                <c:pt idx="30">
                  <c:v>3793.7399107565047</c:v>
                </c:pt>
                <c:pt idx="31">
                  <c:v>7551.226634525894</c:v>
                </c:pt>
                <c:pt idx="32">
                  <c:v>7551.226634525894</c:v>
                </c:pt>
                <c:pt idx="33">
                  <c:v>7551.226634525894</c:v>
                </c:pt>
                <c:pt idx="34">
                  <c:v>7551.226634525894</c:v>
                </c:pt>
                <c:pt idx="35">
                  <c:v>7551.226634525894</c:v>
                </c:pt>
                <c:pt idx="36">
                  <c:v>7551.226634525894</c:v>
                </c:pt>
                <c:pt idx="37">
                  <c:v>7551.226634525894</c:v>
                </c:pt>
                <c:pt idx="38">
                  <c:v>7551.226634525894</c:v>
                </c:pt>
                <c:pt idx="39">
                  <c:v>7551.226634525894</c:v>
                </c:pt>
                <c:pt idx="40">
                  <c:v>7551.226634525894</c:v>
                </c:pt>
                <c:pt idx="41">
                  <c:v>7551.226634525894</c:v>
                </c:pt>
                <c:pt idx="42">
                  <c:v>7551.226634525894</c:v>
                </c:pt>
                <c:pt idx="43">
                  <c:v>7551.226634525894</c:v>
                </c:pt>
                <c:pt idx="44">
                  <c:v>7551.226634525894</c:v>
                </c:pt>
                <c:pt idx="45">
                  <c:v>7551.226634525894</c:v>
                </c:pt>
                <c:pt idx="46">
                  <c:v>7551.226634525894</c:v>
                </c:pt>
                <c:pt idx="47">
                  <c:v>7551.226634525894</c:v>
                </c:pt>
                <c:pt idx="48">
                  <c:v>7551.226634525894</c:v>
                </c:pt>
                <c:pt idx="49">
                  <c:v>7551.226634525894</c:v>
                </c:pt>
                <c:pt idx="50">
                  <c:v>7551.226634525894</c:v>
                </c:pt>
                <c:pt idx="51">
                  <c:v>7551.226634525894</c:v>
                </c:pt>
                <c:pt idx="52">
                  <c:v>7551.226634525894</c:v>
                </c:pt>
                <c:pt idx="53">
                  <c:v>7551.226634525894</c:v>
                </c:pt>
                <c:pt idx="54">
                  <c:v>7551.226634525894</c:v>
                </c:pt>
                <c:pt idx="55">
                  <c:v>7551.226634525894</c:v>
                </c:pt>
                <c:pt idx="56">
                  <c:v>7551.226634525894</c:v>
                </c:pt>
                <c:pt idx="57">
                  <c:v>7551.226634525894</c:v>
                </c:pt>
                <c:pt idx="58">
                  <c:v>7551.226634525894</c:v>
                </c:pt>
                <c:pt idx="59">
                  <c:v>7551.226634525894</c:v>
                </c:pt>
                <c:pt idx="60">
                  <c:v>7551.226634525894</c:v>
                </c:pt>
                <c:pt idx="61">
                  <c:v>13267.225230658074</c:v>
                </c:pt>
                <c:pt idx="62">
                  <c:v>13267.225230658074</c:v>
                </c:pt>
                <c:pt idx="63">
                  <c:v>13267.225230658074</c:v>
                </c:pt>
                <c:pt idx="64">
                  <c:v>13267.225230658074</c:v>
                </c:pt>
                <c:pt idx="65">
                  <c:v>13267.225230658074</c:v>
                </c:pt>
                <c:pt idx="66">
                  <c:v>13267.225230658074</c:v>
                </c:pt>
                <c:pt idx="67">
                  <c:v>13267.225230658074</c:v>
                </c:pt>
                <c:pt idx="68">
                  <c:v>13267.225230658074</c:v>
                </c:pt>
                <c:pt idx="69">
                  <c:v>13267.225230658074</c:v>
                </c:pt>
                <c:pt idx="70">
                  <c:v>13267.225230658074</c:v>
                </c:pt>
                <c:pt idx="71">
                  <c:v>13267.225230658074</c:v>
                </c:pt>
                <c:pt idx="72">
                  <c:v>13267.225230658074</c:v>
                </c:pt>
                <c:pt idx="73">
                  <c:v>13267.225230658074</c:v>
                </c:pt>
                <c:pt idx="74">
                  <c:v>13267.225230658074</c:v>
                </c:pt>
                <c:pt idx="75">
                  <c:v>13267.225230658074</c:v>
                </c:pt>
                <c:pt idx="76">
                  <c:v>13267.225230658074</c:v>
                </c:pt>
                <c:pt idx="77">
                  <c:v>13267.225230658074</c:v>
                </c:pt>
                <c:pt idx="78">
                  <c:v>13267.225230658074</c:v>
                </c:pt>
                <c:pt idx="79">
                  <c:v>13267.225230658074</c:v>
                </c:pt>
                <c:pt idx="80">
                  <c:v>13267.225230658074</c:v>
                </c:pt>
                <c:pt idx="81">
                  <c:v>13267.225230658074</c:v>
                </c:pt>
                <c:pt idx="82">
                  <c:v>13267.225230658074</c:v>
                </c:pt>
                <c:pt idx="83">
                  <c:v>13267.225230658074</c:v>
                </c:pt>
                <c:pt idx="84">
                  <c:v>13267.225230658074</c:v>
                </c:pt>
                <c:pt idx="85">
                  <c:v>13267.225230658074</c:v>
                </c:pt>
                <c:pt idx="86">
                  <c:v>13267.225230658074</c:v>
                </c:pt>
                <c:pt idx="87">
                  <c:v>13267.225230658074</c:v>
                </c:pt>
                <c:pt idx="88">
                  <c:v>13267.225230658074</c:v>
                </c:pt>
                <c:pt idx="89">
                  <c:v>13267.225230658074</c:v>
                </c:pt>
                <c:pt idx="90">
                  <c:v>13267.225230658074</c:v>
                </c:pt>
                <c:pt idx="91">
                  <c:v>13267.225230658074</c:v>
                </c:pt>
                <c:pt idx="92">
                  <c:v>9820.8273080099516</c:v>
                </c:pt>
                <c:pt idx="93">
                  <c:v>9820.8273080099516</c:v>
                </c:pt>
                <c:pt idx="94">
                  <c:v>9820.8273080099516</c:v>
                </c:pt>
                <c:pt idx="95">
                  <c:v>9820.8273080099516</c:v>
                </c:pt>
                <c:pt idx="96">
                  <c:v>9820.8273080099516</c:v>
                </c:pt>
                <c:pt idx="97">
                  <c:v>9820.8273080099516</c:v>
                </c:pt>
                <c:pt idx="98">
                  <c:v>9820.8273080099516</c:v>
                </c:pt>
                <c:pt idx="99">
                  <c:v>9820.8273080099516</c:v>
                </c:pt>
                <c:pt idx="100">
                  <c:v>9820.8273080099516</c:v>
                </c:pt>
                <c:pt idx="101">
                  <c:v>9820.8273080099516</c:v>
                </c:pt>
                <c:pt idx="102">
                  <c:v>9820.8273080099516</c:v>
                </c:pt>
                <c:pt idx="103">
                  <c:v>9820.8273080099516</c:v>
                </c:pt>
                <c:pt idx="104">
                  <c:v>9820.8273080099516</c:v>
                </c:pt>
                <c:pt idx="105">
                  <c:v>9820.8273080099516</c:v>
                </c:pt>
                <c:pt idx="106">
                  <c:v>9820.8273080099516</c:v>
                </c:pt>
                <c:pt idx="107">
                  <c:v>9820.8273080099516</c:v>
                </c:pt>
                <c:pt idx="108">
                  <c:v>9820.8273080099516</c:v>
                </c:pt>
                <c:pt idx="109">
                  <c:v>9820.8273080099516</c:v>
                </c:pt>
                <c:pt idx="110">
                  <c:v>9820.8273080099516</c:v>
                </c:pt>
                <c:pt idx="111">
                  <c:v>9820.8273080099516</c:v>
                </c:pt>
                <c:pt idx="112">
                  <c:v>9820.8273080099516</c:v>
                </c:pt>
                <c:pt idx="113">
                  <c:v>9820.8273080099516</c:v>
                </c:pt>
                <c:pt idx="114">
                  <c:v>9820.8273080099516</c:v>
                </c:pt>
                <c:pt idx="115">
                  <c:v>9820.8273080099516</c:v>
                </c:pt>
                <c:pt idx="116">
                  <c:v>9820.8273080099516</c:v>
                </c:pt>
                <c:pt idx="117">
                  <c:v>9820.8273080099516</c:v>
                </c:pt>
                <c:pt idx="118">
                  <c:v>9820.8273080099516</c:v>
                </c:pt>
                <c:pt idx="119">
                  <c:v>9820.8273080099516</c:v>
                </c:pt>
                <c:pt idx="120">
                  <c:v>9820.8273080099516</c:v>
                </c:pt>
                <c:pt idx="121">
                  <c:v>9820.8273080099516</c:v>
                </c:pt>
                <c:pt idx="122">
                  <c:v>8129.7669108713872</c:v>
                </c:pt>
                <c:pt idx="123">
                  <c:v>8129.7669108713872</c:v>
                </c:pt>
                <c:pt idx="124">
                  <c:v>8129.7669108713872</c:v>
                </c:pt>
                <c:pt idx="125">
                  <c:v>8129.7669108713872</c:v>
                </c:pt>
                <c:pt idx="126">
                  <c:v>8129.7669108713872</c:v>
                </c:pt>
                <c:pt idx="127">
                  <c:v>8129.7669108713872</c:v>
                </c:pt>
                <c:pt idx="128">
                  <c:v>8129.7669108713872</c:v>
                </c:pt>
                <c:pt idx="129">
                  <c:v>8129.7669108713872</c:v>
                </c:pt>
                <c:pt idx="130">
                  <c:v>8129.7669108713872</c:v>
                </c:pt>
                <c:pt idx="131">
                  <c:v>8129.7669108713872</c:v>
                </c:pt>
                <c:pt idx="132">
                  <c:v>8129.7669108713872</c:v>
                </c:pt>
                <c:pt idx="133">
                  <c:v>8129.7669108713872</c:v>
                </c:pt>
                <c:pt idx="134">
                  <c:v>8129.7669108713872</c:v>
                </c:pt>
                <c:pt idx="135">
                  <c:v>8129.7669108713872</c:v>
                </c:pt>
                <c:pt idx="136">
                  <c:v>8129.7669108713872</c:v>
                </c:pt>
                <c:pt idx="137">
                  <c:v>8129.7669108713872</c:v>
                </c:pt>
                <c:pt idx="138">
                  <c:v>8129.7669108713872</c:v>
                </c:pt>
                <c:pt idx="139">
                  <c:v>8129.7669108713872</c:v>
                </c:pt>
                <c:pt idx="140">
                  <c:v>8129.7669108713872</c:v>
                </c:pt>
                <c:pt idx="141">
                  <c:v>8129.7669108713872</c:v>
                </c:pt>
                <c:pt idx="142">
                  <c:v>8129.7669108713872</c:v>
                </c:pt>
                <c:pt idx="143">
                  <c:v>8129.7669108713872</c:v>
                </c:pt>
                <c:pt idx="144">
                  <c:v>8129.7669108713872</c:v>
                </c:pt>
                <c:pt idx="145">
                  <c:v>8129.7669108713872</c:v>
                </c:pt>
                <c:pt idx="146">
                  <c:v>8129.7669108713872</c:v>
                </c:pt>
                <c:pt idx="147">
                  <c:v>8129.7669108713872</c:v>
                </c:pt>
                <c:pt idx="148">
                  <c:v>8129.7669108713872</c:v>
                </c:pt>
                <c:pt idx="149">
                  <c:v>8129.7669108713872</c:v>
                </c:pt>
                <c:pt idx="150">
                  <c:v>8129.7669108713872</c:v>
                </c:pt>
                <c:pt idx="151">
                  <c:v>8129.7669108713872</c:v>
                </c:pt>
                <c:pt idx="152">
                  <c:v>8129.7669108713872</c:v>
                </c:pt>
                <c:pt idx="153">
                  <c:v>6206.1940826795917</c:v>
                </c:pt>
                <c:pt idx="154">
                  <c:v>6206.1940826795917</c:v>
                </c:pt>
                <c:pt idx="155">
                  <c:v>6206.1940826795917</c:v>
                </c:pt>
                <c:pt idx="156">
                  <c:v>6206.1940826795917</c:v>
                </c:pt>
                <c:pt idx="157">
                  <c:v>6206.1940826795917</c:v>
                </c:pt>
                <c:pt idx="158">
                  <c:v>6206.1940826795917</c:v>
                </c:pt>
                <c:pt idx="159">
                  <c:v>6206.1940826795917</c:v>
                </c:pt>
                <c:pt idx="160">
                  <c:v>6206.1940826795917</c:v>
                </c:pt>
                <c:pt idx="161">
                  <c:v>6206.1940826795917</c:v>
                </c:pt>
                <c:pt idx="162">
                  <c:v>6206.1940826795917</c:v>
                </c:pt>
                <c:pt idx="163">
                  <c:v>6206.1940826795917</c:v>
                </c:pt>
                <c:pt idx="164">
                  <c:v>6206.1940826795917</c:v>
                </c:pt>
                <c:pt idx="165">
                  <c:v>6206.1940826795917</c:v>
                </c:pt>
                <c:pt idx="166">
                  <c:v>6206.1940826795917</c:v>
                </c:pt>
                <c:pt idx="167">
                  <c:v>6206.1940826795917</c:v>
                </c:pt>
                <c:pt idx="168">
                  <c:v>6206.1940826795917</c:v>
                </c:pt>
                <c:pt idx="169">
                  <c:v>6206.1940826795917</c:v>
                </c:pt>
                <c:pt idx="170">
                  <c:v>6206.1940826795917</c:v>
                </c:pt>
                <c:pt idx="171">
                  <c:v>6206.1940826795917</c:v>
                </c:pt>
                <c:pt idx="172">
                  <c:v>6206.1940826795917</c:v>
                </c:pt>
                <c:pt idx="173">
                  <c:v>6206.1940826795917</c:v>
                </c:pt>
                <c:pt idx="174">
                  <c:v>6206.1940826795917</c:v>
                </c:pt>
                <c:pt idx="175">
                  <c:v>6206.1940826795917</c:v>
                </c:pt>
                <c:pt idx="176">
                  <c:v>6206.1940826795917</c:v>
                </c:pt>
                <c:pt idx="177">
                  <c:v>6206.1940826795917</c:v>
                </c:pt>
                <c:pt idx="178">
                  <c:v>6206.1940826795917</c:v>
                </c:pt>
                <c:pt idx="179">
                  <c:v>6206.1940826795917</c:v>
                </c:pt>
                <c:pt idx="180">
                  <c:v>6206.1940826795917</c:v>
                </c:pt>
                <c:pt idx="181">
                  <c:v>6206.1940826795917</c:v>
                </c:pt>
                <c:pt idx="182">
                  <c:v>6206.1940826795917</c:v>
                </c:pt>
                <c:pt idx="183">
                  <c:v>6206.1940826795917</c:v>
                </c:pt>
                <c:pt idx="184">
                  <c:v>3442.6962802807316</c:v>
                </c:pt>
                <c:pt idx="185">
                  <c:v>3442.6962802807316</c:v>
                </c:pt>
                <c:pt idx="186">
                  <c:v>3442.6962802807316</c:v>
                </c:pt>
                <c:pt idx="187">
                  <c:v>3442.6962802807316</c:v>
                </c:pt>
                <c:pt idx="188">
                  <c:v>3442.6962802807316</c:v>
                </c:pt>
                <c:pt idx="189">
                  <c:v>3442.6962802807316</c:v>
                </c:pt>
                <c:pt idx="190">
                  <c:v>3442.6962802807316</c:v>
                </c:pt>
                <c:pt idx="191">
                  <c:v>3442.6962802807316</c:v>
                </c:pt>
                <c:pt idx="192">
                  <c:v>3442.6962802807316</c:v>
                </c:pt>
                <c:pt idx="193">
                  <c:v>3442.6962802807316</c:v>
                </c:pt>
                <c:pt idx="194">
                  <c:v>3442.6962802807316</c:v>
                </c:pt>
                <c:pt idx="195">
                  <c:v>3442.6962802807316</c:v>
                </c:pt>
                <c:pt idx="196">
                  <c:v>3442.6962802807316</c:v>
                </c:pt>
                <c:pt idx="197">
                  <c:v>3442.6962802807316</c:v>
                </c:pt>
                <c:pt idx="198">
                  <c:v>3442.6962802807316</c:v>
                </c:pt>
                <c:pt idx="199">
                  <c:v>3442.6962802807316</c:v>
                </c:pt>
                <c:pt idx="200">
                  <c:v>3442.6962802807316</c:v>
                </c:pt>
                <c:pt idx="201">
                  <c:v>3442.6962802807316</c:v>
                </c:pt>
                <c:pt idx="202">
                  <c:v>3442.6962802807316</c:v>
                </c:pt>
                <c:pt idx="203">
                  <c:v>3442.6962802807316</c:v>
                </c:pt>
                <c:pt idx="204">
                  <c:v>3442.6962802807316</c:v>
                </c:pt>
                <c:pt idx="205">
                  <c:v>3442.6962802807316</c:v>
                </c:pt>
                <c:pt idx="206">
                  <c:v>3442.6962802807316</c:v>
                </c:pt>
                <c:pt idx="207">
                  <c:v>3442.6962802807316</c:v>
                </c:pt>
                <c:pt idx="208">
                  <c:v>3442.6962802807316</c:v>
                </c:pt>
                <c:pt idx="209">
                  <c:v>3442.6962802807316</c:v>
                </c:pt>
                <c:pt idx="210">
                  <c:v>3442.6962802807316</c:v>
                </c:pt>
                <c:pt idx="211">
                  <c:v>3442.6962802807316</c:v>
                </c:pt>
                <c:pt idx="212">
                  <c:v>3442.6962802807316</c:v>
                </c:pt>
                <c:pt idx="213">
                  <c:v>3442.6962802807316</c:v>
                </c:pt>
              </c:numCache>
            </c:numRef>
          </c:val>
        </c:ser>
        <c:dLbls>
          <c:showLegendKey val="0"/>
          <c:showVal val="0"/>
          <c:showCatName val="0"/>
          <c:showSerName val="0"/>
          <c:showPercent val="0"/>
          <c:showBubbleSize val="0"/>
        </c:dLbls>
        <c:gapWidth val="0"/>
        <c:overlap val="100"/>
        <c:axId val="178179072"/>
        <c:axId val="178185344"/>
      </c:barChart>
      <c:lineChart>
        <c:grouping val="standard"/>
        <c:varyColors val="0"/>
        <c:ser>
          <c:idx val="4"/>
          <c:order val="0"/>
          <c:tx>
            <c:v>Daily Full Natural Flow (FNF)</c:v>
          </c:tx>
          <c:spPr>
            <a:ln w="44450">
              <a:solidFill>
                <a:srgbClr val="0072B2"/>
              </a:solidFill>
            </a:ln>
          </c:spPr>
          <c:marker>
            <c:symbol val="none"/>
          </c:marker>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(Original)'!$Q$13:$Q$226</c:f>
              <c:numCache>
                <c:formatCode>_(* #,##0_);_(* \(#,##0\);_(* "-"??_);_(@_)</c:formatCode>
                <c:ptCount val="214"/>
                <c:pt idx="0">
                  <c:v>18138</c:v>
                </c:pt>
                <c:pt idx="1">
                  <c:v>15590</c:v>
                </c:pt>
                <c:pt idx="2">
                  <c:v>13361</c:v>
                </c:pt>
                <c:pt idx="3">
                  <c:v>14222</c:v>
                </c:pt>
                <c:pt idx="4">
                  <c:v>13086</c:v>
                </c:pt>
                <c:pt idx="5">
                  <c:v>13160</c:v>
                </c:pt>
                <c:pt idx="6">
                  <c:v>12968</c:v>
                </c:pt>
                <c:pt idx="7">
                  <c:v>13380</c:v>
                </c:pt>
                <c:pt idx="8">
                  <c:v>13200</c:v>
                </c:pt>
                <c:pt idx="9">
                  <c:v>13318</c:v>
                </c:pt>
                <c:pt idx="10">
                  <c:v>14120</c:v>
                </c:pt>
                <c:pt idx="11">
                  <c:v>13852</c:v>
                </c:pt>
                <c:pt idx="12">
                  <c:v>13890</c:v>
                </c:pt>
                <c:pt idx="13">
                  <c:v>14324</c:v>
                </c:pt>
                <c:pt idx="14">
                  <c:v>13824</c:v>
                </c:pt>
                <c:pt idx="15">
                  <c:v>14323</c:v>
                </c:pt>
                <c:pt idx="16">
                  <c:v>14702</c:v>
                </c:pt>
                <c:pt idx="17">
                  <c:v>13316</c:v>
                </c:pt>
                <c:pt idx="18">
                  <c:v>13382</c:v>
                </c:pt>
                <c:pt idx="19">
                  <c:v>12472</c:v>
                </c:pt>
                <c:pt idx="20">
                  <c:v>11353</c:v>
                </c:pt>
                <c:pt idx="21">
                  <c:v>12937</c:v>
                </c:pt>
                <c:pt idx="22">
                  <c:v>12947</c:v>
                </c:pt>
                <c:pt idx="23">
                  <c:v>13329</c:v>
                </c:pt>
                <c:pt idx="24">
                  <c:v>13251</c:v>
                </c:pt>
                <c:pt idx="25">
                  <c:v>12619</c:v>
                </c:pt>
                <c:pt idx="26">
                  <c:v>13209</c:v>
                </c:pt>
                <c:pt idx="27">
                  <c:v>13642</c:v>
                </c:pt>
                <c:pt idx="28">
                  <c:v>13010</c:v>
                </c:pt>
                <c:pt idx="29">
                  <c:v>13140</c:v>
                </c:pt>
                <c:pt idx="30">
                  <c:v>12391</c:v>
                </c:pt>
                <c:pt idx="31">
                  <c:v>12227</c:v>
                </c:pt>
                <c:pt idx="32">
                  <c:v>11076</c:v>
                </c:pt>
                <c:pt idx="33">
                  <c:v>11963</c:v>
                </c:pt>
                <c:pt idx="34">
                  <c:v>11125</c:v>
                </c:pt>
                <c:pt idx="35">
                  <c:v>11980</c:v>
                </c:pt>
                <c:pt idx="36">
                  <c:v>11265</c:v>
                </c:pt>
                <c:pt idx="37">
                  <c:v>16962</c:v>
                </c:pt>
                <c:pt idx="38">
                  <c:v>12240</c:v>
                </c:pt>
                <c:pt idx="39">
                  <c:v>14492</c:v>
                </c:pt>
                <c:pt idx="40">
                  <c:v>12984</c:v>
                </c:pt>
                <c:pt idx="41">
                  <c:v>13349</c:v>
                </c:pt>
                <c:pt idx="42">
                  <c:v>13744</c:v>
                </c:pt>
                <c:pt idx="43">
                  <c:v>13334</c:v>
                </c:pt>
                <c:pt idx="44">
                  <c:v>13238</c:v>
                </c:pt>
                <c:pt idx="45">
                  <c:v>12327</c:v>
                </c:pt>
                <c:pt idx="46">
                  <c:v>10089</c:v>
                </c:pt>
                <c:pt idx="47">
                  <c:v>10250</c:v>
                </c:pt>
                <c:pt idx="48">
                  <c:v>9832</c:v>
                </c:pt>
                <c:pt idx="49">
                  <c:v>10498</c:v>
                </c:pt>
                <c:pt idx="50">
                  <c:v>10472</c:v>
                </c:pt>
                <c:pt idx="51">
                  <c:v>10609</c:v>
                </c:pt>
                <c:pt idx="52">
                  <c:v>10587</c:v>
                </c:pt>
                <c:pt idx="53">
                  <c:v>10265</c:v>
                </c:pt>
                <c:pt idx="54">
                  <c:v>12380</c:v>
                </c:pt>
                <c:pt idx="55">
                  <c:v>16590</c:v>
                </c:pt>
                <c:pt idx="56">
                  <c:v>15504</c:v>
                </c:pt>
                <c:pt idx="57">
                  <c:v>19724</c:v>
                </c:pt>
                <c:pt idx="58">
                  <c:v>18656</c:v>
                </c:pt>
                <c:pt idx="59">
                  <c:v>16286</c:v>
                </c:pt>
                <c:pt idx="60">
                  <c:v>15789</c:v>
                </c:pt>
                <c:pt idx="61">
                  <c:v>14878</c:v>
                </c:pt>
                <c:pt idx="62">
                  <c:v>13880</c:v>
                </c:pt>
                <c:pt idx="63">
                  <c:v>14237</c:v>
                </c:pt>
                <c:pt idx="64">
                  <c:v>13912</c:v>
                </c:pt>
                <c:pt idx="65">
                  <c:v>12981</c:v>
                </c:pt>
                <c:pt idx="66">
                  <c:v>12314</c:v>
                </c:pt>
                <c:pt idx="67">
                  <c:v>12672</c:v>
                </c:pt>
                <c:pt idx="68">
                  <c:v>13177</c:v>
                </c:pt>
                <c:pt idx="69">
                  <c:v>13927</c:v>
                </c:pt>
                <c:pt idx="70">
                  <c:v>14859</c:v>
                </c:pt>
                <c:pt idx="71">
                  <c:v>14169</c:v>
                </c:pt>
                <c:pt idx="72">
                  <c:v>13229</c:v>
                </c:pt>
                <c:pt idx="73">
                  <c:v>11953</c:v>
                </c:pt>
                <c:pt idx="74">
                  <c:v>11844</c:v>
                </c:pt>
                <c:pt idx="75">
                  <c:v>12558</c:v>
                </c:pt>
                <c:pt idx="76">
                  <c:v>13025</c:v>
                </c:pt>
                <c:pt idx="77">
                  <c:v>12730</c:v>
                </c:pt>
                <c:pt idx="78">
                  <c:v>12628</c:v>
                </c:pt>
                <c:pt idx="79">
                  <c:v>13529</c:v>
                </c:pt>
                <c:pt idx="80">
                  <c:v>13181</c:v>
                </c:pt>
                <c:pt idx="81">
                  <c:v>12309</c:v>
                </c:pt>
                <c:pt idx="82">
                  <c:v>14929</c:v>
                </c:pt>
                <c:pt idx="83">
                  <c:v>16941</c:v>
                </c:pt>
                <c:pt idx="84">
                  <c:v>17333</c:v>
                </c:pt>
                <c:pt idx="85">
                  <c:v>16123</c:v>
                </c:pt>
                <c:pt idx="86">
                  <c:v>15809</c:v>
                </c:pt>
                <c:pt idx="87">
                  <c:v>14179</c:v>
                </c:pt>
                <c:pt idx="88">
                  <c:v>14861</c:v>
                </c:pt>
                <c:pt idx="89">
                  <c:v>13628</c:v>
                </c:pt>
                <c:pt idx="90">
                  <c:v>12570</c:v>
                </c:pt>
                <c:pt idx="91">
                  <c:v>12454</c:v>
                </c:pt>
                <c:pt idx="92">
                  <c:v>13713</c:v>
                </c:pt>
                <c:pt idx="93">
                  <c:v>12172</c:v>
                </c:pt>
                <c:pt idx="94">
                  <c:v>11276</c:v>
                </c:pt>
                <c:pt idx="95">
                  <c:v>11747</c:v>
                </c:pt>
                <c:pt idx="96">
                  <c:v>11251</c:v>
                </c:pt>
                <c:pt idx="97">
                  <c:v>11193</c:v>
                </c:pt>
                <c:pt idx="98">
                  <c:v>11337</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numCache>
            </c:numRef>
          </c:val>
          <c:smooth val="0"/>
        </c:ser>
        <c:ser>
          <c:idx val="2"/>
          <c:order val="3"/>
          <c:tx>
            <c:v>90% FNF Forecast</c:v>
          </c:tx>
          <c:spPr>
            <a:ln w="31750">
              <a:solidFill>
                <a:srgbClr val="990099"/>
              </a:solidFill>
              <a:prstDash val="dash"/>
            </a:ln>
          </c:spPr>
          <c:marker>
            <c:symbol val="circle"/>
            <c:size val="10"/>
            <c:spPr>
              <a:solidFill>
                <a:srgbClr val="990099"/>
              </a:solidFill>
              <a:ln>
                <a:noFill/>
              </a:ln>
            </c:spPr>
          </c:marker>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(Original)'!$S$13:$S$226</c:f>
              <c:numCache>
                <c:formatCode>_(* #,##0_);_(* \(#,##0\);_(* "-"??_);_(@_)</c:formatCode>
                <c:ptCount val="2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11604.691127070964</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6755.6102114625955</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5192.1602551437581</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4125.3323008784155</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3788.4018453670769</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numCache>
            </c:numRef>
          </c:val>
          <c:smooth val="1"/>
        </c:ser>
        <c:ser>
          <c:idx val="5"/>
          <c:order val="4"/>
          <c:tx>
            <c:v>Pre-14A</c:v>
          </c:tx>
          <c:spPr>
            <a:ln>
              <a:solidFill>
                <a:srgbClr val="FF0000"/>
              </a:solidFill>
              <a:prstDash val="dash"/>
            </a:ln>
          </c:spPr>
          <c:marker>
            <c:symbol val="none"/>
          </c:marker>
          <c:dPt>
            <c:idx val="31"/>
            <c:bubble3D val="0"/>
            <c:spPr>
              <a:ln w="28575">
                <a:solidFill>
                  <a:srgbClr val="FF0000"/>
                </a:solidFill>
                <a:prstDash val="dash"/>
              </a:ln>
            </c:spPr>
          </c:dPt>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(Original)'!$H$13:$H$226</c:f>
              <c:numCache>
                <c:formatCode>_(* #,##0_);_(* \(#,##0\);_(* "-"??_);_(@_)</c:formatCode>
                <c:ptCount val="214"/>
                <c:pt idx="0">
                  <c:v>5700.8410392606147</c:v>
                </c:pt>
                <c:pt idx="1">
                  <c:v>5700.8410392606147</c:v>
                </c:pt>
                <c:pt idx="2">
                  <c:v>5700.8410392606147</c:v>
                </c:pt>
                <c:pt idx="3">
                  <c:v>5700.8410392606147</c:v>
                </c:pt>
                <c:pt idx="4">
                  <c:v>5700.8410392606147</c:v>
                </c:pt>
                <c:pt idx="5">
                  <c:v>5700.8410392606147</c:v>
                </c:pt>
                <c:pt idx="6">
                  <c:v>5700.8410392606147</c:v>
                </c:pt>
                <c:pt idx="7">
                  <c:v>5700.8410392606147</c:v>
                </c:pt>
                <c:pt idx="8">
                  <c:v>5700.8410392606147</c:v>
                </c:pt>
                <c:pt idx="9">
                  <c:v>5700.8410392606147</c:v>
                </c:pt>
                <c:pt idx="10">
                  <c:v>5700.8410392606147</c:v>
                </c:pt>
                <c:pt idx="11">
                  <c:v>5700.8410392606147</c:v>
                </c:pt>
                <c:pt idx="12">
                  <c:v>5700.8410392606147</c:v>
                </c:pt>
                <c:pt idx="13">
                  <c:v>5700.8410392606147</c:v>
                </c:pt>
                <c:pt idx="14">
                  <c:v>5700.8410392606147</c:v>
                </c:pt>
                <c:pt idx="15">
                  <c:v>5700.8410392606147</c:v>
                </c:pt>
                <c:pt idx="16">
                  <c:v>5700.8410392606147</c:v>
                </c:pt>
                <c:pt idx="17">
                  <c:v>5700.8410392606147</c:v>
                </c:pt>
                <c:pt idx="18">
                  <c:v>5700.8410392606147</c:v>
                </c:pt>
                <c:pt idx="19">
                  <c:v>5700.8410392606147</c:v>
                </c:pt>
                <c:pt idx="20">
                  <c:v>5700.8410392606147</c:v>
                </c:pt>
                <c:pt idx="21">
                  <c:v>5700.8410392606147</c:v>
                </c:pt>
                <c:pt idx="22">
                  <c:v>5700.8410392606147</c:v>
                </c:pt>
                <c:pt idx="23">
                  <c:v>5700.8410392606147</c:v>
                </c:pt>
                <c:pt idx="24">
                  <c:v>5700.8410392606147</c:v>
                </c:pt>
                <c:pt idx="25">
                  <c:v>5700.8410392606147</c:v>
                </c:pt>
                <c:pt idx="26">
                  <c:v>5700.8410392606147</c:v>
                </c:pt>
                <c:pt idx="27">
                  <c:v>5700.8410392606147</c:v>
                </c:pt>
                <c:pt idx="28">
                  <c:v>5700.8410392606147</c:v>
                </c:pt>
                <c:pt idx="29">
                  <c:v>5700.8410392606147</c:v>
                </c:pt>
                <c:pt idx="30">
                  <c:v>5700.8410392606147</c:v>
                </c:pt>
                <c:pt idx="31">
                  <c:v>8864.7517044880642</c:v>
                </c:pt>
                <c:pt idx="32">
                  <c:v>8864.7517044880642</c:v>
                </c:pt>
                <c:pt idx="33">
                  <c:v>8864.7517044880642</c:v>
                </c:pt>
                <c:pt idx="34">
                  <c:v>8864.7517044880642</c:v>
                </c:pt>
                <c:pt idx="35">
                  <c:v>8864.7517044880642</c:v>
                </c:pt>
                <c:pt idx="36">
                  <c:v>8864.7517044880642</c:v>
                </c:pt>
                <c:pt idx="37">
                  <c:v>8864.7517044880642</c:v>
                </c:pt>
                <c:pt idx="38">
                  <c:v>8864.7517044880642</c:v>
                </c:pt>
                <c:pt idx="39">
                  <c:v>8864.7517044880642</c:v>
                </c:pt>
                <c:pt idx="40">
                  <c:v>8864.7517044880642</c:v>
                </c:pt>
                <c:pt idx="41">
                  <c:v>8864.7517044880642</c:v>
                </c:pt>
                <c:pt idx="42">
                  <c:v>8864.7517044880642</c:v>
                </c:pt>
                <c:pt idx="43">
                  <c:v>8864.7517044880642</c:v>
                </c:pt>
                <c:pt idx="44">
                  <c:v>8864.7517044880642</c:v>
                </c:pt>
                <c:pt idx="45">
                  <c:v>8864.7517044880642</c:v>
                </c:pt>
                <c:pt idx="46">
                  <c:v>8864.7517044880642</c:v>
                </c:pt>
                <c:pt idx="47">
                  <c:v>8864.7517044880642</c:v>
                </c:pt>
                <c:pt idx="48">
                  <c:v>8864.7517044880642</c:v>
                </c:pt>
                <c:pt idx="49">
                  <c:v>8864.7517044880642</c:v>
                </c:pt>
                <c:pt idx="50">
                  <c:v>8864.7517044880642</c:v>
                </c:pt>
                <c:pt idx="51">
                  <c:v>8864.7517044880642</c:v>
                </c:pt>
                <c:pt idx="52">
                  <c:v>8864.7517044880642</c:v>
                </c:pt>
                <c:pt idx="53">
                  <c:v>8864.7517044880642</c:v>
                </c:pt>
                <c:pt idx="54">
                  <c:v>8864.7517044880642</c:v>
                </c:pt>
                <c:pt idx="55">
                  <c:v>8864.7517044880642</c:v>
                </c:pt>
                <c:pt idx="56">
                  <c:v>8864.7517044880642</c:v>
                </c:pt>
                <c:pt idx="57">
                  <c:v>8864.7517044880642</c:v>
                </c:pt>
                <c:pt idx="58">
                  <c:v>8864.7517044880642</c:v>
                </c:pt>
                <c:pt idx="59">
                  <c:v>8864.7517044880642</c:v>
                </c:pt>
                <c:pt idx="60">
                  <c:v>8864.7517044880642</c:v>
                </c:pt>
                <c:pt idx="61">
                  <c:v>14797.068354057597</c:v>
                </c:pt>
                <c:pt idx="62">
                  <c:v>14797.068354057597</c:v>
                </c:pt>
                <c:pt idx="63">
                  <c:v>14797.068354057597</c:v>
                </c:pt>
                <c:pt idx="64">
                  <c:v>14797.068354057597</c:v>
                </c:pt>
                <c:pt idx="65">
                  <c:v>14797.068354057597</c:v>
                </c:pt>
                <c:pt idx="66">
                  <c:v>14797.068354057597</c:v>
                </c:pt>
                <c:pt idx="67">
                  <c:v>14797.068354057597</c:v>
                </c:pt>
                <c:pt idx="68">
                  <c:v>14797.068354057597</c:v>
                </c:pt>
                <c:pt idx="69">
                  <c:v>14797.068354057597</c:v>
                </c:pt>
                <c:pt idx="70">
                  <c:v>14797.068354057597</c:v>
                </c:pt>
                <c:pt idx="71">
                  <c:v>14797.068354057597</c:v>
                </c:pt>
                <c:pt idx="72">
                  <c:v>14797.068354057597</c:v>
                </c:pt>
                <c:pt idx="73">
                  <c:v>14797.068354057597</c:v>
                </c:pt>
                <c:pt idx="74">
                  <c:v>14797.068354057597</c:v>
                </c:pt>
                <c:pt idx="75">
                  <c:v>14797.068354057597</c:v>
                </c:pt>
                <c:pt idx="76">
                  <c:v>14797.068354057597</c:v>
                </c:pt>
                <c:pt idx="77">
                  <c:v>14797.068354057597</c:v>
                </c:pt>
                <c:pt idx="78">
                  <c:v>14797.068354057597</c:v>
                </c:pt>
                <c:pt idx="79">
                  <c:v>14797.068354057597</c:v>
                </c:pt>
                <c:pt idx="80">
                  <c:v>14797.068354057597</c:v>
                </c:pt>
                <c:pt idx="81">
                  <c:v>14797.068354057597</c:v>
                </c:pt>
                <c:pt idx="82">
                  <c:v>14797.068354057597</c:v>
                </c:pt>
                <c:pt idx="83">
                  <c:v>14797.068354057597</c:v>
                </c:pt>
                <c:pt idx="84">
                  <c:v>14797.068354057597</c:v>
                </c:pt>
                <c:pt idx="85">
                  <c:v>14797.068354057597</c:v>
                </c:pt>
                <c:pt idx="86">
                  <c:v>14797.068354057597</c:v>
                </c:pt>
                <c:pt idx="87">
                  <c:v>14797.068354057597</c:v>
                </c:pt>
                <c:pt idx="88">
                  <c:v>14797.068354057597</c:v>
                </c:pt>
                <c:pt idx="89">
                  <c:v>14797.068354057597</c:v>
                </c:pt>
                <c:pt idx="90">
                  <c:v>14797.068354057597</c:v>
                </c:pt>
                <c:pt idx="91">
                  <c:v>14797.068354057597</c:v>
                </c:pt>
                <c:pt idx="92">
                  <c:v>13559.754485676907</c:v>
                </c:pt>
                <c:pt idx="93">
                  <c:v>13559.754485676907</c:v>
                </c:pt>
                <c:pt idx="94">
                  <c:v>13559.754485676907</c:v>
                </c:pt>
                <c:pt idx="95">
                  <c:v>13559.754485676907</c:v>
                </c:pt>
                <c:pt idx="96">
                  <c:v>13559.754485676907</c:v>
                </c:pt>
                <c:pt idx="97">
                  <c:v>13559.754485676907</c:v>
                </c:pt>
                <c:pt idx="98">
                  <c:v>13559.754485676907</c:v>
                </c:pt>
                <c:pt idx="99">
                  <c:v>13559.754485676907</c:v>
                </c:pt>
                <c:pt idx="100">
                  <c:v>13559.754485676907</c:v>
                </c:pt>
                <c:pt idx="101">
                  <c:v>13559.754485676907</c:v>
                </c:pt>
                <c:pt idx="102">
                  <c:v>13559.754485676907</c:v>
                </c:pt>
                <c:pt idx="103">
                  <c:v>13559.754485676907</c:v>
                </c:pt>
                <c:pt idx="104">
                  <c:v>13559.754485676907</c:v>
                </c:pt>
                <c:pt idx="105">
                  <c:v>13559.754485676907</c:v>
                </c:pt>
                <c:pt idx="106">
                  <c:v>13559.754485676907</c:v>
                </c:pt>
                <c:pt idx="107">
                  <c:v>13559.754485676907</c:v>
                </c:pt>
                <c:pt idx="108">
                  <c:v>13559.754485676907</c:v>
                </c:pt>
                <c:pt idx="109">
                  <c:v>13559.754485676907</c:v>
                </c:pt>
                <c:pt idx="110">
                  <c:v>13559.754485676907</c:v>
                </c:pt>
                <c:pt idx="111">
                  <c:v>13559.754485676907</c:v>
                </c:pt>
                <c:pt idx="112">
                  <c:v>13559.754485676907</c:v>
                </c:pt>
                <c:pt idx="113">
                  <c:v>13559.754485676907</c:v>
                </c:pt>
                <c:pt idx="114">
                  <c:v>13559.754485676907</c:v>
                </c:pt>
                <c:pt idx="115">
                  <c:v>13559.754485676907</c:v>
                </c:pt>
                <c:pt idx="116">
                  <c:v>13559.754485676907</c:v>
                </c:pt>
                <c:pt idx="117">
                  <c:v>13559.754485676907</c:v>
                </c:pt>
                <c:pt idx="118">
                  <c:v>13559.754485676907</c:v>
                </c:pt>
                <c:pt idx="119">
                  <c:v>13559.754485676907</c:v>
                </c:pt>
                <c:pt idx="120">
                  <c:v>13559.754485676907</c:v>
                </c:pt>
                <c:pt idx="121">
                  <c:v>13559.754485676907</c:v>
                </c:pt>
                <c:pt idx="122">
                  <c:v>12506.80491122278</c:v>
                </c:pt>
                <c:pt idx="123">
                  <c:v>12506.80491122278</c:v>
                </c:pt>
                <c:pt idx="124">
                  <c:v>12506.80491122278</c:v>
                </c:pt>
                <c:pt idx="125">
                  <c:v>12506.80491122278</c:v>
                </c:pt>
                <c:pt idx="126">
                  <c:v>12506.80491122278</c:v>
                </c:pt>
                <c:pt idx="127">
                  <c:v>12506.80491122278</c:v>
                </c:pt>
                <c:pt idx="128">
                  <c:v>12506.80491122278</c:v>
                </c:pt>
                <c:pt idx="129">
                  <c:v>12506.80491122278</c:v>
                </c:pt>
                <c:pt idx="130">
                  <c:v>12506.80491122278</c:v>
                </c:pt>
                <c:pt idx="131">
                  <c:v>12506.80491122278</c:v>
                </c:pt>
                <c:pt idx="132">
                  <c:v>12506.80491122278</c:v>
                </c:pt>
                <c:pt idx="133">
                  <c:v>12506.80491122278</c:v>
                </c:pt>
                <c:pt idx="134">
                  <c:v>12506.80491122278</c:v>
                </c:pt>
                <c:pt idx="135">
                  <c:v>12506.80491122278</c:v>
                </c:pt>
                <c:pt idx="136">
                  <c:v>12506.80491122278</c:v>
                </c:pt>
                <c:pt idx="137">
                  <c:v>12506.80491122278</c:v>
                </c:pt>
                <c:pt idx="138">
                  <c:v>12506.80491122278</c:v>
                </c:pt>
                <c:pt idx="139">
                  <c:v>12506.80491122278</c:v>
                </c:pt>
                <c:pt idx="140">
                  <c:v>12506.80491122278</c:v>
                </c:pt>
                <c:pt idx="141">
                  <c:v>12506.80491122278</c:v>
                </c:pt>
                <c:pt idx="142">
                  <c:v>12506.80491122278</c:v>
                </c:pt>
                <c:pt idx="143">
                  <c:v>12506.80491122278</c:v>
                </c:pt>
                <c:pt idx="144">
                  <c:v>12506.80491122278</c:v>
                </c:pt>
                <c:pt idx="145">
                  <c:v>12506.80491122278</c:v>
                </c:pt>
                <c:pt idx="146">
                  <c:v>12506.80491122278</c:v>
                </c:pt>
                <c:pt idx="147">
                  <c:v>12506.80491122278</c:v>
                </c:pt>
                <c:pt idx="148">
                  <c:v>12506.80491122278</c:v>
                </c:pt>
                <c:pt idx="149">
                  <c:v>12506.80491122278</c:v>
                </c:pt>
                <c:pt idx="150">
                  <c:v>12506.80491122278</c:v>
                </c:pt>
                <c:pt idx="151">
                  <c:v>12506.80491122278</c:v>
                </c:pt>
                <c:pt idx="152">
                  <c:v>12506.80491122278</c:v>
                </c:pt>
                <c:pt idx="153">
                  <c:v>9540.5541541169387</c:v>
                </c:pt>
                <c:pt idx="154">
                  <c:v>9540.5541541169387</c:v>
                </c:pt>
                <c:pt idx="155">
                  <c:v>9540.5541541169387</c:v>
                </c:pt>
                <c:pt idx="156">
                  <c:v>9540.5541541169387</c:v>
                </c:pt>
                <c:pt idx="157">
                  <c:v>9540.5541541169387</c:v>
                </c:pt>
                <c:pt idx="158">
                  <c:v>9540.5541541169387</c:v>
                </c:pt>
                <c:pt idx="159">
                  <c:v>9540.5541541169387</c:v>
                </c:pt>
                <c:pt idx="160">
                  <c:v>9540.5541541169387</c:v>
                </c:pt>
                <c:pt idx="161">
                  <c:v>9540.5541541169387</c:v>
                </c:pt>
                <c:pt idx="162">
                  <c:v>9540.5541541169387</c:v>
                </c:pt>
                <c:pt idx="163">
                  <c:v>9540.5541541169387</c:v>
                </c:pt>
                <c:pt idx="164">
                  <c:v>9540.5541541169387</c:v>
                </c:pt>
                <c:pt idx="165">
                  <c:v>9540.5541541169387</c:v>
                </c:pt>
                <c:pt idx="166">
                  <c:v>9540.5541541169387</c:v>
                </c:pt>
                <c:pt idx="167">
                  <c:v>9540.5541541169387</c:v>
                </c:pt>
                <c:pt idx="168">
                  <c:v>9540.5541541169387</c:v>
                </c:pt>
                <c:pt idx="169">
                  <c:v>9540.5541541169387</c:v>
                </c:pt>
                <c:pt idx="170">
                  <c:v>9540.5541541169387</c:v>
                </c:pt>
                <c:pt idx="171">
                  <c:v>9540.5541541169387</c:v>
                </c:pt>
                <c:pt idx="172">
                  <c:v>9540.5541541169387</c:v>
                </c:pt>
                <c:pt idx="173">
                  <c:v>9540.5541541169387</c:v>
                </c:pt>
                <c:pt idx="174">
                  <c:v>9540.5541541169387</c:v>
                </c:pt>
                <c:pt idx="175">
                  <c:v>9540.5541541169387</c:v>
                </c:pt>
                <c:pt idx="176">
                  <c:v>9540.5541541169387</c:v>
                </c:pt>
                <c:pt idx="177">
                  <c:v>9540.5541541169387</c:v>
                </c:pt>
                <c:pt idx="178">
                  <c:v>9540.5541541169387</c:v>
                </c:pt>
                <c:pt idx="179">
                  <c:v>9540.5541541169387</c:v>
                </c:pt>
                <c:pt idx="180">
                  <c:v>9540.5541541169387</c:v>
                </c:pt>
                <c:pt idx="181">
                  <c:v>9540.5541541169387</c:v>
                </c:pt>
                <c:pt idx="182">
                  <c:v>9540.5541541169387</c:v>
                </c:pt>
                <c:pt idx="183">
                  <c:v>9540.5541541169387</c:v>
                </c:pt>
                <c:pt idx="184">
                  <c:v>5442.8040751727549</c:v>
                </c:pt>
                <c:pt idx="185">
                  <c:v>5442.8040751727549</c:v>
                </c:pt>
                <c:pt idx="186">
                  <c:v>5442.8040751727549</c:v>
                </c:pt>
                <c:pt idx="187">
                  <c:v>5442.8040751727549</c:v>
                </c:pt>
                <c:pt idx="188">
                  <c:v>5442.8040751727549</c:v>
                </c:pt>
                <c:pt idx="189">
                  <c:v>5442.8040751727549</c:v>
                </c:pt>
                <c:pt idx="190">
                  <c:v>5442.8040751727549</c:v>
                </c:pt>
                <c:pt idx="191">
                  <c:v>5442.8040751727549</c:v>
                </c:pt>
                <c:pt idx="192">
                  <c:v>5442.8040751727549</c:v>
                </c:pt>
                <c:pt idx="193">
                  <c:v>5442.8040751727549</c:v>
                </c:pt>
                <c:pt idx="194">
                  <c:v>5442.8040751727549</c:v>
                </c:pt>
                <c:pt idx="195">
                  <c:v>5442.8040751727549</c:v>
                </c:pt>
                <c:pt idx="196">
                  <c:v>5442.8040751727549</c:v>
                </c:pt>
                <c:pt idx="197">
                  <c:v>5442.8040751727549</c:v>
                </c:pt>
                <c:pt idx="198">
                  <c:v>5442.8040751727549</c:v>
                </c:pt>
                <c:pt idx="199">
                  <c:v>5442.8040751727549</c:v>
                </c:pt>
                <c:pt idx="200">
                  <c:v>5442.8040751727549</c:v>
                </c:pt>
                <c:pt idx="201">
                  <c:v>5442.8040751727549</c:v>
                </c:pt>
                <c:pt idx="202">
                  <c:v>5442.8040751727549</c:v>
                </c:pt>
                <c:pt idx="203">
                  <c:v>5442.8040751727549</c:v>
                </c:pt>
                <c:pt idx="204">
                  <c:v>5442.8040751727549</c:v>
                </c:pt>
                <c:pt idx="205">
                  <c:v>5442.8040751727549</c:v>
                </c:pt>
                <c:pt idx="206">
                  <c:v>5442.8040751727549</c:v>
                </c:pt>
                <c:pt idx="207">
                  <c:v>5442.8040751727549</c:v>
                </c:pt>
                <c:pt idx="208">
                  <c:v>5442.8040751727549</c:v>
                </c:pt>
                <c:pt idx="209">
                  <c:v>5442.8040751727549</c:v>
                </c:pt>
                <c:pt idx="210">
                  <c:v>5442.8040751727549</c:v>
                </c:pt>
                <c:pt idx="211">
                  <c:v>5442.8040751727549</c:v>
                </c:pt>
                <c:pt idx="212">
                  <c:v>5442.8040751727549</c:v>
                </c:pt>
                <c:pt idx="213">
                  <c:v>5442.8040751727549</c:v>
                </c:pt>
              </c:numCache>
            </c:numRef>
          </c:val>
          <c:smooth val="0"/>
        </c:ser>
        <c:ser>
          <c:idx val="6"/>
          <c:order val="5"/>
          <c:tx>
            <c:v>50% FNF Forecast</c:v>
          </c:tx>
          <c:spPr>
            <a:ln>
              <a:solidFill>
                <a:schemeClr val="tx2"/>
              </a:solidFill>
              <a:prstDash val="dash"/>
            </a:ln>
          </c:spPr>
          <c:marker>
            <c:symbol val="circle"/>
            <c:size val="9"/>
            <c:spPr>
              <a:solidFill>
                <a:schemeClr val="tx2"/>
              </a:solidFill>
              <a:ln>
                <a:solidFill>
                  <a:schemeClr val="tx2"/>
                </a:solidFill>
              </a:ln>
            </c:spPr>
          </c:marker>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(Original)'!$R$13:$R$226</c:f>
              <c:numCache>
                <c:formatCode>_(* #,##0_);_(* \(#,##0\);_(* "-"??_);_(@_)</c:formatCode>
                <c:ptCount val="2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15231.385549605258</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8973.9111945732584</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6346.8477170268743</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5003.5453000571233</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4712.6939216631872</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numCache>
            </c:numRef>
          </c:val>
          <c:smooth val="1"/>
        </c:ser>
        <c:ser>
          <c:idx val="7"/>
          <c:order val="6"/>
          <c:tx>
            <c:v>Updated June 50% FNF Forecast</c:v>
          </c:tx>
          <c:spPr>
            <a:ln>
              <a:noFill/>
            </a:ln>
          </c:spPr>
          <c:marker>
            <c:symbol val="diamond"/>
            <c:size val="9"/>
            <c:spPr>
              <a:solidFill>
                <a:srgbClr val="FF0000"/>
              </a:solidFill>
              <a:ln>
                <a:solidFill>
                  <a:srgbClr val="FF0000"/>
                </a:solidFill>
              </a:ln>
            </c:spPr>
          </c:marker>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(Original)'!$V$13:$V$226</c:f>
              <c:numCache>
                <c:formatCode>General</c:formatCode>
                <c:ptCount val="2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formatCode="_(* #,##0_);_(* \(#,##0\);_(* &quot;-&quot;??_);_(@_)">
                  <c:v>10960.511889757163</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numCache>
            </c:numRef>
          </c:val>
          <c:smooth val="0"/>
        </c:ser>
        <c:dLbls>
          <c:showLegendKey val="0"/>
          <c:showVal val="0"/>
          <c:showCatName val="0"/>
          <c:showSerName val="0"/>
          <c:showPercent val="0"/>
          <c:showBubbleSize val="0"/>
        </c:dLbls>
        <c:marker val="1"/>
        <c:smooth val="0"/>
        <c:axId val="178545408"/>
        <c:axId val="178187264"/>
      </c:lineChart>
      <c:dateAx>
        <c:axId val="178179072"/>
        <c:scaling>
          <c:orientation val="minMax"/>
        </c:scaling>
        <c:delete val="0"/>
        <c:axPos val="b"/>
        <c:numFmt formatCode="m/d/yyyy" sourceLinked="1"/>
        <c:majorTickMark val="out"/>
        <c:minorTickMark val="none"/>
        <c:tickLblPos val="none"/>
        <c:crossAx val="178185344"/>
        <c:crossesAt val="0"/>
        <c:auto val="0"/>
        <c:lblOffset val="100"/>
        <c:baseTimeUnit val="days"/>
        <c:majorUnit val="1"/>
        <c:majorTimeUnit val="months"/>
        <c:minorUnit val="7"/>
        <c:minorTimeUnit val="days"/>
      </c:dateAx>
      <c:valAx>
        <c:axId val="178185344"/>
        <c:scaling>
          <c:orientation val="minMax"/>
          <c:max val="20000"/>
          <c:min val="0"/>
        </c:scaling>
        <c:delete val="0"/>
        <c:axPos val="l"/>
        <c:majorGridlines/>
        <c:title>
          <c:tx>
            <c:rich>
              <a:bodyPr rot="-5400000" vert="horz"/>
              <a:lstStyle/>
              <a:p>
                <a:pPr>
                  <a:defRPr/>
                </a:pPr>
                <a:r>
                  <a:rPr lang="en-US"/>
                  <a:t>Time-Averaged Cubic Feet per Second (CFS)</a:t>
                </a:r>
              </a:p>
            </c:rich>
          </c:tx>
          <c:layout>
            <c:manualLayout>
              <c:xMode val="edge"/>
              <c:yMode val="edge"/>
              <c:x val="1.3720952884901401E-4"/>
              <c:y val="0.41605167703286799"/>
            </c:manualLayout>
          </c:layout>
          <c:overlay val="0"/>
        </c:title>
        <c:numFmt formatCode="#,##0" sourceLinked="0"/>
        <c:majorTickMark val="out"/>
        <c:minorTickMark val="out"/>
        <c:tickLblPos val="nextTo"/>
        <c:crossAx val="178179072"/>
        <c:crosses val="autoZero"/>
        <c:crossBetween val="between"/>
      </c:valAx>
      <c:valAx>
        <c:axId val="178187264"/>
        <c:scaling>
          <c:orientation val="minMax"/>
          <c:max val="20000"/>
        </c:scaling>
        <c:delete val="1"/>
        <c:axPos val="r"/>
        <c:numFmt formatCode="_(* #,##0_);_(* \(#,##0\);_(* &quot;-&quot;??_);_(@_)" sourceLinked="1"/>
        <c:majorTickMark val="out"/>
        <c:minorTickMark val="none"/>
        <c:tickLblPos val="nextTo"/>
        <c:crossAx val="178545408"/>
        <c:crosses val="max"/>
        <c:crossBetween val="between"/>
      </c:valAx>
      <c:dateAx>
        <c:axId val="178545408"/>
        <c:scaling>
          <c:orientation val="minMax"/>
        </c:scaling>
        <c:delete val="1"/>
        <c:axPos val="b"/>
        <c:numFmt formatCode="m/d/yyyy" sourceLinked="1"/>
        <c:majorTickMark val="out"/>
        <c:minorTickMark val="none"/>
        <c:tickLblPos val="nextTo"/>
        <c:crossAx val="178187264"/>
        <c:crosses val="autoZero"/>
        <c:auto val="1"/>
        <c:lblOffset val="100"/>
        <c:baseTimeUnit val="days"/>
      </c:dateAx>
    </c:plotArea>
    <c:plotVisOnly val="0"/>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2015 Combined Sacramento/San Joaquin River Basin Senior Supply/Demand</a:t>
            </a:r>
            <a:endParaRPr lang="en-US">
              <a:effectLst/>
            </a:endParaRPr>
          </a:p>
        </c:rich>
      </c:tx>
      <c:overlay val="0"/>
    </c:title>
    <c:autoTitleDeleted val="0"/>
    <c:plotArea>
      <c:layout>
        <c:manualLayout>
          <c:layoutTarget val="inner"/>
          <c:xMode val="edge"/>
          <c:yMode val="edge"/>
          <c:x val="7.0690075475771205E-2"/>
          <c:y val="0.31979389343044301"/>
          <c:w val="0.91266818829190999"/>
          <c:h val="0.64367511359852203"/>
        </c:manualLayout>
      </c:layout>
      <c:barChart>
        <c:barDir val="col"/>
        <c:grouping val="stacked"/>
        <c:varyColors val="0"/>
        <c:ser>
          <c:idx val="0"/>
          <c:order val="0"/>
          <c:tx>
            <c:v>Riparian Demand</c:v>
          </c:tx>
          <c:spPr>
            <a:solidFill>
              <a:srgbClr val="F0E442">
                <a:alpha val="50000"/>
              </a:srgbClr>
            </a:solidFill>
            <a:ln w="38100">
              <a:noFill/>
              <a:prstDash val="sysDot"/>
            </a:ln>
          </c:spPr>
          <c:invertIfNegative val="0"/>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(Original)'!$L$13:$L$226</c:f>
              <c:numCache>
                <c:formatCode>_(* #,##0_);_(* \(#,##0\);_(* "-"??_);_(@_)</c:formatCode>
                <c:ptCount val="214"/>
                <c:pt idx="0">
                  <c:v>2556.1473201683425</c:v>
                </c:pt>
                <c:pt idx="1">
                  <c:v>2556.1473201683425</c:v>
                </c:pt>
                <c:pt idx="2">
                  <c:v>2556.1473201683425</c:v>
                </c:pt>
                <c:pt idx="3">
                  <c:v>2556.1473201683425</c:v>
                </c:pt>
                <c:pt idx="4">
                  <c:v>2556.1473201683425</c:v>
                </c:pt>
                <c:pt idx="5">
                  <c:v>2556.1473201683425</c:v>
                </c:pt>
                <c:pt idx="6">
                  <c:v>2556.1473201683425</c:v>
                </c:pt>
                <c:pt idx="7">
                  <c:v>2556.1473201683425</c:v>
                </c:pt>
                <c:pt idx="8">
                  <c:v>2556.1473201683425</c:v>
                </c:pt>
                <c:pt idx="9">
                  <c:v>2556.1473201683425</c:v>
                </c:pt>
                <c:pt idx="10">
                  <c:v>2556.1473201683425</c:v>
                </c:pt>
                <c:pt idx="11">
                  <c:v>2556.1473201683425</c:v>
                </c:pt>
                <c:pt idx="12">
                  <c:v>2556.1473201683425</c:v>
                </c:pt>
                <c:pt idx="13">
                  <c:v>2556.1473201683425</c:v>
                </c:pt>
                <c:pt idx="14">
                  <c:v>2556.1473201683425</c:v>
                </c:pt>
                <c:pt idx="15">
                  <c:v>2556.1473201683425</c:v>
                </c:pt>
                <c:pt idx="16">
                  <c:v>2556.1473201683425</c:v>
                </c:pt>
                <c:pt idx="17">
                  <c:v>2556.1473201683425</c:v>
                </c:pt>
                <c:pt idx="18">
                  <c:v>2556.1473201683425</c:v>
                </c:pt>
                <c:pt idx="19">
                  <c:v>2556.1473201683425</c:v>
                </c:pt>
                <c:pt idx="20">
                  <c:v>2556.1473201683425</c:v>
                </c:pt>
                <c:pt idx="21">
                  <c:v>2556.1473201683425</c:v>
                </c:pt>
                <c:pt idx="22">
                  <c:v>2556.1473201683425</c:v>
                </c:pt>
                <c:pt idx="23">
                  <c:v>2556.1473201683425</c:v>
                </c:pt>
                <c:pt idx="24">
                  <c:v>2556.1473201683425</c:v>
                </c:pt>
                <c:pt idx="25">
                  <c:v>2556.1473201683425</c:v>
                </c:pt>
                <c:pt idx="26">
                  <c:v>2556.1473201683425</c:v>
                </c:pt>
                <c:pt idx="27">
                  <c:v>2556.1473201683425</c:v>
                </c:pt>
                <c:pt idx="28">
                  <c:v>2556.1473201683425</c:v>
                </c:pt>
                <c:pt idx="29">
                  <c:v>2556.1473201683425</c:v>
                </c:pt>
                <c:pt idx="30">
                  <c:v>2556.1473201683425</c:v>
                </c:pt>
                <c:pt idx="31">
                  <c:v>2563.6754099540267</c:v>
                </c:pt>
                <c:pt idx="32">
                  <c:v>2563.6754099540267</c:v>
                </c:pt>
                <c:pt idx="33">
                  <c:v>2563.6754099540267</c:v>
                </c:pt>
                <c:pt idx="34">
                  <c:v>2563.6754099540267</c:v>
                </c:pt>
                <c:pt idx="35">
                  <c:v>2563.6754099540267</c:v>
                </c:pt>
                <c:pt idx="36">
                  <c:v>2563.6754099540267</c:v>
                </c:pt>
                <c:pt idx="37">
                  <c:v>2563.6754099540267</c:v>
                </c:pt>
                <c:pt idx="38">
                  <c:v>2563.6754099540267</c:v>
                </c:pt>
                <c:pt idx="39">
                  <c:v>2563.6754099540267</c:v>
                </c:pt>
                <c:pt idx="40">
                  <c:v>2563.6754099540267</c:v>
                </c:pt>
                <c:pt idx="41">
                  <c:v>2563.6754099540267</c:v>
                </c:pt>
                <c:pt idx="42">
                  <c:v>2563.6754099540267</c:v>
                </c:pt>
                <c:pt idx="43">
                  <c:v>2563.6754099540267</c:v>
                </c:pt>
                <c:pt idx="44">
                  <c:v>2563.6754099540267</c:v>
                </c:pt>
                <c:pt idx="45">
                  <c:v>2563.6754099540267</c:v>
                </c:pt>
                <c:pt idx="46">
                  <c:v>2563.6754099540267</c:v>
                </c:pt>
                <c:pt idx="47">
                  <c:v>2563.6754099540267</c:v>
                </c:pt>
                <c:pt idx="48">
                  <c:v>2563.6754099540267</c:v>
                </c:pt>
                <c:pt idx="49">
                  <c:v>2563.6754099540267</c:v>
                </c:pt>
                <c:pt idx="50">
                  <c:v>2563.6754099540267</c:v>
                </c:pt>
                <c:pt idx="51">
                  <c:v>2563.6754099540267</c:v>
                </c:pt>
                <c:pt idx="52">
                  <c:v>2563.6754099540267</c:v>
                </c:pt>
                <c:pt idx="53">
                  <c:v>2563.6754099540267</c:v>
                </c:pt>
                <c:pt idx="54">
                  <c:v>2563.6754099540267</c:v>
                </c:pt>
                <c:pt idx="55">
                  <c:v>2563.6754099540267</c:v>
                </c:pt>
                <c:pt idx="56">
                  <c:v>2563.6754099540267</c:v>
                </c:pt>
                <c:pt idx="57">
                  <c:v>2563.6754099540267</c:v>
                </c:pt>
                <c:pt idx="58">
                  <c:v>2563.6754099540267</c:v>
                </c:pt>
                <c:pt idx="59">
                  <c:v>2563.6754099540267</c:v>
                </c:pt>
                <c:pt idx="60">
                  <c:v>2563.6754099540267</c:v>
                </c:pt>
                <c:pt idx="61">
                  <c:v>4511.9299864593913</c:v>
                </c:pt>
                <c:pt idx="62">
                  <c:v>4511.9299864593913</c:v>
                </c:pt>
                <c:pt idx="63">
                  <c:v>4511.9299864593913</c:v>
                </c:pt>
                <c:pt idx="64">
                  <c:v>4511.9299864593913</c:v>
                </c:pt>
                <c:pt idx="65">
                  <c:v>4511.9299864593913</c:v>
                </c:pt>
                <c:pt idx="66">
                  <c:v>4511.9299864593913</c:v>
                </c:pt>
                <c:pt idx="67">
                  <c:v>4511.9299864593913</c:v>
                </c:pt>
                <c:pt idx="68">
                  <c:v>4511.9299864593913</c:v>
                </c:pt>
                <c:pt idx="69">
                  <c:v>4511.9299864593913</c:v>
                </c:pt>
                <c:pt idx="70">
                  <c:v>4511.9299864593913</c:v>
                </c:pt>
                <c:pt idx="71">
                  <c:v>4511.9299864593913</c:v>
                </c:pt>
                <c:pt idx="72">
                  <c:v>4511.9299864593913</c:v>
                </c:pt>
                <c:pt idx="73">
                  <c:v>4511.9299864593913</c:v>
                </c:pt>
                <c:pt idx="74">
                  <c:v>4511.9299864593913</c:v>
                </c:pt>
                <c:pt idx="75">
                  <c:v>4511.9299864593913</c:v>
                </c:pt>
                <c:pt idx="76">
                  <c:v>4511.9299864593913</c:v>
                </c:pt>
                <c:pt idx="77">
                  <c:v>4511.9299864593913</c:v>
                </c:pt>
                <c:pt idx="78">
                  <c:v>4511.9299864593913</c:v>
                </c:pt>
                <c:pt idx="79">
                  <c:v>4511.9299864593913</c:v>
                </c:pt>
                <c:pt idx="80">
                  <c:v>4511.9299864593913</c:v>
                </c:pt>
                <c:pt idx="81">
                  <c:v>4511.9299864593913</c:v>
                </c:pt>
                <c:pt idx="82">
                  <c:v>4511.9299864593913</c:v>
                </c:pt>
                <c:pt idx="83">
                  <c:v>4511.9299864593913</c:v>
                </c:pt>
                <c:pt idx="84">
                  <c:v>4511.9299864593913</c:v>
                </c:pt>
                <c:pt idx="85">
                  <c:v>4511.9299864593913</c:v>
                </c:pt>
                <c:pt idx="86">
                  <c:v>4511.9299864593913</c:v>
                </c:pt>
                <c:pt idx="87">
                  <c:v>4511.9299864593913</c:v>
                </c:pt>
                <c:pt idx="88">
                  <c:v>4511.9299864593913</c:v>
                </c:pt>
                <c:pt idx="89">
                  <c:v>4511.9299864593913</c:v>
                </c:pt>
                <c:pt idx="90">
                  <c:v>4511.9299864593913</c:v>
                </c:pt>
                <c:pt idx="91">
                  <c:v>4511.9299864593913</c:v>
                </c:pt>
                <c:pt idx="92">
                  <c:v>6256.7008978574904</c:v>
                </c:pt>
                <c:pt idx="93">
                  <c:v>6256.7008978574904</c:v>
                </c:pt>
                <c:pt idx="94">
                  <c:v>6256.7008978574904</c:v>
                </c:pt>
                <c:pt idx="95">
                  <c:v>6256.7008978574904</c:v>
                </c:pt>
                <c:pt idx="96">
                  <c:v>6256.7008978574904</c:v>
                </c:pt>
                <c:pt idx="97">
                  <c:v>6256.7008978574904</c:v>
                </c:pt>
                <c:pt idx="98">
                  <c:v>6256.7008978574904</c:v>
                </c:pt>
                <c:pt idx="99">
                  <c:v>6256.7008978574904</c:v>
                </c:pt>
                <c:pt idx="100">
                  <c:v>6256.7008978574904</c:v>
                </c:pt>
                <c:pt idx="101">
                  <c:v>6256.7008978574904</c:v>
                </c:pt>
                <c:pt idx="102">
                  <c:v>6256.7008978574904</c:v>
                </c:pt>
                <c:pt idx="103">
                  <c:v>6256.7008978574904</c:v>
                </c:pt>
                <c:pt idx="104">
                  <c:v>6256.7008978574904</c:v>
                </c:pt>
                <c:pt idx="105">
                  <c:v>6256.7008978574904</c:v>
                </c:pt>
                <c:pt idx="106">
                  <c:v>6256.7008978574904</c:v>
                </c:pt>
                <c:pt idx="107">
                  <c:v>6256.7008978574904</c:v>
                </c:pt>
                <c:pt idx="108">
                  <c:v>6256.7008978574904</c:v>
                </c:pt>
                <c:pt idx="109">
                  <c:v>6256.7008978574904</c:v>
                </c:pt>
                <c:pt idx="110">
                  <c:v>6256.7008978574904</c:v>
                </c:pt>
                <c:pt idx="111">
                  <c:v>6256.7008978574904</c:v>
                </c:pt>
                <c:pt idx="112">
                  <c:v>6256.7008978574904</c:v>
                </c:pt>
                <c:pt idx="113">
                  <c:v>6256.7008978574904</c:v>
                </c:pt>
                <c:pt idx="114">
                  <c:v>6256.7008978574904</c:v>
                </c:pt>
                <c:pt idx="115">
                  <c:v>6256.7008978574904</c:v>
                </c:pt>
                <c:pt idx="116">
                  <c:v>6256.7008978574904</c:v>
                </c:pt>
                <c:pt idx="117">
                  <c:v>6256.7008978574904</c:v>
                </c:pt>
                <c:pt idx="118">
                  <c:v>6256.7008978574904</c:v>
                </c:pt>
                <c:pt idx="119">
                  <c:v>6256.7008978574904</c:v>
                </c:pt>
                <c:pt idx="120">
                  <c:v>6256.7008978574904</c:v>
                </c:pt>
                <c:pt idx="121">
                  <c:v>6256.7008978574904</c:v>
                </c:pt>
                <c:pt idx="122">
                  <c:v>6620.9046157451603</c:v>
                </c:pt>
                <c:pt idx="123">
                  <c:v>6620.9046157451603</c:v>
                </c:pt>
                <c:pt idx="124">
                  <c:v>6620.9046157451603</c:v>
                </c:pt>
                <c:pt idx="125">
                  <c:v>6620.9046157451603</c:v>
                </c:pt>
                <c:pt idx="126">
                  <c:v>6620.9046157451603</c:v>
                </c:pt>
                <c:pt idx="127">
                  <c:v>6620.9046157451603</c:v>
                </c:pt>
                <c:pt idx="128">
                  <c:v>6620.9046157451603</c:v>
                </c:pt>
                <c:pt idx="129">
                  <c:v>6620.9046157451603</c:v>
                </c:pt>
                <c:pt idx="130">
                  <c:v>6620.9046157451603</c:v>
                </c:pt>
                <c:pt idx="131">
                  <c:v>6620.9046157451603</c:v>
                </c:pt>
                <c:pt idx="132">
                  <c:v>6620.9046157451603</c:v>
                </c:pt>
                <c:pt idx="133">
                  <c:v>6620.9046157451603</c:v>
                </c:pt>
                <c:pt idx="134">
                  <c:v>6620.9046157451603</c:v>
                </c:pt>
                <c:pt idx="135">
                  <c:v>6620.9046157451603</c:v>
                </c:pt>
                <c:pt idx="136">
                  <c:v>6620.9046157451603</c:v>
                </c:pt>
                <c:pt idx="137">
                  <c:v>6620.9046157451603</c:v>
                </c:pt>
                <c:pt idx="138">
                  <c:v>6620.9046157451603</c:v>
                </c:pt>
                <c:pt idx="139">
                  <c:v>6620.9046157451603</c:v>
                </c:pt>
                <c:pt idx="140">
                  <c:v>6620.9046157451603</c:v>
                </c:pt>
                <c:pt idx="141">
                  <c:v>6620.9046157451603</c:v>
                </c:pt>
                <c:pt idx="142">
                  <c:v>6620.9046157451603</c:v>
                </c:pt>
                <c:pt idx="143">
                  <c:v>6620.9046157451603</c:v>
                </c:pt>
                <c:pt idx="144">
                  <c:v>6620.9046157451603</c:v>
                </c:pt>
                <c:pt idx="145">
                  <c:v>6620.9046157451603</c:v>
                </c:pt>
                <c:pt idx="146">
                  <c:v>6620.9046157451603</c:v>
                </c:pt>
                <c:pt idx="147">
                  <c:v>6620.9046157451603</c:v>
                </c:pt>
                <c:pt idx="148">
                  <c:v>6620.9046157451603</c:v>
                </c:pt>
                <c:pt idx="149">
                  <c:v>6620.9046157451603</c:v>
                </c:pt>
                <c:pt idx="150">
                  <c:v>6620.9046157451603</c:v>
                </c:pt>
                <c:pt idx="151">
                  <c:v>6620.9046157451603</c:v>
                </c:pt>
                <c:pt idx="152">
                  <c:v>6620.9046157451603</c:v>
                </c:pt>
                <c:pt idx="153">
                  <c:v>5074.4143922783387</c:v>
                </c:pt>
                <c:pt idx="154">
                  <c:v>5074.4143922783387</c:v>
                </c:pt>
                <c:pt idx="155">
                  <c:v>5074.4143922783387</c:v>
                </c:pt>
                <c:pt idx="156">
                  <c:v>5074.4143922783387</c:v>
                </c:pt>
                <c:pt idx="157">
                  <c:v>5074.4143922783387</c:v>
                </c:pt>
                <c:pt idx="158">
                  <c:v>5074.4143922783387</c:v>
                </c:pt>
                <c:pt idx="159">
                  <c:v>5074.4143922783387</c:v>
                </c:pt>
                <c:pt idx="160">
                  <c:v>5074.4143922783387</c:v>
                </c:pt>
                <c:pt idx="161">
                  <c:v>5074.4143922783387</c:v>
                </c:pt>
                <c:pt idx="162">
                  <c:v>5074.4143922783387</c:v>
                </c:pt>
                <c:pt idx="163">
                  <c:v>5074.4143922783387</c:v>
                </c:pt>
                <c:pt idx="164">
                  <c:v>5074.4143922783387</c:v>
                </c:pt>
                <c:pt idx="165">
                  <c:v>5074.4143922783387</c:v>
                </c:pt>
                <c:pt idx="166">
                  <c:v>5074.4143922783387</c:v>
                </c:pt>
                <c:pt idx="167">
                  <c:v>5074.4143922783387</c:v>
                </c:pt>
                <c:pt idx="168">
                  <c:v>5074.4143922783387</c:v>
                </c:pt>
                <c:pt idx="169">
                  <c:v>5074.4143922783387</c:v>
                </c:pt>
                <c:pt idx="170">
                  <c:v>5074.4143922783387</c:v>
                </c:pt>
                <c:pt idx="171">
                  <c:v>5074.4143922783387</c:v>
                </c:pt>
                <c:pt idx="172">
                  <c:v>5074.4143922783387</c:v>
                </c:pt>
                <c:pt idx="173">
                  <c:v>5074.4143922783387</c:v>
                </c:pt>
                <c:pt idx="174">
                  <c:v>5074.4143922783387</c:v>
                </c:pt>
                <c:pt idx="175">
                  <c:v>5074.4143922783387</c:v>
                </c:pt>
                <c:pt idx="176">
                  <c:v>5074.4143922783387</c:v>
                </c:pt>
                <c:pt idx="177">
                  <c:v>5074.4143922783387</c:v>
                </c:pt>
                <c:pt idx="178">
                  <c:v>5074.4143922783387</c:v>
                </c:pt>
                <c:pt idx="179">
                  <c:v>5074.4143922783387</c:v>
                </c:pt>
                <c:pt idx="180">
                  <c:v>5074.4143922783387</c:v>
                </c:pt>
                <c:pt idx="181">
                  <c:v>5074.4143922783387</c:v>
                </c:pt>
                <c:pt idx="182">
                  <c:v>5074.4143922783387</c:v>
                </c:pt>
                <c:pt idx="183">
                  <c:v>5074.4143922783387</c:v>
                </c:pt>
                <c:pt idx="184">
                  <c:v>3037.001459391337</c:v>
                </c:pt>
                <c:pt idx="185">
                  <c:v>3037.001459391337</c:v>
                </c:pt>
                <c:pt idx="186">
                  <c:v>3037.001459391337</c:v>
                </c:pt>
                <c:pt idx="187">
                  <c:v>3037.001459391337</c:v>
                </c:pt>
                <c:pt idx="188">
                  <c:v>3037.001459391337</c:v>
                </c:pt>
                <c:pt idx="189">
                  <c:v>3037.001459391337</c:v>
                </c:pt>
                <c:pt idx="190">
                  <c:v>3037.001459391337</c:v>
                </c:pt>
                <c:pt idx="191">
                  <c:v>3037.001459391337</c:v>
                </c:pt>
                <c:pt idx="192">
                  <c:v>3037.001459391337</c:v>
                </c:pt>
                <c:pt idx="193">
                  <c:v>3037.001459391337</c:v>
                </c:pt>
                <c:pt idx="194">
                  <c:v>3037.001459391337</c:v>
                </c:pt>
                <c:pt idx="195">
                  <c:v>3037.001459391337</c:v>
                </c:pt>
                <c:pt idx="196">
                  <c:v>3037.001459391337</c:v>
                </c:pt>
                <c:pt idx="197">
                  <c:v>3037.001459391337</c:v>
                </c:pt>
                <c:pt idx="198">
                  <c:v>3037.001459391337</c:v>
                </c:pt>
                <c:pt idx="199">
                  <c:v>3037.001459391337</c:v>
                </c:pt>
                <c:pt idx="200">
                  <c:v>3037.001459391337</c:v>
                </c:pt>
                <c:pt idx="201">
                  <c:v>3037.001459391337</c:v>
                </c:pt>
                <c:pt idx="202">
                  <c:v>3037.001459391337</c:v>
                </c:pt>
                <c:pt idx="203">
                  <c:v>3037.001459391337</c:v>
                </c:pt>
                <c:pt idx="204">
                  <c:v>3037.001459391337</c:v>
                </c:pt>
                <c:pt idx="205">
                  <c:v>3037.001459391337</c:v>
                </c:pt>
                <c:pt idx="206">
                  <c:v>3037.001459391337</c:v>
                </c:pt>
                <c:pt idx="207">
                  <c:v>3037.001459391337</c:v>
                </c:pt>
                <c:pt idx="208">
                  <c:v>3037.001459391337</c:v>
                </c:pt>
                <c:pt idx="209">
                  <c:v>3037.001459391337</c:v>
                </c:pt>
                <c:pt idx="210">
                  <c:v>3037.001459391337</c:v>
                </c:pt>
                <c:pt idx="211">
                  <c:v>3037.001459391337</c:v>
                </c:pt>
                <c:pt idx="212">
                  <c:v>3037.001459391337</c:v>
                </c:pt>
                <c:pt idx="213">
                  <c:v>3037.001459391337</c:v>
                </c:pt>
              </c:numCache>
            </c:numRef>
          </c:val>
        </c:ser>
        <c:ser>
          <c:idx val="1"/>
          <c:order val="1"/>
          <c:tx>
            <c:v>Pre-1914 Demand</c:v>
          </c:tx>
          <c:spPr>
            <a:solidFill>
              <a:srgbClr val="E69F00">
                <a:alpha val="50000"/>
              </a:srgbClr>
            </a:solidFill>
            <a:ln w="38100">
              <a:noFill/>
              <a:prstDash val="sysDot"/>
            </a:ln>
          </c:spPr>
          <c:invertIfNegative val="0"/>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(Original)'!$P$13:$P$226</c:f>
              <c:numCache>
                <c:formatCode>_(* #,##0_);_(* \(#,##0\);_(* "-"??_);_(@_)</c:formatCode>
                <c:ptCount val="214"/>
                <c:pt idx="0">
                  <c:v>3793.7399107565047</c:v>
                </c:pt>
                <c:pt idx="1">
                  <c:v>3793.7399107565047</c:v>
                </c:pt>
                <c:pt idx="2">
                  <c:v>3793.7399107565047</c:v>
                </c:pt>
                <c:pt idx="3">
                  <c:v>3793.7399107565047</c:v>
                </c:pt>
                <c:pt idx="4">
                  <c:v>3793.7399107565047</c:v>
                </c:pt>
                <c:pt idx="5">
                  <c:v>3793.7399107565047</c:v>
                </c:pt>
                <c:pt idx="6">
                  <c:v>3793.7399107565047</c:v>
                </c:pt>
                <c:pt idx="7">
                  <c:v>3793.7399107565047</c:v>
                </c:pt>
                <c:pt idx="8">
                  <c:v>3793.7399107565047</c:v>
                </c:pt>
                <c:pt idx="9">
                  <c:v>3793.7399107565047</c:v>
                </c:pt>
                <c:pt idx="10">
                  <c:v>3793.7399107565047</c:v>
                </c:pt>
                <c:pt idx="11">
                  <c:v>3793.7399107565047</c:v>
                </c:pt>
                <c:pt idx="12">
                  <c:v>3793.7399107565047</c:v>
                </c:pt>
                <c:pt idx="13">
                  <c:v>3793.7399107565047</c:v>
                </c:pt>
                <c:pt idx="14">
                  <c:v>3793.7399107565047</c:v>
                </c:pt>
                <c:pt idx="15">
                  <c:v>3793.7399107565047</c:v>
                </c:pt>
                <c:pt idx="16">
                  <c:v>3793.7399107565047</c:v>
                </c:pt>
                <c:pt idx="17">
                  <c:v>3793.7399107565047</c:v>
                </c:pt>
                <c:pt idx="18">
                  <c:v>3793.7399107565047</c:v>
                </c:pt>
                <c:pt idx="19">
                  <c:v>3793.7399107565047</c:v>
                </c:pt>
                <c:pt idx="20">
                  <c:v>3793.7399107565047</c:v>
                </c:pt>
                <c:pt idx="21">
                  <c:v>3793.7399107565047</c:v>
                </c:pt>
                <c:pt idx="22">
                  <c:v>3793.7399107565047</c:v>
                </c:pt>
                <c:pt idx="23">
                  <c:v>3793.7399107565047</c:v>
                </c:pt>
                <c:pt idx="24">
                  <c:v>3793.7399107565047</c:v>
                </c:pt>
                <c:pt idx="25">
                  <c:v>3793.7399107565047</c:v>
                </c:pt>
                <c:pt idx="26">
                  <c:v>3793.7399107565047</c:v>
                </c:pt>
                <c:pt idx="27">
                  <c:v>3793.7399107565047</c:v>
                </c:pt>
                <c:pt idx="28">
                  <c:v>3793.7399107565047</c:v>
                </c:pt>
                <c:pt idx="29">
                  <c:v>3793.7399107565047</c:v>
                </c:pt>
                <c:pt idx="30">
                  <c:v>3793.7399107565047</c:v>
                </c:pt>
                <c:pt idx="31">
                  <c:v>7551.226634525894</c:v>
                </c:pt>
                <c:pt idx="32">
                  <c:v>7551.226634525894</c:v>
                </c:pt>
                <c:pt idx="33">
                  <c:v>7551.226634525894</c:v>
                </c:pt>
                <c:pt idx="34">
                  <c:v>7551.226634525894</c:v>
                </c:pt>
                <c:pt idx="35">
                  <c:v>7551.226634525894</c:v>
                </c:pt>
                <c:pt idx="36">
                  <c:v>7551.226634525894</c:v>
                </c:pt>
                <c:pt idx="37">
                  <c:v>7551.226634525894</c:v>
                </c:pt>
                <c:pt idx="38">
                  <c:v>7551.226634525894</c:v>
                </c:pt>
                <c:pt idx="39">
                  <c:v>7551.226634525894</c:v>
                </c:pt>
                <c:pt idx="40">
                  <c:v>7551.226634525894</c:v>
                </c:pt>
                <c:pt idx="41">
                  <c:v>7551.226634525894</c:v>
                </c:pt>
                <c:pt idx="42">
                  <c:v>7551.226634525894</c:v>
                </c:pt>
                <c:pt idx="43">
                  <c:v>7551.226634525894</c:v>
                </c:pt>
                <c:pt idx="44">
                  <c:v>7551.226634525894</c:v>
                </c:pt>
                <c:pt idx="45">
                  <c:v>7551.226634525894</c:v>
                </c:pt>
                <c:pt idx="46">
                  <c:v>7551.226634525894</c:v>
                </c:pt>
                <c:pt idx="47">
                  <c:v>7551.226634525894</c:v>
                </c:pt>
                <c:pt idx="48">
                  <c:v>7551.226634525894</c:v>
                </c:pt>
                <c:pt idx="49">
                  <c:v>7551.226634525894</c:v>
                </c:pt>
                <c:pt idx="50">
                  <c:v>7551.226634525894</c:v>
                </c:pt>
                <c:pt idx="51">
                  <c:v>7551.226634525894</c:v>
                </c:pt>
                <c:pt idx="52">
                  <c:v>7551.226634525894</c:v>
                </c:pt>
                <c:pt idx="53">
                  <c:v>7551.226634525894</c:v>
                </c:pt>
                <c:pt idx="54">
                  <c:v>7551.226634525894</c:v>
                </c:pt>
                <c:pt idx="55">
                  <c:v>7551.226634525894</c:v>
                </c:pt>
                <c:pt idx="56">
                  <c:v>7551.226634525894</c:v>
                </c:pt>
                <c:pt idx="57">
                  <c:v>7551.226634525894</c:v>
                </c:pt>
                <c:pt idx="58">
                  <c:v>7551.226634525894</c:v>
                </c:pt>
                <c:pt idx="59">
                  <c:v>7551.226634525894</c:v>
                </c:pt>
                <c:pt idx="60">
                  <c:v>7551.226634525894</c:v>
                </c:pt>
                <c:pt idx="61">
                  <c:v>13267.225230658074</c:v>
                </c:pt>
                <c:pt idx="62">
                  <c:v>13267.225230658074</c:v>
                </c:pt>
                <c:pt idx="63">
                  <c:v>13267.225230658074</c:v>
                </c:pt>
                <c:pt idx="64">
                  <c:v>13267.225230658074</c:v>
                </c:pt>
                <c:pt idx="65">
                  <c:v>13267.225230658074</c:v>
                </c:pt>
                <c:pt idx="66">
                  <c:v>13267.225230658074</c:v>
                </c:pt>
                <c:pt idx="67">
                  <c:v>13267.225230658074</c:v>
                </c:pt>
                <c:pt idx="68">
                  <c:v>13267.225230658074</c:v>
                </c:pt>
                <c:pt idx="69">
                  <c:v>13267.225230658074</c:v>
                </c:pt>
                <c:pt idx="70">
                  <c:v>13267.225230658074</c:v>
                </c:pt>
                <c:pt idx="71">
                  <c:v>13267.225230658074</c:v>
                </c:pt>
                <c:pt idx="72">
                  <c:v>13267.225230658074</c:v>
                </c:pt>
                <c:pt idx="73">
                  <c:v>13267.225230658074</c:v>
                </c:pt>
                <c:pt idx="74">
                  <c:v>13267.225230658074</c:v>
                </c:pt>
                <c:pt idx="75">
                  <c:v>13267.225230658074</c:v>
                </c:pt>
                <c:pt idx="76">
                  <c:v>13267.225230658074</c:v>
                </c:pt>
                <c:pt idx="77">
                  <c:v>13267.225230658074</c:v>
                </c:pt>
                <c:pt idx="78">
                  <c:v>13267.225230658074</c:v>
                </c:pt>
                <c:pt idx="79">
                  <c:v>13267.225230658074</c:v>
                </c:pt>
                <c:pt idx="80">
                  <c:v>13267.225230658074</c:v>
                </c:pt>
                <c:pt idx="81">
                  <c:v>13267.225230658074</c:v>
                </c:pt>
                <c:pt idx="82">
                  <c:v>13267.225230658074</c:v>
                </c:pt>
                <c:pt idx="83">
                  <c:v>13267.225230658074</c:v>
                </c:pt>
                <c:pt idx="84">
                  <c:v>13267.225230658074</c:v>
                </c:pt>
                <c:pt idx="85">
                  <c:v>13267.225230658074</c:v>
                </c:pt>
                <c:pt idx="86">
                  <c:v>13267.225230658074</c:v>
                </c:pt>
                <c:pt idx="87">
                  <c:v>13267.225230658074</c:v>
                </c:pt>
                <c:pt idx="88">
                  <c:v>13267.225230658074</c:v>
                </c:pt>
                <c:pt idx="89">
                  <c:v>13267.225230658074</c:v>
                </c:pt>
                <c:pt idx="90">
                  <c:v>13267.225230658074</c:v>
                </c:pt>
                <c:pt idx="91">
                  <c:v>13267.225230658074</c:v>
                </c:pt>
                <c:pt idx="92">
                  <c:v>9820.8273080099516</c:v>
                </c:pt>
                <c:pt idx="93">
                  <c:v>9820.8273080099516</c:v>
                </c:pt>
                <c:pt idx="94">
                  <c:v>9820.8273080099516</c:v>
                </c:pt>
                <c:pt idx="95">
                  <c:v>9820.8273080099516</c:v>
                </c:pt>
                <c:pt idx="96">
                  <c:v>9820.8273080099516</c:v>
                </c:pt>
                <c:pt idx="97">
                  <c:v>9820.8273080099516</c:v>
                </c:pt>
                <c:pt idx="98">
                  <c:v>9820.8273080099516</c:v>
                </c:pt>
                <c:pt idx="99">
                  <c:v>9820.8273080099516</c:v>
                </c:pt>
                <c:pt idx="100">
                  <c:v>9820.8273080099516</c:v>
                </c:pt>
                <c:pt idx="101">
                  <c:v>9820.8273080099516</c:v>
                </c:pt>
                <c:pt idx="102">
                  <c:v>9820.8273080099516</c:v>
                </c:pt>
                <c:pt idx="103">
                  <c:v>9820.8273080099516</c:v>
                </c:pt>
                <c:pt idx="104">
                  <c:v>9820.8273080099516</c:v>
                </c:pt>
                <c:pt idx="105">
                  <c:v>9820.8273080099516</c:v>
                </c:pt>
                <c:pt idx="106">
                  <c:v>9820.8273080099516</c:v>
                </c:pt>
                <c:pt idx="107">
                  <c:v>9820.8273080099516</c:v>
                </c:pt>
                <c:pt idx="108">
                  <c:v>9820.8273080099516</c:v>
                </c:pt>
                <c:pt idx="109">
                  <c:v>9820.8273080099516</c:v>
                </c:pt>
                <c:pt idx="110">
                  <c:v>9820.8273080099516</c:v>
                </c:pt>
                <c:pt idx="111">
                  <c:v>9820.8273080099516</c:v>
                </c:pt>
                <c:pt idx="112">
                  <c:v>9820.8273080099516</c:v>
                </c:pt>
                <c:pt idx="113">
                  <c:v>9820.8273080099516</c:v>
                </c:pt>
                <c:pt idx="114">
                  <c:v>9820.8273080099516</c:v>
                </c:pt>
                <c:pt idx="115">
                  <c:v>9820.8273080099516</c:v>
                </c:pt>
                <c:pt idx="116">
                  <c:v>9820.8273080099516</c:v>
                </c:pt>
                <c:pt idx="117">
                  <c:v>9820.8273080099516</c:v>
                </c:pt>
                <c:pt idx="118">
                  <c:v>9820.8273080099516</c:v>
                </c:pt>
                <c:pt idx="119">
                  <c:v>9820.8273080099516</c:v>
                </c:pt>
                <c:pt idx="120">
                  <c:v>9820.8273080099516</c:v>
                </c:pt>
                <c:pt idx="121">
                  <c:v>9820.8273080099516</c:v>
                </c:pt>
                <c:pt idx="122">
                  <c:v>8129.7669108713872</c:v>
                </c:pt>
                <c:pt idx="123">
                  <c:v>8129.7669108713872</c:v>
                </c:pt>
                <c:pt idx="124">
                  <c:v>8129.7669108713872</c:v>
                </c:pt>
                <c:pt idx="125">
                  <c:v>8129.7669108713872</c:v>
                </c:pt>
                <c:pt idx="126">
                  <c:v>8129.7669108713872</c:v>
                </c:pt>
                <c:pt idx="127">
                  <c:v>8129.7669108713872</c:v>
                </c:pt>
                <c:pt idx="128">
                  <c:v>8129.7669108713872</c:v>
                </c:pt>
                <c:pt idx="129">
                  <c:v>8129.7669108713872</c:v>
                </c:pt>
                <c:pt idx="130">
                  <c:v>8129.7669108713872</c:v>
                </c:pt>
                <c:pt idx="131">
                  <c:v>8129.7669108713872</c:v>
                </c:pt>
                <c:pt idx="132">
                  <c:v>8129.7669108713872</c:v>
                </c:pt>
                <c:pt idx="133">
                  <c:v>8129.7669108713872</c:v>
                </c:pt>
                <c:pt idx="134">
                  <c:v>8129.7669108713872</c:v>
                </c:pt>
                <c:pt idx="135">
                  <c:v>8129.7669108713872</c:v>
                </c:pt>
                <c:pt idx="136">
                  <c:v>8129.7669108713872</c:v>
                </c:pt>
                <c:pt idx="137">
                  <c:v>8129.7669108713872</c:v>
                </c:pt>
                <c:pt idx="138">
                  <c:v>8129.7669108713872</c:v>
                </c:pt>
                <c:pt idx="139">
                  <c:v>8129.7669108713872</c:v>
                </c:pt>
                <c:pt idx="140">
                  <c:v>8129.7669108713872</c:v>
                </c:pt>
                <c:pt idx="141">
                  <c:v>8129.7669108713872</c:v>
                </c:pt>
                <c:pt idx="142">
                  <c:v>8129.7669108713872</c:v>
                </c:pt>
                <c:pt idx="143">
                  <c:v>8129.7669108713872</c:v>
                </c:pt>
                <c:pt idx="144">
                  <c:v>8129.7669108713872</c:v>
                </c:pt>
                <c:pt idx="145">
                  <c:v>8129.7669108713872</c:v>
                </c:pt>
                <c:pt idx="146">
                  <c:v>8129.7669108713872</c:v>
                </c:pt>
                <c:pt idx="147">
                  <c:v>8129.7669108713872</c:v>
                </c:pt>
                <c:pt idx="148">
                  <c:v>8129.7669108713872</c:v>
                </c:pt>
                <c:pt idx="149">
                  <c:v>8129.7669108713872</c:v>
                </c:pt>
                <c:pt idx="150">
                  <c:v>8129.7669108713872</c:v>
                </c:pt>
                <c:pt idx="151">
                  <c:v>8129.7669108713872</c:v>
                </c:pt>
                <c:pt idx="152">
                  <c:v>8129.7669108713872</c:v>
                </c:pt>
                <c:pt idx="153">
                  <c:v>6206.1940826795917</c:v>
                </c:pt>
                <c:pt idx="154">
                  <c:v>6206.1940826795917</c:v>
                </c:pt>
                <c:pt idx="155">
                  <c:v>6206.1940826795917</c:v>
                </c:pt>
                <c:pt idx="156">
                  <c:v>6206.1940826795917</c:v>
                </c:pt>
                <c:pt idx="157">
                  <c:v>6206.1940826795917</c:v>
                </c:pt>
                <c:pt idx="158">
                  <c:v>6206.1940826795917</c:v>
                </c:pt>
                <c:pt idx="159">
                  <c:v>6206.1940826795917</c:v>
                </c:pt>
                <c:pt idx="160">
                  <c:v>6206.1940826795917</c:v>
                </c:pt>
                <c:pt idx="161">
                  <c:v>6206.1940826795917</c:v>
                </c:pt>
                <c:pt idx="162">
                  <c:v>6206.1940826795917</c:v>
                </c:pt>
                <c:pt idx="163">
                  <c:v>6206.1940826795917</c:v>
                </c:pt>
                <c:pt idx="164">
                  <c:v>6206.1940826795917</c:v>
                </c:pt>
                <c:pt idx="165">
                  <c:v>6206.1940826795917</c:v>
                </c:pt>
                <c:pt idx="166">
                  <c:v>6206.1940826795917</c:v>
                </c:pt>
                <c:pt idx="167">
                  <c:v>6206.1940826795917</c:v>
                </c:pt>
                <c:pt idx="168">
                  <c:v>6206.1940826795917</c:v>
                </c:pt>
                <c:pt idx="169">
                  <c:v>6206.1940826795917</c:v>
                </c:pt>
                <c:pt idx="170">
                  <c:v>6206.1940826795917</c:v>
                </c:pt>
                <c:pt idx="171">
                  <c:v>6206.1940826795917</c:v>
                </c:pt>
                <c:pt idx="172">
                  <c:v>6206.1940826795917</c:v>
                </c:pt>
                <c:pt idx="173">
                  <c:v>6206.1940826795917</c:v>
                </c:pt>
                <c:pt idx="174">
                  <c:v>6206.1940826795917</c:v>
                </c:pt>
                <c:pt idx="175">
                  <c:v>6206.1940826795917</c:v>
                </c:pt>
                <c:pt idx="176">
                  <c:v>6206.1940826795917</c:v>
                </c:pt>
                <c:pt idx="177">
                  <c:v>6206.1940826795917</c:v>
                </c:pt>
                <c:pt idx="178">
                  <c:v>6206.1940826795917</c:v>
                </c:pt>
                <c:pt idx="179">
                  <c:v>6206.1940826795917</c:v>
                </c:pt>
                <c:pt idx="180">
                  <c:v>6206.1940826795917</c:v>
                </c:pt>
                <c:pt idx="181">
                  <c:v>6206.1940826795917</c:v>
                </c:pt>
                <c:pt idx="182">
                  <c:v>6206.1940826795917</c:v>
                </c:pt>
                <c:pt idx="183">
                  <c:v>6206.1940826795917</c:v>
                </c:pt>
                <c:pt idx="184">
                  <c:v>3442.6962802807316</c:v>
                </c:pt>
                <c:pt idx="185">
                  <c:v>3442.6962802807316</c:v>
                </c:pt>
                <c:pt idx="186">
                  <c:v>3442.6962802807316</c:v>
                </c:pt>
                <c:pt idx="187">
                  <c:v>3442.6962802807316</c:v>
                </c:pt>
                <c:pt idx="188">
                  <c:v>3442.6962802807316</c:v>
                </c:pt>
                <c:pt idx="189">
                  <c:v>3442.6962802807316</c:v>
                </c:pt>
                <c:pt idx="190">
                  <c:v>3442.6962802807316</c:v>
                </c:pt>
                <c:pt idx="191">
                  <c:v>3442.6962802807316</c:v>
                </c:pt>
                <c:pt idx="192">
                  <c:v>3442.6962802807316</c:v>
                </c:pt>
                <c:pt idx="193">
                  <c:v>3442.6962802807316</c:v>
                </c:pt>
                <c:pt idx="194">
                  <c:v>3442.6962802807316</c:v>
                </c:pt>
                <c:pt idx="195">
                  <c:v>3442.6962802807316</c:v>
                </c:pt>
                <c:pt idx="196">
                  <c:v>3442.6962802807316</c:v>
                </c:pt>
                <c:pt idx="197">
                  <c:v>3442.6962802807316</c:v>
                </c:pt>
                <c:pt idx="198">
                  <c:v>3442.6962802807316</c:v>
                </c:pt>
                <c:pt idx="199">
                  <c:v>3442.6962802807316</c:v>
                </c:pt>
                <c:pt idx="200">
                  <c:v>3442.6962802807316</c:v>
                </c:pt>
                <c:pt idx="201">
                  <c:v>3442.6962802807316</c:v>
                </c:pt>
                <c:pt idx="202">
                  <c:v>3442.6962802807316</c:v>
                </c:pt>
                <c:pt idx="203">
                  <c:v>3442.6962802807316</c:v>
                </c:pt>
                <c:pt idx="204">
                  <c:v>3442.6962802807316</c:v>
                </c:pt>
                <c:pt idx="205">
                  <c:v>3442.6962802807316</c:v>
                </c:pt>
                <c:pt idx="206">
                  <c:v>3442.6962802807316</c:v>
                </c:pt>
                <c:pt idx="207">
                  <c:v>3442.6962802807316</c:v>
                </c:pt>
                <c:pt idx="208">
                  <c:v>3442.6962802807316</c:v>
                </c:pt>
                <c:pt idx="209">
                  <c:v>3442.6962802807316</c:v>
                </c:pt>
                <c:pt idx="210">
                  <c:v>3442.6962802807316</c:v>
                </c:pt>
                <c:pt idx="211">
                  <c:v>3442.6962802807316</c:v>
                </c:pt>
                <c:pt idx="212">
                  <c:v>3442.6962802807316</c:v>
                </c:pt>
                <c:pt idx="213">
                  <c:v>3442.6962802807316</c:v>
                </c:pt>
              </c:numCache>
            </c:numRef>
          </c:val>
        </c:ser>
        <c:dLbls>
          <c:showLegendKey val="0"/>
          <c:showVal val="0"/>
          <c:showCatName val="0"/>
          <c:showSerName val="0"/>
          <c:showPercent val="0"/>
          <c:showBubbleSize val="0"/>
        </c:dLbls>
        <c:gapWidth val="0"/>
        <c:overlap val="100"/>
        <c:axId val="178610560"/>
        <c:axId val="178612096"/>
      </c:barChart>
      <c:barChart>
        <c:barDir val="col"/>
        <c:grouping val="stacked"/>
        <c:varyColors val="0"/>
        <c:ser>
          <c:idx val="2"/>
          <c:order val="2"/>
          <c:tx>
            <c:v>Revised Senior Demand</c:v>
          </c:tx>
          <c:spPr>
            <a:solidFill>
              <a:schemeClr val="tx2"/>
            </a:solidFill>
          </c:spPr>
          <c:invertIfNegative val="0"/>
          <c:val>
            <c:numRef>
              <c:f>'Modified Senior Demand'!$E$9:$E$222</c:f>
              <c:numCache>
                <c:formatCode>General</c:formatCode>
                <c:ptCount val="214"/>
                <c:pt idx="31" formatCode="_(* #,##0_);_(* \(#,##0\);_(* &quot;-&quot;??_);_(@_)">
                  <c:v>5079.1993880618329</c:v>
                </c:pt>
                <c:pt idx="32" formatCode="_(* #,##0_);_(* \(#,##0\);_(* &quot;-&quot;??_);_(@_)">
                  <c:v>5079.1993880618329</c:v>
                </c:pt>
                <c:pt idx="33" formatCode="_(* #,##0_);_(* \(#,##0\);_(* &quot;-&quot;??_);_(@_)">
                  <c:v>5079.1993880618329</c:v>
                </c:pt>
                <c:pt idx="34" formatCode="_(* #,##0_);_(* \(#,##0\);_(* &quot;-&quot;??_);_(@_)">
                  <c:v>5079.1993880618329</c:v>
                </c:pt>
                <c:pt idx="35" formatCode="_(* #,##0_);_(* \(#,##0\);_(* &quot;-&quot;??_);_(@_)">
                  <c:v>5079.1993880618329</c:v>
                </c:pt>
                <c:pt idx="36" formatCode="_(* #,##0_);_(* \(#,##0\);_(* &quot;-&quot;??_);_(@_)">
                  <c:v>5079.1993880618329</c:v>
                </c:pt>
                <c:pt idx="37" formatCode="_(* #,##0_);_(* \(#,##0\);_(* &quot;-&quot;??_);_(@_)">
                  <c:v>5079.1993880618329</c:v>
                </c:pt>
                <c:pt idx="38" formatCode="_(* #,##0_);_(* \(#,##0\);_(* &quot;-&quot;??_);_(@_)">
                  <c:v>5079.1993880618329</c:v>
                </c:pt>
                <c:pt idx="39" formatCode="_(* #,##0_);_(* \(#,##0\);_(* &quot;-&quot;??_);_(@_)">
                  <c:v>5079.1993880618329</c:v>
                </c:pt>
                <c:pt idx="40" formatCode="_(* #,##0_);_(* \(#,##0\);_(* &quot;-&quot;??_);_(@_)">
                  <c:v>5079.1993880618329</c:v>
                </c:pt>
                <c:pt idx="41" formatCode="_(* #,##0_);_(* \(#,##0\);_(* &quot;-&quot;??_);_(@_)">
                  <c:v>5079.1993880618329</c:v>
                </c:pt>
                <c:pt idx="42" formatCode="_(* #,##0_);_(* \(#,##0\);_(* &quot;-&quot;??_);_(@_)">
                  <c:v>5079.1993880618329</c:v>
                </c:pt>
                <c:pt idx="43" formatCode="_(* #,##0_);_(* \(#,##0\);_(* &quot;-&quot;??_);_(@_)">
                  <c:v>5079.1993880618329</c:v>
                </c:pt>
                <c:pt idx="44" formatCode="_(* #,##0_);_(* \(#,##0\);_(* &quot;-&quot;??_);_(@_)">
                  <c:v>5079.1993880618329</c:v>
                </c:pt>
                <c:pt idx="45" formatCode="_(* #,##0_);_(* \(#,##0\);_(* &quot;-&quot;??_);_(@_)">
                  <c:v>5079.1993880618329</c:v>
                </c:pt>
                <c:pt idx="46" formatCode="_(* #,##0_);_(* \(#,##0\);_(* &quot;-&quot;??_);_(@_)">
                  <c:v>5079.1993880618329</c:v>
                </c:pt>
                <c:pt idx="47" formatCode="_(* #,##0_);_(* \(#,##0\);_(* &quot;-&quot;??_);_(@_)">
                  <c:v>5079.1993880618329</c:v>
                </c:pt>
                <c:pt idx="48" formatCode="_(* #,##0_);_(* \(#,##0\);_(* &quot;-&quot;??_);_(@_)">
                  <c:v>5079.1993880618329</c:v>
                </c:pt>
                <c:pt idx="49" formatCode="_(* #,##0_);_(* \(#,##0\);_(* &quot;-&quot;??_);_(@_)">
                  <c:v>5079.1993880618329</c:v>
                </c:pt>
                <c:pt idx="50" formatCode="_(* #,##0_);_(* \(#,##0\);_(* &quot;-&quot;??_);_(@_)">
                  <c:v>5079.1993880618329</c:v>
                </c:pt>
                <c:pt idx="51" formatCode="_(* #,##0_);_(* \(#,##0\);_(* &quot;-&quot;??_);_(@_)">
                  <c:v>5079.1993880618329</c:v>
                </c:pt>
                <c:pt idx="52" formatCode="_(* #,##0_);_(* \(#,##0\);_(* &quot;-&quot;??_);_(@_)">
                  <c:v>5079.1993880618329</c:v>
                </c:pt>
                <c:pt idx="53" formatCode="_(* #,##0_);_(* \(#,##0\);_(* &quot;-&quot;??_);_(@_)">
                  <c:v>5079.1993880618329</c:v>
                </c:pt>
                <c:pt idx="54" formatCode="_(* #,##0_);_(* \(#,##0\);_(* &quot;-&quot;??_);_(@_)">
                  <c:v>5079.1993880618329</c:v>
                </c:pt>
                <c:pt idx="55" formatCode="_(* #,##0_);_(* \(#,##0\);_(* &quot;-&quot;??_);_(@_)">
                  <c:v>5079.1993880618329</c:v>
                </c:pt>
                <c:pt idx="56" formatCode="_(* #,##0_);_(* \(#,##0\);_(* &quot;-&quot;??_);_(@_)">
                  <c:v>5079.1993880618329</c:v>
                </c:pt>
                <c:pt idx="57" formatCode="_(* #,##0_);_(* \(#,##0\);_(* &quot;-&quot;??_);_(@_)">
                  <c:v>5079.1993880618329</c:v>
                </c:pt>
                <c:pt idx="58" formatCode="_(* #,##0_);_(* \(#,##0\);_(* &quot;-&quot;??_);_(@_)">
                  <c:v>5079.1993880618329</c:v>
                </c:pt>
                <c:pt idx="59" formatCode="_(* #,##0_);_(* \(#,##0\);_(* &quot;-&quot;??_);_(@_)">
                  <c:v>5079.1993880618329</c:v>
                </c:pt>
                <c:pt idx="60" formatCode="_(* #,##0_);_(* \(#,##0\);_(* &quot;-&quot;??_);_(@_)">
                  <c:v>5079.1993880618329</c:v>
                </c:pt>
                <c:pt idx="61" formatCode="_(* #,##0_);_(* \(#,##0\);_(* &quot;-&quot;??_);_(@_)">
                  <c:v>11463.343247500336</c:v>
                </c:pt>
                <c:pt idx="62" formatCode="_(* #,##0_);_(* \(#,##0\);_(* &quot;-&quot;??_);_(@_)">
                  <c:v>11463.343247500336</c:v>
                </c:pt>
                <c:pt idx="63" formatCode="_(* #,##0_);_(* \(#,##0\);_(* &quot;-&quot;??_);_(@_)">
                  <c:v>11463.343247500336</c:v>
                </c:pt>
                <c:pt idx="64" formatCode="_(* #,##0_);_(* \(#,##0\);_(* &quot;-&quot;??_);_(@_)">
                  <c:v>11463.343247500336</c:v>
                </c:pt>
                <c:pt idx="65" formatCode="_(* #,##0_);_(* \(#,##0\);_(* &quot;-&quot;??_);_(@_)">
                  <c:v>11463.343247500336</c:v>
                </c:pt>
                <c:pt idx="66" formatCode="_(* #,##0_);_(* \(#,##0\);_(* &quot;-&quot;??_);_(@_)">
                  <c:v>11463.343247500336</c:v>
                </c:pt>
                <c:pt idx="67" formatCode="_(* #,##0_);_(* \(#,##0\);_(* &quot;-&quot;??_);_(@_)">
                  <c:v>11463.343247500336</c:v>
                </c:pt>
                <c:pt idx="68" formatCode="_(* #,##0_);_(* \(#,##0\);_(* &quot;-&quot;??_);_(@_)">
                  <c:v>11463.343247500336</c:v>
                </c:pt>
                <c:pt idx="69" formatCode="_(* #,##0_);_(* \(#,##0\);_(* &quot;-&quot;??_);_(@_)">
                  <c:v>11463.343247500336</c:v>
                </c:pt>
                <c:pt idx="70" formatCode="_(* #,##0_);_(* \(#,##0\);_(* &quot;-&quot;??_);_(@_)">
                  <c:v>11463.343247500336</c:v>
                </c:pt>
                <c:pt idx="71" formatCode="_(* #,##0_);_(* \(#,##0\);_(* &quot;-&quot;??_);_(@_)">
                  <c:v>11463.343247500336</c:v>
                </c:pt>
                <c:pt idx="72" formatCode="_(* #,##0_);_(* \(#,##0\);_(* &quot;-&quot;??_);_(@_)">
                  <c:v>11463.343247500336</c:v>
                </c:pt>
                <c:pt idx="73" formatCode="_(* #,##0_);_(* \(#,##0\);_(* &quot;-&quot;??_);_(@_)">
                  <c:v>11463.343247500336</c:v>
                </c:pt>
                <c:pt idx="74" formatCode="_(* #,##0_);_(* \(#,##0\);_(* &quot;-&quot;??_);_(@_)">
                  <c:v>11463.343247500336</c:v>
                </c:pt>
                <c:pt idx="75" formatCode="_(* #,##0_);_(* \(#,##0\);_(* &quot;-&quot;??_);_(@_)">
                  <c:v>11463.343247500336</c:v>
                </c:pt>
                <c:pt idx="76" formatCode="_(* #,##0_);_(* \(#,##0\);_(* &quot;-&quot;??_);_(@_)">
                  <c:v>11463.343247500336</c:v>
                </c:pt>
                <c:pt idx="77" formatCode="_(* #,##0_);_(* \(#,##0\);_(* &quot;-&quot;??_);_(@_)">
                  <c:v>11463.343247500336</c:v>
                </c:pt>
                <c:pt idx="78" formatCode="_(* #,##0_);_(* \(#,##0\);_(* &quot;-&quot;??_);_(@_)">
                  <c:v>11463.343247500336</c:v>
                </c:pt>
                <c:pt idx="79" formatCode="_(* #,##0_);_(* \(#,##0\);_(* &quot;-&quot;??_);_(@_)">
                  <c:v>11463.343247500336</c:v>
                </c:pt>
                <c:pt idx="80" formatCode="_(* #,##0_);_(* \(#,##0\);_(* &quot;-&quot;??_);_(@_)">
                  <c:v>11463.343247500336</c:v>
                </c:pt>
                <c:pt idx="81" formatCode="_(* #,##0_);_(* \(#,##0\);_(* &quot;-&quot;??_);_(@_)">
                  <c:v>11463.343247500336</c:v>
                </c:pt>
                <c:pt idx="82" formatCode="_(* #,##0_);_(* \(#,##0\);_(* &quot;-&quot;??_);_(@_)">
                  <c:v>11463.343247500336</c:v>
                </c:pt>
                <c:pt idx="83" formatCode="_(* #,##0_);_(* \(#,##0\);_(* &quot;-&quot;??_);_(@_)">
                  <c:v>11463.343247500336</c:v>
                </c:pt>
                <c:pt idx="84" formatCode="_(* #,##0_);_(* \(#,##0\);_(* &quot;-&quot;??_);_(@_)">
                  <c:v>11463.343247500336</c:v>
                </c:pt>
                <c:pt idx="85" formatCode="_(* #,##0_);_(* \(#,##0\);_(* &quot;-&quot;??_);_(@_)">
                  <c:v>11463.343247500336</c:v>
                </c:pt>
                <c:pt idx="86" formatCode="_(* #,##0_);_(* \(#,##0\);_(* &quot;-&quot;??_);_(@_)">
                  <c:v>11463.343247500336</c:v>
                </c:pt>
                <c:pt idx="87" formatCode="_(* #,##0_);_(* \(#,##0\);_(* &quot;-&quot;??_);_(@_)">
                  <c:v>11463.343247500336</c:v>
                </c:pt>
                <c:pt idx="88" formatCode="_(* #,##0_);_(* \(#,##0\);_(* &quot;-&quot;??_);_(@_)">
                  <c:v>11463.343247500336</c:v>
                </c:pt>
                <c:pt idx="89" formatCode="_(* #,##0_);_(* \(#,##0\);_(* &quot;-&quot;??_);_(@_)">
                  <c:v>11463.343247500336</c:v>
                </c:pt>
                <c:pt idx="90" formatCode="_(* #,##0_);_(* \(#,##0\);_(* &quot;-&quot;??_);_(@_)">
                  <c:v>11463.343247500336</c:v>
                </c:pt>
                <c:pt idx="91" formatCode="_(* #,##0_);_(* \(#,##0\);_(* &quot;-&quot;??_);_(@_)">
                  <c:v>11463.343247500336</c:v>
                </c:pt>
                <c:pt idx="92" formatCode="_(* #,##0_);_(* \(#,##0\);_(* &quot;-&quot;??_);_(@_)">
                  <c:v>10993.872288485931</c:v>
                </c:pt>
                <c:pt idx="93" formatCode="_(* #,##0_);_(* \(#,##0\);_(* &quot;-&quot;??_);_(@_)">
                  <c:v>10993.872288485931</c:v>
                </c:pt>
                <c:pt idx="94" formatCode="_(* #,##0_);_(* \(#,##0\);_(* &quot;-&quot;??_);_(@_)">
                  <c:v>10993.872288485931</c:v>
                </c:pt>
                <c:pt idx="95" formatCode="_(* #,##0_);_(* \(#,##0\);_(* &quot;-&quot;??_);_(@_)">
                  <c:v>10993.872288485931</c:v>
                </c:pt>
                <c:pt idx="96" formatCode="_(* #,##0_);_(* \(#,##0\);_(* &quot;-&quot;??_);_(@_)">
                  <c:v>10993.872288485931</c:v>
                </c:pt>
                <c:pt idx="97" formatCode="_(* #,##0_);_(* \(#,##0\);_(* &quot;-&quot;??_);_(@_)">
                  <c:v>10993.872288485931</c:v>
                </c:pt>
                <c:pt idx="98" formatCode="_(* #,##0_);_(* \(#,##0\);_(* &quot;-&quot;??_);_(@_)">
                  <c:v>10993.872288485931</c:v>
                </c:pt>
                <c:pt idx="99" formatCode="_(* #,##0_);_(* \(#,##0\);_(* &quot;-&quot;??_);_(@_)">
                  <c:v>10993.872288485931</c:v>
                </c:pt>
                <c:pt idx="100" formatCode="_(* #,##0_);_(* \(#,##0\);_(* &quot;-&quot;??_);_(@_)">
                  <c:v>10993.872288485931</c:v>
                </c:pt>
                <c:pt idx="101" formatCode="_(* #,##0_);_(* \(#,##0\);_(* &quot;-&quot;??_);_(@_)">
                  <c:v>10993.872288485931</c:v>
                </c:pt>
                <c:pt idx="102" formatCode="_(* #,##0_);_(* \(#,##0\);_(* &quot;-&quot;??_);_(@_)">
                  <c:v>10993.872288485931</c:v>
                </c:pt>
                <c:pt idx="103" formatCode="_(* #,##0_);_(* \(#,##0\);_(* &quot;-&quot;??_);_(@_)">
                  <c:v>10993.872288485931</c:v>
                </c:pt>
                <c:pt idx="104" formatCode="_(* #,##0_);_(* \(#,##0\);_(* &quot;-&quot;??_);_(@_)">
                  <c:v>10993.872288485931</c:v>
                </c:pt>
                <c:pt idx="105" formatCode="_(* #,##0_);_(* \(#,##0\);_(* &quot;-&quot;??_);_(@_)">
                  <c:v>10993.872288485931</c:v>
                </c:pt>
                <c:pt idx="106" formatCode="_(* #,##0_);_(* \(#,##0\);_(* &quot;-&quot;??_);_(@_)">
                  <c:v>10993.872288485931</c:v>
                </c:pt>
                <c:pt idx="107" formatCode="_(* #,##0_);_(* \(#,##0\);_(* &quot;-&quot;??_);_(@_)">
                  <c:v>10993.872288485931</c:v>
                </c:pt>
                <c:pt idx="108" formatCode="_(* #,##0_);_(* \(#,##0\);_(* &quot;-&quot;??_);_(@_)">
                  <c:v>10993.872288485931</c:v>
                </c:pt>
                <c:pt idx="109" formatCode="_(* #,##0_);_(* \(#,##0\);_(* &quot;-&quot;??_);_(@_)">
                  <c:v>10993.872288485931</c:v>
                </c:pt>
                <c:pt idx="110" formatCode="_(* #,##0_);_(* \(#,##0\);_(* &quot;-&quot;??_);_(@_)">
                  <c:v>10993.872288485931</c:v>
                </c:pt>
                <c:pt idx="111" formatCode="_(* #,##0_);_(* \(#,##0\);_(* &quot;-&quot;??_);_(@_)">
                  <c:v>10993.872288485931</c:v>
                </c:pt>
                <c:pt idx="112" formatCode="_(* #,##0_);_(* \(#,##0\);_(* &quot;-&quot;??_);_(@_)">
                  <c:v>10993.872288485931</c:v>
                </c:pt>
                <c:pt idx="113" formatCode="_(* #,##0_);_(* \(#,##0\);_(* &quot;-&quot;??_);_(@_)">
                  <c:v>10993.872288485931</c:v>
                </c:pt>
                <c:pt idx="114" formatCode="_(* #,##0_);_(* \(#,##0\);_(* &quot;-&quot;??_);_(@_)">
                  <c:v>10993.872288485931</c:v>
                </c:pt>
                <c:pt idx="115" formatCode="_(* #,##0_);_(* \(#,##0\);_(* &quot;-&quot;??_);_(@_)">
                  <c:v>10993.872288485931</c:v>
                </c:pt>
                <c:pt idx="116" formatCode="_(* #,##0_);_(* \(#,##0\);_(* &quot;-&quot;??_);_(@_)">
                  <c:v>10993.872288485931</c:v>
                </c:pt>
                <c:pt idx="117" formatCode="_(* #,##0_);_(* \(#,##0\);_(* &quot;-&quot;??_);_(@_)">
                  <c:v>10993.872288485931</c:v>
                </c:pt>
                <c:pt idx="118" formatCode="_(* #,##0_);_(* \(#,##0\);_(* &quot;-&quot;??_);_(@_)">
                  <c:v>10993.872288485931</c:v>
                </c:pt>
                <c:pt idx="119" formatCode="_(* #,##0_);_(* \(#,##0\);_(* &quot;-&quot;??_);_(@_)">
                  <c:v>10993.872288485931</c:v>
                </c:pt>
                <c:pt idx="120" formatCode="_(* #,##0_);_(* \(#,##0\);_(* &quot;-&quot;??_);_(@_)">
                  <c:v>10993.872288485931</c:v>
                </c:pt>
                <c:pt idx="121" formatCode="_(* #,##0_);_(* \(#,##0\);_(* &quot;-&quot;??_);_(@_)">
                  <c:v>10993.872288485931</c:v>
                </c:pt>
                <c:pt idx="122" formatCode="_(* #,##0_);_(* \(#,##0\);_(* &quot;-&quot;??_);_(@_)">
                  <c:v>9300.7691295997829</c:v>
                </c:pt>
                <c:pt idx="123" formatCode="_(* #,##0_);_(* \(#,##0\);_(* &quot;-&quot;??_);_(@_)">
                  <c:v>9300.7691295997829</c:v>
                </c:pt>
                <c:pt idx="124" formatCode="_(* #,##0_);_(* \(#,##0\);_(* &quot;-&quot;??_);_(@_)">
                  <c:v>9300.7691295997829</c:v>
                </c:pt>
                <c:pt idx="125" formatCode="_(* #,##0_);_(* \(#,##0\);_(* &quot;-&quot;??_);_(@_)">
                  <c:v>9300.7691295997829</c:v>
                </c:pt>
                <c:pt idx="126" formatCode="_(* #,##0_);_(* \(#,##0\);_(* &quot;-&quot;??_);_(@_)">
                  <c:v>9300.7691295997829</c:v>
                </c:pt>
                <c:pt idx="127" formatCode="_(* #,##0_);_(* \(#,##0\);_(* &quot;-&quot;??_);_(@_)">
                  <c:v>9300.7691295997829</c:v>
                </c:pt>
                <c:pt idx="128" formatCode="_(* #,##0_);_(* \(#,##0\);_(* &quot;-&quot;??_);_(@_)">
                  <c:v>9300.7691295997829</c:v>
                </c:pt>
                <c:pt idx="129" formatCode="_(* #,##0_);_(* \(#,##0\);_(* &quot;-&quot;??_);_(@_)">
                  <c:v>9300.7691295997829</c:v>
                </c:pt>
                <c:pt idx="130" formatCode="_(* #,##0_);_(* \(#,##0\);_(* &quot;-&quot;??_);_(@_)">
                  <c:v>9300.7691295997829</c:v>
                </c:pt>
                <c:pt idx="131" formatCode="_(* #,##0_);_(* \(#,##0\);_(* &quot;-&quot;??_);_(@_)">
                  <c:v>9300.7691295997829</c:v>
                </c:pt>
                <c:pt idx="132" formatCode="_(* #,##0_);_(* \(#,##0\);_(* &quot;-&quot;??_);_(@_)">
                  <c:v>9300.7691295997829</c:v>
                </c:pt>
                <c:pt idx="133" formatCode="_(* #,##0_);_(* \(#,##0\);_(* &quot;-&quot;??_);_(@_)">
                  <c:v>9300.7691295997829</c:v>
                </c:pt>
                <c:pt idx="134" formatCode="_(* #,##0_);_(* \(#,##0\);_(* &quot;-&quot;??_);_(@_)">
                  <c:v>9300.7691295997829</c:v>
                </c:pt>
                <c:pt idx="135" formatCode="_(* #,##0_);_(* \(#,##0\);_(* &quot;-&quot;??_);_(@_)">
                  <c:v>9300.7691295997829</c:v>
                </c:pt>
                <c:pt idx="136" formatCode="_(* #,##0_);_(* \(#,##0\);_(* &quot;-&quot;??_);_(@_)">
                  <c:v>9300.7691295997829</c:v>
                </c:pt>
                <c:pt idx="137" formatCode="_(* #,##0_);_(* \(#,##0\);_(* &quot;-&quot;??_);_(@_)">
                  <c:v>9300.7691295997829</c:v>
                </c:pt>
                <c:pt idx="138" formatCode="_(* #,##0_);_(* \(#,##0\);_(* &quot;-&quot;??_);_(@_)">
                  <c:v>9300.7691295997829</c:v>
                </c:pt>
                <c:pt idx="139" formatCode="_(* #,##0_);_(* \(#,##0\);_(* &quot;-&quot;??_);_(@_)">
                  <c:v>9300.7691295997829</c:v>
                </c:pt>
                <c:pt idx="140" formatCode="_(* #,##0_);_(* \(#,##0\);_(* &quot;-&quot;??_);_(@_)">
                  <c:v>9300.7691295997829</c:v>
                </c:pt>
                <c:pt idx="141" formatCode="_(* #,##0_);_(* \(#,##0\);_(* &quot;-&quot;??_);_(@_)">
                  <c:v>9300.7691295997829</c:v>
                </c:pt>
                <c:pt idx="142" formatCode="_(* #,##0_);_(* \(#,##0\);_(* &quot;-&quot;??_);_(@_)">
                  <c:v>9300.7691295997829</c:v>
                </c:pt>
                <c:pt idx="143" formatCode="_(* #,##0_);_(* \(#,##0\);_(* &quot;-&quot;??_);_(@_)">
                  <c:v>9300.7691295997829</c:v>
                </c:pt>
                <c:pt idx="144" formatCode="_(* #,##0_);_(* \(#,##0\);_(* &quot;-&quot;??_);_(@_)">
                  <c:v>9300.7691295997829</c:v>
                </c:pt>
                <c:pt idx="145" formatCode="_(* #,##0_);_(* \(#,##0\);_(* &quot;-&quot;??_);_(@_)">
                  <c:v>9300.7691295997829</c:v>
                </c:pt>
                <c:pt idx="146" formatCode="_(* #,##0_);_(* \(#,##0\);_(* &quot;-&quot;??_);_(@_)">
                  <c:v>9300.7691295997829</c:v>
                </c:pt>
                <c:pt idx="147" formatCode="_(* #,##0_);_(* \(#,##0\);_(* &quot;-&quot;??_);_(@_)">
                  <c:v>9300.7691295997829</c:v>
                </c:pt>
                <c:pt idx="148" formatCode="_(* #,##0_);_(* \(#,##0\);_(* &quot;-&quot;??_);_(@_)">
                  <c:v>9300.7691295997829</c:v>
                </c:pt>
                <c:pt idx="149" formatCode="_(* #,##0_);_(* \(#,##0\);_(* &quot;-&quot;??_);_(@_)">
                  <c:v>9300.7691295997829</c:v>
                </c:pt>
                <c:pt idx="150" formatCode="_(* #,##0_);_(* \(#,##0\);_(* &quot;-&quot;??_);_(@_)">
                  <c:v>9300.7691295997829</c:v>
                </c:pt>
                <c:pt idx="151" formatCode="_(* #,##0_);_(* \(#,##0\);_(* &quot;-&quot;??_);_(@_)">
                  <c:v>9300.7691295997829</c:v>
                </c:pt>
                <c:pt idx="152" formatCode="_(* #,##0_);_(* \(#,##0\);_(* &quot;-&quot;??_);_(@_)">
                  <c:v>9300.7691295997829</c:v>
                </c:pt>
                <c:pt idx="153" formatCode="_(* #,##0_);_(* \(#,##0\);_(* &quot;-&quot;??_);_(@_)">
                  <c:v>6868.8882035812421</c:v>
                </c:pt>
                <c:pt idx="154" formatCode="_(* #,##0_);_(* \(#,##0\);_(* &quot;-&quot;??_);_(@_)">
                  <c:v>6868.8882035812421</c:v>
                </c:pt>
                <c:pt idx="155" formatCode="_(* #,##0_);_(* \(#,##0\);_(* &quot;-&quot;??_);_(@_)">
                  <c:v>6868.8882035812421</c:v>
                </c:pt>
                <c:pt idx="156" formatCode="_(* #,##0_);_(* \(#,##0\);_(* &quot;-&quot;??_);_(@_)">
                  <c:v>6868.8882035812421</c:v>
                </c:pt>
                <c:pt idx="157" formatCode="_(* #,##0_);_(* \(#,##0\);_(* &quot;-&quot;??_);_(@_)">
                  <c:v>6868.8882035812421</c:v>
                </c:pt>
                <c:pt idx="158" formatCode="_(* #,##0_);_(* \(#,##0\);_(* &quot;-&quot;??_);_(@_)">
                  <c:v>6868.8882035812421</c:v>
                </c:pt>
                <c:pt idx="159" formatCode="_(* #,##0_);_(* \(#,##0\);_(* &quot;-&quot;??_);_(@_)">
                  <c:v>6868.8882035812421</c:v>
                </c:pt>
                <c:pt idx="160" formatCode="_(* #,##0_);_(* \(#,##0\);_(* &quot;-&quot;??_);_(@_)">
                  <c:v>6868.8882035812421</c:v>
                </c:pt>
                <c:pt idx="161" formatCode="_(* #,##0_);_(* \(#,##0\);_(* &quot;-&quot;??_);_(@_)">
                  <c:v>6868.8882035812421</c:v>
                </c:pt>
                <c:pt idx="162" formatCode="_(* #,##0_);_(* \(#,##0\);_(* &quot;-&quot;??_);_(@_)">
                  <c:v>6868.8882035812421</c:v>
                </c:pt>
                <c:pt idx="163" formatCode="_(* #,##0_);_(* \(#,##0\);_(* &quot;-&quot;??_);_(@_)">
                  <c:v>6868.8882035812421</c:v>
                </c:pt>
                <c:pt idx="164" formatCode="_(* #,##0_);_(* \(#,##0\);_(* &quot;-&quot;??_);_(@_)">
                  <c:v>6868.8882035812421</c:v>
                </c:pt>
                <c:pt idx="165" formatCode="_(* #,##0_);_(* \(#,##0\);_(* &quot;-&quot;??_);_(@_)">
                  <c:v>6868.8882035812421</c:v>
                </c:pt>
                <c:pt idx="166" formatCode="_(* #,##0_);_(* \(#,##0\);_(* &quot;-&quot;??_);_(@_)">
                  <c:v>6868.8882035812421</c:v>
                </c:pt>
                <c:pt idx="167" formatCode="_(* #,##0_);_(* \(#,##0\);_(* &quot;-&quot;??_);_(@_)">
                  <c:v>6868.8882035812421</c:v>
                </c:pt>
                <c:pt idx="168" formatCode="_(* #,##0_);_(* \(#,##0\);_(* &quot;-&quot;??_);_(@_)">
                  <c:v>6868.8882035812421</c:v>
                </c:pt>
                <c:pt idx="169" formatCode="_(* #,##0_);_(* \(#,##0\);_(* &quot;-&quot;??_);_(@_)">
                  <c:v>6868.8882035812421</c:v>
                </c:pt>
                <c:pt idx="170" formatCode="_(* #,##0_);_(* \(#,##0\);_(* &quot;-&quot;??_);_(@_)">
                  <c:v>6868.8882035812421</c:v>
                </c:pt>
                <c:pt idx="171" formatCode="_(* #,##0_);_(* \(#,##0\);_(* &quot;-&quot;??_);_(@_)">
                  <c:v>6868.8882035812421</c:v>
                </c:pt>
                <c:pt idx="172" formatCode="_(* #,##0_);_(* \(#,##0\);_(* &quot;-&quot;??_);_(@_)">
                  <c:v>6868.8882035812421</c:v>
                </c:pt>
                <c:pt idx="173" formatCode="_(* #,##0_);_(* \(#,##0\);_(* &quot;-&quot;??_);_(@_)">
                  <c:v>6868.8882035812421</c:v>
                </c:pt>
                <c:pt idx="174" formatCode="_(* #,##0_);_(* \(#,##0\);_(* &quot;-&quot;??_);_(@_)">
                  <c:v>6868.8882035812421</c:v>
                </c:pt>
                <c:pt idx="175" formatCode="_(* #,##0_);_(* \(#,##0\);_(* &quot;-&quot;??_);_(@_)">
                  <c:v>6868.8882035812421</c:v>
                </c:pt>
                <c:pt idx="176" formatCode="_(* #,##0_);_(* \(#,##0\);_(* &quot;-&quot;??_);_(@_)">
                  <c:v>6868.8882035812421</c:v>
                </c:pt>
                <c:pt idx="177" formatCode="_(* #,##0_);_(* \(#,##0\);_(* &quot;-&quot;??_);_(@_)">
                  <c:v>6868.8882035812421</c:v>
                </c:pt>
                <c:pt idx="178" formatCode="_(* #,##0_);_(* \(#,##0\);_(* &quot;-&quot;??_);_(@_)">
                  <c:v>6868.8882035812421</c:v>
                </c:pt>
                <c:pt idx="179" formatCode="_(* #,##0_);_(* \(#,##0\);_(* &quot;-&quot;??_);_(@_)">
                  <c:v>6868.8882035812421</c:v>
                </c:pt>
                <c:pt idx="180" formatCode="_(* #,##0_);_(* \(#,##0\);_(* &quot;-&quot;??_);_(@_)">
                  <c:v>6868.8882035812421</c:v>
                </c:pt>
                <c:pt idx="181" formatCode="_(* #,##0_);_(* \(#,##0\);_(* &quot;-&quot;??_);_(@_)">
                  <c:v>6868.8882035812421</c:v>
                </c:pt>
                <c:pt idx="182" formatCode="_(* #,##0_);_(* \(#,##0\);_(* &quot;-&quot;??_);_(@_)">
                  <c:v>6868.8882035812421</c:v>
                </c:pt>
                <c:pt idx="183" formatCode="_(* #,##0_);_(* \(#,##0\);_(* &quot;-&quot;??_);_(@_)">
                  <c:v>6868.8882035812421</c:v>
                </c:pt>
              </c:numCache>
            </c:numRef>
          </c:val>
        </c:ser>
        <c:dLbls>
          <c:showLegendKey val="0"/>
          <c:showVal val="0"/>
          <c:showCatName val="0"/>
          <c:showSerName val="0"/>
          <c:showPercent val="0"/>
          <c:showBubbleSize val="0"/>
        </c:dLbls>
        <c:gapWidth val="0"/>
        <c:overlap val="100"/>
        <c:axId val="178619904"/>
        <c:axId val="178618368"/>
      </c:barChart>
      <c:dateAx>
        <c:axId val="178610560"/>
        <c:scaling>
          <c:orientation val="minMax"/>
        </c:scaling>
        <c:delete val="0"/>
        <c:axPos val="b"/>
        <c:numFmt formatCode="m/d/yyyy" sourceLinked="1"/>
        <c:majorTickMark val="out"/>
        <c:minorTickMark val="none"/>
        <c:tickLblPos val="none"/>
        <c:crossAx val="178612096"/>
        <c:crossesAt val="0"/>
        <c:auto val="0"/>
        <c:lblOffset val="100"/>
        <c:baseTimeUnit val="days"/>
        <c:majorUnit val="1"/>
        <c:majorTimeUnit val="months"/>
        <c:minorUnit val="7"/>
        <c:minorTimeUnit val="days"/>
      </c:dateAx>
      <c:valAx>
        <c:axId val="178612096"/>
        <c:scaling>
          <c:orientation val="minMax"/>
          <c:max val="20000"/>
          <c:min val="0"/>
        </c:scaling>
        <c:delete val="0"/>
        <c:axPos val="l"/>
        <c:majorGridlines/>
        <c:title>
          <c:tx>
            <c:rich>
              <a:bodyPr rot="-5400000" vert="horz"/>
              <a:lstStyle/>
              <a:p>
                <a:pPr>
                  <a:defRPr/>
                </a:pPr>
                <a:r>
                  <a:rPr lang="en-US"/>
                  <a:t>Time-Averaged Cubic Feet per Second (CFS)</a:t>
                </a:r>
              </a:p>
            </c:rich>
          </c:tx>
          <c:layout>
            <c:manualLayout>
              <c:xMode val="edge"/>
              <c:yMode val="edge"/>
              <c:x val="1.3720952884901401E-4"/>
              <c:y val="0.41605167703286799"/>
            </c:manualLayout>
          </c:layout>
          <c:overlay val="0"/>
        </c:title>
        <c:numFmt formatCode="#,##0" sourceLinked="0"/>
        <c:majorTickMark val="out"/>
        <c:minorTickMark val="out"/>
        <c:tickLblPos val="nextTo"/>
        <c:crossAx val="178610560"/>
        <c:crosses val="autoZero"/>
        <c:crossBetween val="between"/>
      </c:valAx>
      <c:valAx>
        <c:axId val="178618368"/>
        <c:scaling>
          <c:orientation val="minMax"/>
          <c:max val="20000"/>
        </c:scaling>
        <c:delete val="1"/>
        <c:axPos val="r"/>
        <c:numFmt formatCode="General" sourceLinked="1"/>
        <c:majorTickMark val="out"/>
        <c:minorTickMark val="none"/>
        <c:tickLblPos val="nextTo"/>
        <c:crossAx val="178619904"/>
        <c:crosses val="max"/>
        <c:crossBetween val="between"/>
      </c:valAx>
      <c:catAx>
        <c:axId val="178619904"/>
        <c:scaling>
          <c:orientation val="minMax"/>
        </c:scaling>
        <c:delete val="1"/>
        <c:axPos val="b"/>
        <c:majorTickMark val="out"/>
        <c:minorTickMark val="none"/>
        <c:tickLblPos val="nextTo"/>
        <c:crossAx val="178618368"/>
        <c:crosses val="autoZero"/>
        <c:auto val="1"/>
        <c:lblAlgn val="ctr"/>
        <c:lblOffset val="100"/>
        <c:tickLblSkip val="1"/>
        <c:tickMarkSkip val="1"/>
        <c:noMultiLvlLbl val="0"/>
      </c:catAx>
    </c:plotArea>
    <c:plotVisOnly val="0"/>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690075475771205E-2"/>
          <c:y val="0.31979389343044301"/>
          <c:w val="0.91266818829190999"/>
          <c:h val="0.64367511359852203"/>
        </c:manualLayout>
      </c:layout>
      <c:lineChart>
        <c:grouping val="standard"/>
        <c:varyColors val="0"/>
        <c:ser>
          <c:idx val="4"/>
          <c:order val="0"/>
          <c:tx>
            <c:v>Daily Full Natural Flow (FNF)</c:v>
          </c:tx>
          <c:spPr>
            <a:ln w="44450">
              <a:solidFill>
                <a:srgbClr val="0072B2"/>
              </a:solidFill>
            </a:ln>
          </c:spPr>
          <c:marker>
            <c:symbol val="none"/>
          </c:marker>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(Original)'!$Q$13:$Q$226</c:f>
              <c:numCache>
                <c:formatCode>_(* #,##0_);_(* \(#,##0\);_(* "-"??_);_(@_)</c:formatCode>
                <c:ptCount val="214"/>
                <c:pt idx="0">
                  <c:v>18138</c:v>
                </c:pt>
                <c:pt idx="1">
                  <c:v>15590</c:v>
                </c:pt>
                <c:pt idx="2">
                  <c:v>13361</c:v>
                </c:pt>
                <c:pt idx="3">
                  <c:v>14222</c:v>
                </c:pt>
                <c:pt idx="4">
                  <c:v>13086</c:v>
                </c:pt>
                <c:pt idx="5">
                  <c:v>13160</c:v>
                </c:pt>
                <c:pt idx="6">
                  <c:v>12968</c:v>
                </c:pt>
                <c:pt idx="7">
                  <c:v>13380</c:v>
                </c:pt>
                <c:pt idx="8">
                  <c:v>13200</c:v>
                </c:pt>
                <c:pt idx="9">
                  <c:v>13318</c:v>
                </c:pt>
                <c:pt idx="10">
                  <c:v>14120</c:v>
                </c:pt>
                <c:pt idx="11">
                  <c:v>13852</c:v>
                </c:pt>
                <c:pt idx="12">
                  <c:v>13890</c:v>
                </c:pt>
                <c:pt idx="13">
                  <c:v>14324</c:v>
                </c:pt>
                <c:pt idx="14">
                  <c:v>13824</c:v>
                </c:pt>
                <c:pt idx="15">
                  <c:v>14323</c:v>
                </c:pt>
                <c:pt idx="16">
                  <c:v>14702</c:v>
                </c:pt>
                <c:pt idx="17">
                  <c:v>13316</c:v>
                </c:pt>
                <c:pt idx="18">
                  <c:v>13382</c:v>
                </c:pt>
                <c:pt idx="19">
                  <c:v>12472</c:v>
                </c:pt>
                <c:pt idx="20">
                  <c:v>11353</c:v>
                </c:pt>
                <c:pt idx="21">
                  <c:v>12937</c:v>
                </c:pt>
                <c:pt idx="22">
                  <c:v>12947</c:v>
                </c:pt>
                <c:pt idx="23">
                  <c:v>13329</c:v>
                </c:pt>
                <c:pt idx="24">
                  <c:v>13251</c:v>
                </c:pt>
                <c:pt idx="25">
                  <c:v>12619</c:v>
                </c:pt>
                <c:pt idx="26">
                  <c:v>13209</c:v>
                </c:pt>
                <c:pt idx="27">
                  <c:v>13642</c:v>
                </c:pt>
                <c:pt idx="28">
                  <c:v>13010</c:v>
                </c:pt>
                <c:pt idx="29">
                  <c:v>13140</c:v>
                </c:pt>
                <c:pt idx="30">
                  <c:v>12391</c:v>
                </c:pt>
                <c:pt idx="31">
                  <c:v>12227</c:v>
                </c:pt>
                <c:pt idx="32">
                  <c:v>11076</c:v>
                </c:pt>
                <c:pt idx="33">
                  <c:v>11963</c:v>
                </c:pt>
                <c:pt idx="34">
                  <c:v>11125</c:v>
                </c:pt>
                <c:pt idx="35">
                  <c:v>11980</c:v>
                </c:pt>
                <c:pt idx="36">
                  <c:v>11265</c:v>
                </c:pt>
                <c:pt idx="37">
                  <c:v>16962</c:v>
                </c:pt>
                <c:pt idx="38">
                  <c:v>12240</c:v>
                </c:pt>
                <c:pt idx="39">
                  <c:v>14492</c:v>
                </c:pt>
                <c:pt idx="40">
                  <c:v>12984</c:v>
                </c:pt>
                <c:pt idx="41">
                  <c:v>13349</c:v>
                </c:pt>
                <c:pt idx="42">
                  <c:v>13744</c:v>
                </c:pt>
                <c:pt idx="43">
                  <c:v>13334</c:v>
                </c:pt>
                <c:pt idx="44">
                  <c:v>13238</c:v>
                </c:pt>
                <c:pt idx="45">
                  <c:v>12327</c:v>
                </c:pt>
                <c:pt idx="46">
                  <c:v>10089</c:v>
                </c:pt>
                <c:pt idx="47">
                  <c:v>10250</c:v>
                </c:pt>
                <c:pt idx="48">
                  <c:v>9832</c:v>
                </c:pt>
                <c:pt idx="49">
                  <c:v>10498</c:v>
                </c:pt>
                <c:pt idx="50">
                  <c:v>10472</c:v>
                </c:pt>
                <c:pt idx="51">
                  <c:v>10609</c:v>
                </c:pt>
                <c:pt idx="52">
                  <c:v>10587</c:v>
                </c:pt>
                <c:pt idx="53">
                  <c:v>10265</c:v>
                </c:pt>
                <c:pt idx="54">
                  <c:v>12380</c:v>
                </c:pt>
                <c:pt idx="55">
                  <c:v>16590</c:v>
                </c:pt>
                <c:pt idx="56">
                  <c:v>15504</c:v>
                </c:pt>
                <c:pt idx="57">
                  <c:v>19724</c:v>
                </c:pt>
                <c:pt idx="58">
                  <c:v>18656</c:v>
                </c:pt>
                <c:pt idx="59">
                  <c:v>16286</c:v>
                </c:pt>
                <c:pt idx="60">
                  <c:v>15789</c:v>
                </c:pt>
                <c:pt idx="61">
                  <c:v>14878</c:v>
                </c:pt>
                <c:pt idx="62">
                  <c:v>13880</c:v>
                </c:pt>
                <c:pt idx="63">
                  <c:v>14237</c:v>
                </c:pt>
                <c:pt idx="64">
                  <c:v>13912</c:v>
                </c:pt>
                <c:pt idx="65">
                  <c:v>12981</c:v>
                </c:pt>
                <c:pt idx="66">
                  <c:v>12314</c:v>
                </c:pt>
                <c:pt idx="67">
                  <c:v>12672</c:v>
                </c:pt>
                <c:pt idx="68">
                  <c:v>13177</c:v>
                </c:pt>
                <c:pt idx="69">
                  <c:v>13927</c:v>
                </c:pt>
                <c:pt idx="70">
                  <c:v>14859</c:v>
                </c:pt>
                <c:pt idx="71">
                  <c:v>14169</c:v>
                </c:pt>
                <c:pt idx="72">
                  <c:v>13229</c:v>
                </c:pt>
                <c:pt idx="73">
                  <c:v>11953</c:v>
                </c:pt>
                <c:pt idx="74">
                  <c:v>11844</c:v>
                </c:pt>
                <c:pt idx="75">
                  <c:v>12558</c:v>
                </c:pt>
                <c:pt idx="76">
                  <c:v>13025</c:v>
                </c:pt>
                <c:pt idx="77">
                  <c:v>12730</c:v>
                </c:pt>
                <c:pt idx="78">
                  <c:v>12628</c:v>
                </c:pt>
                <c:pt idx="79">
                  <c:v>13529</c:v>
                </c:pt>
                <c:pt idx="80">
                  <c:v>13181</c:v>
                </c:pt>
                <c:pt idx="81">
                  <c:v>12309</c:v>
                </c:pt>
                <c:pt idx="82">
                  <c:v>14929</c:v>
                </c:pt>
                <c:pt idx="83">
                  <c:v>16941</c:v>
                </c:pt>
                <c:pt idx="84">
                  <c:v>17333</c:v>
                </c:pt>
                <c:pt idx="85">
                  <c:v>16123</c:v>
                </c:pt>
                <c:pt idx="86">
                  <c:v>15809</c:v>
                </c:pt>
                <c:pt idx="87">
                  <c:v>14179</c:v>
                </c:pt>
                <c:pt idx="88">
                  <c:v>14861</c:v>
                </c:pt>
                <c:pt idx="89">
                  <c:v>13628</c:v>
                </c:pt>
                <c:pt idx="90">
                  <c:v>12570</c:v>
                </c:pt>
                <c:pt idx="91">
                  <c:v>12454</c:v>
                </c:pt>
                <c:pt idx="92">
                  <c:v>13713</c:v>
                </c:pt>
                <c:pt idx="93">
                  <c:v>12172</c:v>
                </c:pt>
                <c:pt idx="94">
                  <c:v>11276</c:v>
                </c:pt>
                <c:pt idx="95">
                  <c:v>11747</c:v>
                </c:pt>
                <c:pt idx="96">
                  <c:v>11251</c:v>
                </c:pt>
                <c:pt idx="97">
                  <c:v>11193</c:v>
                </c:pt>
                <c:pt idx="98">
                  <c:v>11337</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numCache>
            </c:numRef>
          </c:val>
          <c:smooth val="0"/>
        </c:ser>
        <c:dLbls>
          <c:showLegendKey val="0"/>
          <c:showVal val="0"/>
          <c:showCatName val="0"/>
          <c:showSerName val="0"/>
          <c:showPercent val="0"/>
          <c:showBubbleSize val="0"/>
        </c:dLbls>
        <c:marker val="1"/>
        <c:smooth val="0"/>
        <c:axId val="178726400"/>
        <c:axId val="178727936"/>
      </c:lineChart>
      <c:dateAx>
        <c:axId val="178726400"/>
        <c:scaling>
          <c:orientation val="minMax"/>
        </c:scaling>
        <c:delete val="0"/>
        <c:axPos val="b"/>
        <c:numFmt formatCode="m/d/yyyy" sourceLinked="1"/>
        <c:majorTickMark val="out"/>
        <c:minorTickMark val="none"/>
        <c:tickLblPos val="none"/>
        <c:crossAx val="178727936"/>
        <c:crossesAt val="0"/>
        <c:auto val="0"/>
        <c:lblOffset val="100"/>
        <c:baseTimeUnit val="days"/>
        <c:majorUnit val="1"/>
        <c:majorTimeUnit val="months"/>
        <c:minorUnit val="7"/>
        <c:minorTimeUnit val="days"/>
      </c:dateAx>
      <c:valAx>
        <c:axId val="178727936"/>
        <c:scaling>
          <c:orientation val="minMax"/>
          <c:max val="20000"/>
          <c:min val="0"/>
        </c:scaling>
        <c:delete val="0"/>
        <c:axPos val="l"/>
        <c:majorGridlines>
          <c:spPr>
            <a:ln>
              <a:noFill/>
            </a:ln>
          </c:spPr>
        </c:majorGridlines>
        <c:numFmt formatCode="#,##0" sourceLinked="0"/>
        <c:majorTickMark val="out"/>
        <c:minorTickMark val="out"/>
        <c:tickLblPos val="nextTo"/>
        <c:crossAx val="178726400"/>
        <c:crosses val="autoZero"/>
        <c:crossBetween val="between"/>
      </c:valAx>
      <c:spPr>
        <a:noFill/>
        <a:ln>
          <a:noFill/>
        </a:ln>
      </c:spPr>
    </c:plotArea>
    <c:plotVisOnly val="0"/>
    <c:dispBlanksAs val="gap"/>
    <c:showDLblsOverMax val="0"/>
  </c:chart>
  <c:spPr>
    <a:noFill/>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2015 Combined Sacramento/San Joaquin River Basin Senior Supply/Demand</a:t>
            </a:r>
          </a:p>
          <a:p>
            <a:pPr>
              <a:defRPr/>
            </a:pPr>
            <a:r>
              <a:rPr lang="en-US" sz="1800" b="1" i="0" baseline="0">
                <a:effectLst/>
              </a:rPr>
              <a:t>- Displaying Revised Senior Demand - </a:t>
            </a:r>
            <a:endParaRPr lang="en-US">
              <a:effectLst/>
            </a:endParaRPr>
          </a:p>
        </c:rich>
      </c:tx>
      <c:overlay val="0"/>
    </c:title>
    <c:autoTitleDeleted val="0"/>
    <c:plotArea>
      <c:layout>
        <c:manualLayout>
          <c:layoutTarget val="inner"/>
          <c:xMode val="edge"/>
          <c:yMode val="edge"/>
          <c:x val="7.0690075475771205E-2"/>
          <c:y val="0.31979389343044301"/>
          <c:w val="0.91266818829190999"/>
          <c:h val="0.64367511359852203"/>
        </c:manualLayout>
      </c:layout>
      <c:barChart>
        <c:barDir val="col"/>
        <c:grouping val="stacked"/>
        <c:varyColors val="0"/>
        <c:ser>
          <c:idx val="0"/>
          <c:order val="0"/>
          <c:tx>
            <c:v>Riparian Demand</c:v>
          </c:tx>
          <c:spPr>
            <a:solidFill>
              <a:srgbClr val="F0E442">
                <a:alpha val="50000"/>
              </a:srgbClr>
            </a:solidFill>
            <a:ln w="38100">
              <a:noFill/>
              <a:prstDash val="sysDot"/>
            </a:ln>
          </c:spPr>
          <c:invertIfNegative val="0"/>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(Original)'!$L$13:$L$226</c:f>
              <c:numCache>
                <c:formatCode>_(* #,##0_);_(* \(#,##0\);_(* "-"??_);_(@_)</c:formatCode>
                <c:ptCount val="214"/>
                <c:pt idx="0">
                  <c:v>2556.1473201683425</c:v>
                </c:pt>
                <c:pt idx="1">
                  <c:v>2556.1473201683425</c:v>
                </c:pt>
                <c:pt idx="2">
                  <c:v>2556.1473201683425</c:v>
                </c:pt>
                <c:pt idx="3">
                  <c:v>2556.1473201683425</c:v>
                </c:pt>
                <c:pt idx="4">
                  <c:v>2556.1473201683425</c:v>
                </c:pt>
                <c:pt idx="5">
                  <c:v>2556.1473201683425</c:v>
                </c:pt>
                <c:pt idx="6">
                  <c:v>2556.1473201683425</c:v>
                </c:pt>
                <c:pt idx="7">
                  <c:v>2556.1473201683425</c:v>
                </c:pt>
                <c:pt idx="8">
                  <c:v>2556.1473201683425</c:v>
                </c:pt>
                <c:pt idx="9">
                  <c:v>2556.1473201683425</c:v>
                </c:pt>
                <c:pt idx="10">
                  <c:v>2556.1473201683425</c:v>
                </c:pt>
                <c:pt idx="11">
                  <c:v>2556.1473201683425</c:v>
                </c:pt>
                <c:pt idx="12">
                  <c:v>2556.1473201683425</c:v>
                </c:pt>
                <c:pt idx="13">
                  <c:v>2556.1473201683425</c:v>
                </c:pt>
                <c:pt idx="14">
                  <c:v>2556.1473201683425</c:v>
                </c:pt>
                <c:pt idx="15">
                  <c:v>2556.1473201683425</c:v>
                </c:pt>
                <c:pt idx="16">
                  <c:v>2556.1473201683425</c:v>
                </c:pt>
                <c:pt idx="17">
                  <c:v>2556.1473201683425</c:v>
                </c:pt>
                <c:pt idx="18">
                  <c:v>2556.1473201683425</c:v>
                </c:pt>
                <c:pt idx="19">
                  <c:v>2556.1473201683425</c:v>
                </c:pt>
                <c:pt idx="20">
                  <c:v>2556.1473201683425</c:v>
                </c:pt>
                <c:pt idx="21">
                  <c:v>2556.1473201683425</c:v>
                </c:pt>
                <c:pt idx="22">
                  <c:v>2556.1473201683425</c:v>
                </c:pt>
                <c:pt idx="23">
                  <c:v>2556.1473201683425</c:v>
                </c:pt>
                <c:pt idx="24">
                  <c:v>2556.1473201683425</c:v>
                </c:pt>
                <c:pt idx="25">
                  <c:v>2556.1473201683425</c:v>
                </c:pt>
                <c:pt idx="26">
                  <c:v>2556.1473201683425</c:v>
                </c:pt>
                <c:pt idx="27">
                  <c:v>2556.1473201683425</c:v>
                </c:pt>
                <c:pt idx="28">
                  <c:v>2556.1473201683425</c:v>
                </c:pt>
                <c:pt idx="29">
                  <c:v>2556.1473201683425</c:v>
                </c:pt>
                <c:pt idx="30">
                  <c:v>2556.1473201683425</c:v>
                </c:pt>
                <c:pt idx="31">
                  <c:v>2563.6754099540267</c:v>
                </c:pt>
                <c:pt idx="32">
                  <c:v>2563.6754099540267</c:v>
                </c:pt>
                <c:pt idx="33">
                  <c:v>2563.6754099540267</c:v>
                </c:pt>
                <c:pt idx="34">
                  <c:v>2563.6754099540267</c:v>
                </c:pt>
                <c:pt idx="35">
                  <c:v>2563.6754099540267</c:v>
                </c:pt>
                <c:pt idx="36">
                  <c:v>2563.6754099540267</c:v>
                </c:pt>
                <c:pt idx="37">
                  <c:v>2563.6754099540267</c:v>
                </c:pt>
                <c:pt idx="38">
                  <c:v>2563.6754099540267</c:v>
                </c:pt>
                <c:pt idx="39">
                  <c:v>2563.6754099540267</c:v>
                </c:pt>
                <c:pt idx="40">
                  <c:v>2563.6754099540267</c:v>
                </c:pt>
                <c:pt idx="41">
                  <c:v>2563.6754099540267</c:v>
                </c:pt>
                <c:pt idx="42">
                  <c:v>2563.6754099540267</c:v>
                </c:pt>
                <c:pt idx="43">
                  <c:v>2563.6754099540267</c:v>
                </c:pt>
                <c:pt idx="44">
                  <c:v>2563.6754099540267</c:v>
                </c:pt>
                <c:pt idx="45">
                  <c:v>2563.6754099540267</c:v>
                </c:pt>
                <c:pt idx="46">
                  <c:v>2563.6754099540267</c:v>
                </c:pt>
                <c:pt idx="47">
                  <c:v>2563.6754099540267</c:v>
                </c:pt>
                <c:pt idx="48">
                  <c:v>2563.6754099540267</c:v>
                </c:pt>
                <c:pt idx="49">
                  <c:v>2563.6754099540267</c:v>
                </c:pt>
                <c:pt idx="50">
                  <c:v>2563.6754099540267</c:v>
                </c:pt>
                <c:pt idx="51">
                  <c:v>2563.6754099540267</c:v>
                </c:pt>
                <c:pt idx="52">
                  <c:v>2563.6754099540267</c:v>
                </c:pt>
                <c:pt idx="53">
                  <c:v>2563.6754099540267</c:v>
                </c:pt>
                <c:pt idx="54">
                  <c:v>2563.6754099540267</c:v>
                </c:pt>
                <c:pt idx="55">
                  <c:v>2563.6754099540267</c:v>
                </c:pt>
                <c:pt idx="56">
                  <c:v>2563.6754099540267</c:v>
                </c:pt>
                <c:pt idx="57">
                  <c:v>2563.6754099540267</c:v>
                </c:pt>
                <c:pt idx="58">
                  <c:v>2563.6754099540267</c:v>
                </c:pt>
                <c:pt idx="59">
                  <c:v>2563.6754099540267</c:v>
                </c:pt>
                <c:pt idx="60">
                  <c:v>2563.6754099540267</c:v>
                </c:pt>
                <c:pt idx="61">
                  <c:v>4511.9299864593913</c:v>
                </c:pt>
                <c:pt idx="62">
                  <c:v>4511.9299864593913</c:v>
                </c:pt>
                <c:pt idx="63">
                  <c:v>4511.9299864593913</c:v>
                </c:pt>
                <c:pt idx="64">
                  <c:v>4511.9299864593913</c:v>
                </c:pt>
                <c:pt idx="65">
                  <c:v>4511.9299864593913</c:v>
                </c:pt>
                <c:pt idx="66">
                  <c:v>4511.9299864593913</c:v>
                </c:pt>
                <c:pt idx="67">
                  <c:v>4511.9299864593913</c:v>
                </c:pt>
                <c:pt idx="68">
                  <c:v>4511.9299864593913</c:v>
                </c:pt>
                <c:pt idx="69">
                  <c:v>4511.9299864593913</c:v>
                </c:pt>
                <c:pt idx="70">
                  <c:v>4511.9299864593913</c:v>
                </c:pt>
                <c:pt idx="71">
                  <c:v>4511.9299864593913</c:v>
                </c:pt>
                <c:pt idx="72">
                  <c:v>4511.9299864593913</c:v>
                </c:pt>
                <c:pt idx="73">
                  <c:v>4511.9299864593913</c:v>
                </c:pt>
                <c:pt idx="74">
                  <c:v>4511.9299864593913</c:v>
                </c:pt>
                <c:pt idx="75">
                  <c:v>4511.9299864593913</c:v>
                </c:pt>
                <c:pt idx="76">
                  <c:v>4511.9299864593913</c:v>
                </c:pt>
                <c:pt idx="77">
                  <c:v>4511.9299864593913</c:v>
                </c:pt>
                <c:pt idx="78">
                  <c:v>4511.9299864593913</c:v>
                </c:pt>
                <c:pt idx="79">
                  <c:v>4511.9299864593913</c:v>
                </c:pt>
                <c:pt idx="80">
                  <c:v>4511.9299864593913</c:v>
                </c:pt>
                <c:pt idx="81">
                  <c:v>4511.9299864593913</c:v>
                </c:pt>
                <c:pt idx="82">
                  <c:v>4511.9299864593913</c:v>
                </c:pt>
                <c:pt idx="83">
                  <c:v>4511.9299864593913</c:v>
                </c:pt>
                <c:pt idx="84">
                  <c:v>4511.9299864593913</c:v>
                </c:pt>
                <c:pt idx="85">
                  <c:v>4511.9299864593913</c:v>
                </c:pt>
                <c:pt idx="86">
                  <c:v>4511.9299864593913</c:v>
                </c:pt>
                <c:pt idx="87">
                  <c:v>4511.9299864593913</c:v>
                </c:pt>
                <c:pt idx="88">
                  <c:v>4511.9299864593913</c:v>
                </c:pt>
                <c:pt idx="89">
                  <c:v>4511.9299864593913</c:v>
                </c:pt>
                <c:pt idx="90">
                  <c:v>4511.9299864593913</c:v>
                </c:pt>
                <c:pt idx="91">
                  <c:v>4511.9299864593913</c:v>
                </c:pt>
                <c:pt idx="92">
                  <c:v>6256.7008978574904</c:v>
                </c:pt>
                <c:pt idx="93">
                  <c:v>6256.7008978574904</c:v>
                </c:pt>
                <c:pt idx="94">
                  <c:v>6256.7008978574904</c:v>
                </c:pt>
                <c:pt idx="95">
                  <c:v>6256.7008978574904</c:v>
                </c:pt>
                <c:pt idx="96">
                  <c:v>6256.7008978574904</c:v>
                </c:pt>
                <c:pt idx="97">
                  <c:v>6256.7008978574904</c:v>
                </c:pt>
                <c:pt idx="98">
                  <c:v>6256.7008978574904</c:v>
                </c:pt>
                <c:pt idx="99">
                  <c:v>6256.7008978574904</c:v>
                </c:pt>
                <c:pt idx="100">
                  <c:v>6256.7008978574904</c:v>
                </c:pt>
                <c:pt idx="101">
                  <c:v>6256.7008978574904</c:v>
                </c:pt>
                <c:pt idx="102">
                  <c:v>6256.7008978574904</c:v>
                </c:pt>
                <c:pt idx="103">
                  <c:v>6256.7008978574904</c:v>
                </c:pt>
                <c:pt idx="104">
                  <c:v>6256.7008978574904</c:v>
                </c:pt>
                <c:pt idx="105">
                  <c:v>6256.7008978574904</c:v>
                </c:pt>
                <c:pt idx="106">
                  <c:v>6256.7008978574904</c:v>
                </c:pt>
                <c:pt idx="107">
                  <c:v>6256.7008978574904</c:v>
                </c:pt>
                <c:pt idx="108">
                  <c:v>6256.7008978574904</c:v>
                </c:pt>
                <c:pt idx="109">
                  <c:v>6256.7008978574904</c:v>
                </c:pt>
                <c:pt idx="110">
                  <c:v>6256.7008978574904</c:v>
                </c:pt>
                <c:pt idx="111">
                  <c:v>6256.7008978574904</c:v>
                </c:pt>
                <c:pt idx="112">
                  <c:v>6256.7008978574904</c:v>
                </c:pt>
                <c:pt idx="113">
                  <c:v>6256.7008978574904</c:v>
                </c:pt>
                <c:pt idx="114">
                  <c:v>6256.7008978574904</c:v>
                </c:pt>
                <c:pt idx="115">
                  <c:v>6256.7008978574904</c:v>
                </c:pt>
                <c:pt idx="116">
                  <c:v>6256.7008978574904</c:v>
                </c:pt>
                <c:pt idx="117">
                  <c:v>6256.7008978574904</c:v>
                </c:pt>
                <c:pt idx="118">
                  <c:v>6256.7008978574904</c:v>
                </c:pt>
                <c:pt idx="119">
                  <c:v>6256.7008978574904</c:v>
                </c:pt>
                <c:pt idx="120">
                  <c:v>6256.7008978574904</c:v>
                </c:pt>
                <c:pt idx="121">
                  <c:v>6256.7008978574904</c:v>
                </c:pt>
                <c:pt idx="122">
                  <c:v>6620.9046157451603</c:v>
                </c:pt>
                <c:pt idx="123">
                  <c:v>6620.9046157451603</c:v>
                </c:pt>
                <c:pt idx="124">
                  <c:v>6620.9046157451603</c:v>
                </c:pt>
                <c:pt idx="125">
                  <c:v>6620.9046157451603</c:v>
                </c:pt>
                <c:pt idx="126">
                  <c:v>6620.9046157451603</c:v>
                </c:pt>
                <c:pt idx="127">
                  <c:v>6620.9046157451603</c:v>
                </c:pt>
                <c:pt idx="128">
                  <c:v>6620.9046157451603</c:v>
                </c:pt>
                <c:pt idx="129">
                  <c:v>6620.9046157451603</c:v>
                </c:pt>
                <c:pt idx="130">
                  <c:v>6620.9046157451603</c:v>
                </c:pt>
                <c:pt idx="131">
                  <c:v>6620.9046157451603</c:v>
                </c:pt>
                <c:pt idx="132">
                  <c:v>6620.9046157451603</c:v>
                </c:pt>
                <c:pt idx="133">
                  <c:v>6620.9046157451603</c:v>
                </c:pt>
                <c:pt idx="134">
                  <c:v>6620.9046157451603</c:v>
                </c:pt>
                <c:pt idx="135">
                  <c:v>6620.9046157451603</c:v>
                </c:pt>
                <c:pt idx="136">
                  <c:v>6620.9046157451603</c:v>
                </c:pt>
                <c:pt idx="137">
                  <c:v>6620.9046157451603</c:v>
                </c:pt>
                <c:pt idx="138">
                  <c:v>6620.9046157451603</c:v>
                </c:pt>
                <c:pt idx="139">
                  <c:v>6620.9046157451603</c:v>
                </c:pt>
                <c:pt idx="140">
                  <c:v>6620.9046157451603</c:v>
                </c:pt>
                <c:pt idx="141">
                  <c:v>6620.9046157451603</c:v>
                </c:pt>
                <c:pt idx="142">
                  <c:v>6620.9046157451603</c:v>
                </c:pt>
                <c:pt idx="143">
                  <c:v>6620.9046157451603</c:v>
                </c:pt>
                <c:pt idx="144">
                  <c:v>6620.9046157451603</c:v>
                </c:pt>
                <c:pt idx="145">
                  <c:v>6620.9046157451603</c:v>
                </c:pt>
                <c:pt idx="146">
                  <c:v>6620.9046157451603</c:v>
                </c:pt>
                <c:pt idx="147">
                  <c:v>6620.9046157451603</c:v>
                </c:pt>
                <c:pt idx="148">
                  <c:v>6620.9046157451603</c:v>
                </c:pt>
                <c:pt idx="149">
                  <c:v>6620.9046157451603</c:v>
                </c:pt>
                <c:pt idx="150">
                  <c:v>6620.9046157451603</c:v>
                </c:pt>
                <c:pt idx="151">
                  <c:v>6620.9046157451603</c:v>
                </c:pt>
                <c:pt idx="152">
                  <c:v>6620.9046157451603</c:v>
                </c:pt>
                <c:pt idx="153">
                  <c:v>5074.4143922783387</c:v>
                </c:pt>
                <c:pt idx="154">
                  <c:v>5074.4143922783387</c:v>
                </c:pt>
                <c:pt idx="155">
                  <c:v>5074.4143922783387</c:v>
                </c:pt>
                <c:pt idx="156">
                  <c:v>5074.4143922783387</c:v>
                </c:pt>
                <c:pt idx="157">
                  <c:v>5074.4143922783387</c:v>
                </c:pt>
                <c:pt idx="158">
                  <c:v>5074.4143922783387</c:v>
                </c:pt>
                <c:pt idx="159">
                  <c:v>5074.4143922783387</c:v>
                </c:pt>
                <c:pt idx="160">
                  <c:v>5074.4143922783387</c:v>
                </c:pt>
                <c:pt idx="161">
                  <c:v>5074.4143922783387</c:v>
                </c:pt>
                <c:pt idx="162">
                  <c:v>5074.4143922783387</c:v>
                </c:pt>
                <c:pt idx="163">
                  <c:v>5074.4143922783387</c:v>
                </c:pt>
                <c:pt idx="164">
                  <c:v>5074.4143922783387</c:v>
                </c:pt>
                <c:pt idx="165">
                  <c:v>5074.4143922783387</c:v>
                </c:pt>
                <c:pt idx="166">
                  <c:v>5074.4143922783387</c:v>
                </c:pt>
                <c:pt idx="167">
                  <c:v>5074.4143922783387</c:v>
                </c:pt>
                <c:pt idx="168">
                  <c:v>5074.4143922783387</c:v>
                </c:pt>
                <c:pt idx="169">
                  <c:v>5074.4143922783387</c:v>
                </c:pt>
                <c:pt idx="170">
                  <c:v>5074.4143922783387</c:v>
                </c:pt>
                <c:pt idx="171">
                  <c:v>5074.4143922783387</c:v>
                </c:pt>
                <c:pt idx="172">
                  <c:v>5074.4143922783387</c:v>
                </c:pt>
                <c:pt idx="173">
                  <c:v>5074.4143922783387</c:v>
                </c:pt>
                <c:pt idx="174">
                  <c:v>5074.4143922783387</c:v>
                </c:pt>
                <c:pt idx="175">
                  <c:v>5074.4143922783387</c:v>
                </c:pt>
                <c:pt idx="176">
                  <c:v>5074.4143922783387</c:v>
                </c:pt>
                <c:pt idx="177">
                  <c:v>5074.4143922783387</c:v>
                </c:pt>
                <c:pt idx="178">
                  <c:v>5074.4143922783387</c:v>
                </c:pt>
                <c:pt idx="179">
                  <c:v>5074.4143922783387</c:v>
                </c:pt>
                <c:pt idx="180">
                  <c:v>5074.4143922783387</c:v>
                </c:pt>
                <c:pt idx="181">
                  <c:v>5074.4143922783387</c:v>
                </c:pt>
                <c:pt idx="182">
                  <c:v>5074.4143922783387</c:v>
                </c:pt>
                <c:pt idx="183">
                  <c:v>5074.4143922783387</c:v>
                </c:pt>
                <c:pt idx="184">
                  <c:v>3037.001459391337</c:v>
                </c:pt>
                <c:pt idx="185">
                  <c:v>3037.001459391337</c:v>
                </c:pt>
                <c:pt idx="186">
                  <c:v>3037.001459391337</c:v>
                </c:pt>
                <c:pt idx="187">
                  <c:v>3037.001459391337</c:v>
                </c:pt>
                <c:pt idx="188">
                  <c:v>3037.001459391337</c:v>
                </c:pt>
                <c:pt idx="189">
                  <c:v>3037.001459391337</c:v>
                </c:pt>
                <c:pt idx="190">
                  <c:v>3037.001459391337</c:v>
                </c:pt>
                <c:pt idx="191">
                  <c:v>3037.001459391337</c:v>
                </c:pt>
                <c:pt idx="192">
                  <c:v>3037.001459391337</c:v>
                </c:pt>
                <c:pt idx="193">
                  <c:v>3037.001459391337</c:v>
                </c:pt>
                <c:pt idx="194">
                  <c:v>3037.001459391337</c:v>
                </c:pt>
                <c:pt idx="195">
                  <c:v>3037.001459391337</c:v>
                </c:pt>
                <c:pt idx="196">
                  <c:v>3037.001459391337</c:v>
                </c:pt>
                <c:pt idx="197">
                  <c:v>3037.001459391337</c:v>
                </c:pt>
                <c:pt idx="198">
                  <c:v>3037.001459391337</c:v>
                </c:pt>
                <c:pt idx="199">
                  <c:v>3037.001459391337</c:v>
                </c:pt>
                <c:pt idx="200">
                  <c:v>3037.001459391337</c:v>
                </c:pt>
                <c:pt idx="201">
                  <c:v>3037.001459391337</c:v>
                </c:pt>
                <c:pt idx="202">
                  <c:v>3037.001459391337</c:v>
                </c:pt>
                <c:pt idx="203">
                  <c:v>3037.001459391337</c:v>
                </c:pt>
                <c:pt idx="204">
                  <c:v>3037.001459391337</c:v>
                </c:pt>
                <c:pt idx="205">
                  <c:v>3037.001459391337</c:v>
                </c:pt>
                <c:pt idx="206">
                  <c:v>3037.001459391337</c:v>
                </c:pt>
                <c:pt idx="207">
                  <c:v>3037.001459391337</c:v>
                </c:pt>
                <c:pt idx="208">
                  <c:v>3037.001459391337</c:v>
                </c:pt>
                <c:pt idx="209">
                  <c:v>3037.001459391337</c:v>
                </c:pt>
                <c:pt idx="210">
                  <c:v>3037.001459391337</c:v>
                </c:pt>
                <c:pt idx="211">
                  <c:v>3037.001459391337</c:v>
                </c:pt>
                <c:pt idx="212">
                  <c:v>3037.001459391337</c:v>
                </c:pt>
                <c:pt idx="213">
                  <c:v>3037.001459391337</c:v>
                </c:pt>
              </c:numCache>
            </c:numRef>
          </c:val>
        </c:ser>
        <c:ser>
          <c:idx val="1"/>
          <c:order val="1"/>
          <c:tx>
            <c:v>Pre-1914 Demand</c:v>
          </c:tx>
          <c:spPr>
            <a:solidFill>
              <a:srgbClr val="E69F00">
                <a:alpha val="50000"/>
              </a:srgbClr>
            </a:solidFill>
            <a:ln w="38100">
              <a:noFill/>
              <a:prstDash val="sysDot"/>
            </a:ln>
          </c:spPr>
          <c:invertIfNegative val="0"/>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(Original)'!$P$13:$P$226</c:f>
              <c:numCache>
                <c:formatCode>_(* #,##0_);_(* \(#,##0\);_(* "-"??_);_(@_)</c:formatCode>
                <c:ptCount val="214"/>
                <c:pt idx="0">
                  <c:v>3793.7399107565047</c:v>
                </c:pt>
                <c:pt idx="1">
                  <c:v>3793.7399107565047</c:v>
                </c:pt>
                <c:pt idx="2">
                  <c:v>3793.7399107565047</c:v>
                </c:pt>
                <c:pt idx="3">
                  <c:v>3793.7399107565047</c:v>
                </c:pt>
                <c:pt idx="4">
                  <c:v>3793.7399107565047</c:v>
                </c:pt>
                <c:pt idx="5">
                  <c:v>3793.7399107565047</c:v>
                </c:pt>
                <c:pt idx="6">
                  <c:v>3793.7399107565047</c:v>
                </c:pt>
                <c:pt idx="7">
                  <c:v>3793.7399107565047</c:v>
                </c:pt>
                <c:pt idx="8">
                  <c:v>3793.7399107565047</c:v>
                </c:pt>
                <c:pt idx="9">
                  <c:v>3793.7399107565047</c:v>
                </c:pt>
                <c:pt idx="10">
                  <c:v>3793.7399107565047</c:v>
                </c:pt>
                <c:pt idx="11">
                  <c:v>3793.7399107565047</c:v>
                </c:pt>
                <c:pt idx="12">
                  <c:v>3793.7399107565047</c:v>
                </c:pt>
                <c:pt idx="13">
                  <c:v>3793.7399107565047</c:v>
                </c:pt>
                <c:pt idx="14">
                  <c:v>3793.7399107565047</c:v>
                </c:pt>
                <c:pt idx="15">
                  <c:v>3793.7399107565047</c:v>
                </c:pt>
                <c:pt idx="16">
                  <c:v>3793.7399107565047</c:v>
                </c:pt>
                <c:pt idx="17">
                  <c:v>3793.7399107565047</c:v>
                </c:pt>
                <c:pt idx="18">
                  <c:v>3793.7399107565047</c:v>
                </c:pt>
                <c:pt idx="19">
                  <c:v>3793.7399107565047</c:v>
                </c:pt>
                <c:pt idx="20">
                  <c:v>3793.7399107565047</c:v>
                </c:pt>
                <c:pt idx="21">
                  <c:v>3793.7399107565047</c:v>
                </c:pt>
                <c:pt idx="22">
                  <c:v>3793.7399107565047</c:v>
                </c:pt>
                <c:pt idx="23">
                  <c:v>3793.7399107565047</c:v>
                </c:pt>
                <c:pt idx="24">
                  <c:v>3793.7399107565047</c:v>
                </c:pt>
                <c:pt idx="25">
                  <c:v>3793.7399107565047</c:v>
                </c:pt>
                <c:pt idx="26">
                  <c:v>3793.7399107565047</c:v>
                </c:pt>
                <c:pt idx="27">
                  <c:v>3793.7399107565047</c:v>
                </c:pt>
                <c:pt idx="28">
                  <c:v>3793.7399107565047</c:v>
                </c:pt>
                <c:pt idx="29">
                  <c:v>3793.7399107565047</c:v>
                </c:pt>
                <c:pt idx="30">
                  <c:v>3793.7399107565047</c:v>
                </c:pt>
                <c:pt idx="31">
                  <c:v>7551.226634525894</c:v>
                </c:pt>
                <c:pt idx="32">
                  <c:v>7551.226634525894</c:v>
                </c:pt>
                <c:pt idx="33">
                  <c:v>7551.226634525894</c:v>
                </c:pt>
                <c:pt idx="34">
                  <c:v>7551.226634525894</c:v>
                </c:pt>
                <c:pt idx="35">
                  <c:v>7551.226634525894</c:v>
                </c:pt>
                <c:pt idx="36">
                  <c:v>7551.226634525894</c:v>
                </c:pt>
                <c:pt idx="37">
                  <c:v>7551.226634525894</c:v>
                </c:pt>
                <c:pt idx="38">
                  <c:v>7551.226634525894</c:v>
                </c:pt>
                <c:pt idx="39">
                  <c:v>7551.226634525894</c:v>
                </c:pt>
                <c:pt idx="40">
                  <c:v>7551.226634525894</c:v>
                </c:pt>
                <c:pt idx="41">
                  <c:v>7551.226634525894</c:v>
                </c:pt>
                <c:pt idx="42">
                  <c:v>7551.226634525894</c:v>
                </c:pt>
                <c:pt idx="43">
                  <c:v>7551.226634525894</c:v>
                </c:pt>
                <c:pt idx="44">
                  <c:v>7551.226634525894</c:v>
                </c:pt>
                <c:pt idx="45">
                  <c:v>7551.226634525894</c:v>
                </c:pt>
                <c:pt idx="46">
                  <c:v>7551.226634525894</c:v>
                </c:pt>
                <c:pt idx="47">
                  <c:v>7551.226634525894</c:v>
                </c:pt>
                <c:pt idx="48">
                  <c:v>7551.226634525894</c:v>
                </c:pt>
                <c:pt idx="49">
                  <c:v>7551.226634525894</c:v>
                </c:pt>
                <c:pt idx="50">
                  <c:v>7551.226634525894</c:v>
                </c:pt>
                <c:pt idx="51">
                  <c:v>7551.226634525894</c:v>
                </c:pt>
                <c:pt idx="52">
                  <c:v>7551.226634525894</c:v>
                </c:pt>
                <c:pt idx="53">
                  <c:v>7551.226634525894</c:v>
                </c:pt>
                <c:pt idx="54">
                  <c:v>7551.226634525894</c:v>
                </c:pt>
                <c:pt idx="55">
                  <c:v>7551.226634525894</c:v>
                </c:pt>
                <c:pt idx="56">
                  <c:v>7551.226634525894</c:v>
                </c:pt>
                <c:pt idx="57">
                  <c:v>7551.226634525894</c:v>
                </c:pt>
                <c:pt idx="58">
                  <c:v>7551.226634525894</c:v>
                </c:pt>
                <c:pt idx="59">
                  <c:v>7551.226634525894</c:v>
                </c:pt>
                <c:pt idx="60">
                  <c:v>7551.226634525894</c:v>
                </c:pt>
                <c:pt idx="61">
                  <c:v>13267.225230658074</c:v>
                </c:pt>
                <c:pt idx="62">
                  <c:v>13267.225230658074</c:v>
                </c:pt>
                <c:pt idx="63">
                  <c:v>13267.225230658074</c:v>
                </c:pt>
                <c:pt idx="64">
                  <c:v>13267.225230658074</c:v>
                </c:pt>
                <c:pt idx="65">
                  <c:v>13267.225230658074</c:v>
                </c:pt>
                <c:pt idx="66">
                  <c:v>13267.225230658074</c:v>
                </c:pt>
                <c:pt idx="67">
                  <c:v>13267.225230658074</c:v>
                </c:pt>
                <c:pt idx="68">
                  <c:v>13267.225230658074</c:v>
                </c:pt>
                <c:pt idx="69">
                  <c:v>13267.225230658074</c:v>
                </c:pt>
                <c:pt idx="70">
                  <c:v>13267.225230658074</c:v>
                </c:pt>
                <c:pt idx="71">
                  <c:v>13267.225230658074</c:v>
                </c:pt>
                <c:pt idx="72">
                  <c:v>13267.225230658074</c:v>
                </c:pt>
                <c:pt idx="73">
                  <c:v>13267.225230658074</c:v>
                </c:pt>
                <c:pt idx="74">
                  <c:v>13267.225230658074</c:v>
                </c:pt>
                <c:pt idx="75">
                  <c:v>13267.225230658074</c:v>
                </c:pt>
                <c:pt idx="76">
                  <c:v>13267.225230658074</c:v>
                </c:pt>
                <c:pt idx="77">
                  <c:v>13267.225230658074</c:v>
                </c:pt>
                <c:pt idx="78">
                  <c:v>13267.225230658074</c:v>
                </c:pt>
                <c:pt idx="79">
                  <c:v>13267.225230658074</c:v>
                </c:pt>
                <c:pt idx="80">
                  <c:v>13267.225230658074</c:v>
                </c:pt>
                <c:pt idx="81">
                  <c:v>13267.225230658074</c:v>
                </c:pt>
                <c:pt idx="82">
                  <c:v>13267.225230658074</c:v>
                </c:pt>
                <c:pt idx="83">
                  <c:v>13267.225230658074</c:v>
                </c:pt>
                <c:pt idx="84">
                  <c:v>13267.225230658074</c:v>
                </c:pt>
                <c:pt idx="85">
                  <c:v>13267.225230658074</c:v>
                </c:pt>
                <c:pt idx="86">
                  <c:v>13267.225230658074</c:v>
                </c:pt>
                <c:pt idx="87">
                  <c:v>13267.225230658074</c:v>
                </c:pt>
                <c:pt idx="88">
                  <c:v>13267.225230658074</c:v>
                </c:pt>
                <c:pt idx="89">
                  <c:v>13267.225230658074</c:v>
                </c:pt>
                <c:pt idx="90">
                  <c:v>13267.225230658074</c:v>
                </c:pt>
                <c:pt idx="91">
                  <c:v>13267.225230658074</c:v>
                </c:pt>
                <c:pt idx="92">
                  <c:v>9820.8273080099516</c:v>
                </c:pt>
                <c:pt idx="93">
                  <c:v>9820.8273080099516</c:v>
                </c:pt>
                <c:pt idx="94">
                  <c:v>9820.8273080099516</c:v>
                </c:pt>
                <c:pt idx="95">
                  <c:v>9820.8273080099516</c:v>
                </c:pt>
                <c:pt idx="96">
                  <c:v>9820.8273080099516</c:v>
                </c:pt>
                <c:pt idx="97">
                  <c:v>9820.8273080099516</c:v>
                </c:pt>
                <c:pt idx="98">
                  <c:v>9820.8273080099516</c:v>
                </c:pt>
                <c:pt idx="99">
                  <c:v>9820.8273080099516</c:v>
                </c:pt>
                <c:pt idx="100">
                  <c:v>9820.8273080099516</c:v>
                </c:pt>
                <c:pt idx="101">
                  <c:v>9820.8273080099516</c:v>
                </c:pt>
                <c:pt idx="102">
                  <c:v>9820.8273080099516</c:v>
                </c:pt>
                <c:pt idx="103">
                  <c:v>9820.8273080099516</c:v>
                </c:pt>
                <c:pt idx="104">
                  <c:v>9820.8273080099516</c:v>
                </c:pt>
                <c:pt idx="105">
                  <c:v>9820.8273080099516</c:v>
                </c:pt>
                <c:pt idx="106">
                  <c:v>9820.8273080099516</c:v>
                </c:pt>
                <c:pt idx="107">
                  <c:v>9820.8273080099516</c:v>
                </c:pt>
                <c:pt idx="108">
                  <c:v>9820.8273080099516</c:v>
                </c:pt>
                <c:pt idx="109">
                  <c:v>9820.8273080099516</c:v>
                </c:pt>
                <c:pt idx="110">
                  <c:v>9820.8273080099516</c:v>
                </c:pt>
                <c:pt idx="111">
                  <c:v>9820.8273080099516</c:v>
                </c:pt>
                <c:pt idx="112">
                  <c:v>9820.8273080099516</c:v>
                </c:pt>
                <c:pt idx="113">
                  <c:v>9820.8273080099516</c:v>
                </c:pt>
                <c:pt idx="114">
                  <c:v>9820.8273080099516</c:v>
                </c:pt>
                <c:pt idx="115">
                  <c:v>9820.8273080099516</c:v>
                </c:pt>
                <c:pt idx="116">
                  <c:v>9820.8273080099516</c:v>
                </c:pt>
                <c:pt idx="117">
                  <c:v>9820.8273080099516</c:v>
                </c:pt>
                <c:pt idx="118">
                  <c:v>9820.8273080099516</c:v>
                </c:pt>
                <c:pt idx="119">
                  <c:v>9820.8273080099516</c:v>
                </c:pt>
                <c:pt idx="120">
                  <c:v>9820.8273080099516</c:v>
                </c:pt>
                <c:pt idx="121">
                  <c:v>9820.8273080099516</c:v>
                </c:pt>
                <c:pt idx="122">
                  <c:v>8129.7669108713872</c:v>
                </c:pt>
                <c:pt idx="123">
                  <c:v>8129.7669108713872</c:v>
                </c:pt>
                <c:pt idx="124">
                  <c:v>8129.7669108713872</c:v>
                </c:pt>
                <c:pt idx="125">
                  <c:v>8129.7669108713872</c:v>
                </c:pt>
                <c:pt idx="126">
                  <c:v>8129.7669108713872</c:v>
                </c:pt>
                <c:pt idx="127">
                  <c:v>8129.7669108713872</c:v>
                </c:pt>
                <c:pt idx="128">
                  <c:v>8129.7669108713872</c:v>
                </c:pt>
                <c:pt idx="129">
                  <c:v>8129.7669108713872</c:v>
                </c:pt>
                <c:pt idx="130">
                  <c:v>8129.7669108713872</c:v>
                </c:pt>
                <c:pt idx="131">
                  <c:v>8129.7669108713872</c:v>
                </c:pt>
                <c:pt idx="132">
                  <c:v>8129.7669108713872</c:v>
                </c:pt>
                <c:pt idx="133">
                  <c:v>8129.7669108713872</c:v>
                </c:pt>
                <c:pt idx="134">
                  <c:v>8129.7669108713872</c:v>
                </c:pt>
                <c:pt idx="135">
                  <c:v>8129.7669108713872</c:v>
                </c:pt>
                <c:pt idx="136">
                  <c:v>8129.7669108713872</c:v>
                </c:pt>
                <c:pt idx="137">
                  <c:v>8129.7669108713872</c:v>
                </c:pt>
                <c:pt idx="138">
                  <c:v>8129.7669108713872</c:v>
                </c:pt>
                <c:pt idx="139">
                  <c:v>8129.7669108713872</c:v>
                </c:pt>
                <c:pt idx="140">
                  <c:v>8129.7669108713872</c:v>
                </c:pt>
                <c:pt idx="141">
                  <c:v>8129.7669108713872</c:v>
                </c:pt>
                <c:pt idx="142">
                  <c:v>8129.7669108713872</c:v>
                </c:pt>
                <c:pt idx="143">
                  <c:v>8129.7669108713872</c:v>
                </c:pt>
                <c:pt idx="144">
                  <c:v>8129.7669108713872</c:v>
                </c:pt>
                <c:pt idx="145">
                  <c:v>8129.7669108713872</c:v>
                </c:pt>
                <c:pt idx="146">
                  <c:v>8129.7669108713872</c:v>
                </c:pt>
                <c:pt idx="147">
                  <c:v>8129.7669108713872</c:v>
                </c:pt>
                <c:pt idx="148">
                  <c:v>8129.7669108713872</c:v>
                </c:pt>
                <c:pt idx="149">
                  <c:v>8129.7669108713872</c:v>
                </c:pt>
                <c:pt idx="150">
                  <c:v>8129.7669108713872</c:v>
                </c:pt>
                <c:pt idx="151">
                  <c:v>8129.7669108713872</c:v>
                </c:pt>
                <c:pt idx="152">
                  <c:v>8129.7669108713872</c:v>
                </c:pt>
                <c:pt idx="153">
                  <c:v>6206.1940826795917</c:v>
                </c:pt>
                <c:pt idx="154">
                  <c:v>6206.1940826795917</c:v>
                </c:pt>
                <c:pt idx="155">
                  <c:v>6206.1940826795917</c:v>
                </c:pt>
                <c:pt idx="156">
                  <c:v>6206.1940826795917</c:v>
                </c:pt>
                <c:pt idx="157">
                  <c:v>6206.1940826795917</c:v>
                </c:pt>
                <c:pt idx="158">
                  <c:v>6206.1940826795917</c:v>
                </c:pt>
                <c:pt idx="159">
                  <c:v>6206.1940826795917</c:v>
                </c:pt>
                <c:pt idx="160">
                  <c:v>6206.1940826795917</c:v>
                </c:pt>
                <c:pt idx="161">
                  <c:v>6206.1940826795917</c:v>
                </c:pt>
                <c:pt idx="162">
                  <c:v>6206.1940826795917</c:v>
                </c:pt>
                <c:pt idx="163">
                  <c:v>6206.1940826795917</c:v>
                </c:pt>
                <c:pt idx="164">
                  <c:v>6206.1940826795917</c:v>
                </c:pt>
                <c:pt idx="165">
                  <c:v>6206.1940826795917</c:v>
                </c:pt>
                <c:pt idx="166">
                  <c:v>6206.1940826795917</c:v>
                </c:pt>
                <c:pt idx="167">
                  <c:v>6206.1940826795917</c:v>
                </c:pt>
                <c:pt idx="168">
                  <c:v>6206.1940826795917</c:v>
                </c:pt>
                <c:pt idx="169">
                  <c:v>6206.1940826795917</c:v>
                </c:pt>
                <c:pt idx="170">
                  <c:v>6206.1940826795917</c:v>
                </c:pt>
                <c:pt idx="171">
                  <c:v>6206.1940826795917</c:v>
                </c:pt>
                <c:pt idx="172">
                  <c:v>6206.1940826795917</c:v>
                </c:pt>
                <c:pt idx="173">
                  <c:v>6206.1940826795917</c:v>
                </c:pt>
                <c:pt idx="174">
                  <c:v>6206.1940826795917</c:v>
                </c:pt>
                <c:pt idx="175">
                  <c:v>6206.1940826795917</c:v>
                </c:pt>
                <c:pt idx="176">
                  <c:v>6206.1940826795917</c:v>
                </c:pt>
                <c:pt idx="177">
                  <c:v>6206.1940826795917</c:v>
                </c:pt>
                <c:pt idx="178">
                  <c:v>6206.1940826795917</c:v>
                </c:pt>
                <c:pt idx="179">
                  <c:v>6206.1940826795917</c:v>
                </c:pt>
                <c:pt idx="180">
                  <c:v>6206.1940826795917</c:v>
                </c:pt>
                <c:pt idx="181">
                  <c:v>6206.1940826795917</c:v>
                </c:pt>
                <c:pt idx="182">
                  <c:v>6206.1940826795917</c:v>
                </c:pt>
                <c:pt idx="183">
                  <c:v>6206.1940826795917</c:v>
                </c:pt>
                <c:pt idx="184">
                  <c:v>3442.6962802807316</c:v>
                </c:pt>
                <c:pt idx="185">
                  <c:v>3442.6962802807316</c:v>
                </c:pt>
                <c:pt idx="186">
                  <c:v>3442.6962802807316</c:v>
                </c:pt>
                <c:pt idx="187">
                  <c:v>3442.6962802807316</c:v>
                </c:pt>
                <c:pt idx="188">
                  <c:v>3442.6962802807316</c:v>
                </c:pt>
                <c:pt idx="189">
                  <c:v>3442.6962802807316</c:v>
                </c:pt>
                <c:pt idx="190">
                  <c:v>3442.6962802807316</c:v>
                </c:pt>
                <c:pt idx="191">
                  <c:v>3442.6962802807316</c:v>
                </c:pt>
                <c:pt idx="192">
                  <c:v>3442.6962802807316</c:v>
                </c:pt>
                <c:pt idx="193">
                  <c:v>3442.6962802807316</c:v>
                </c:pt>
                <c:pt idx="194">
                  <c:v>3442.6962802807316</c:v>
                </c:pt>
                <c:pt idx="195">
                  <c:v>3442.6962802807316</c:v>
                </c:pt>
                <c:pt idx="196">
                  <c:v>3442.6962802807316</c:v>
                </c:pt>
                <c:pt idx="197">
                  <c:v>3442.6962802807316</c:v>
                </c:pt>
                <c:pt idx="198">
                  <c:v>3442.6962802807316</c:v>
                </c:pt>
                <c:pt idx="199">
                  <c:v>3442.6962802807316</c:v>
                </c:pt>
                <c:pt idx="200">
                  <c:v>3442.6962802807316</c:v>
                </c:pt>
                <c:pt idx="201">
                  <c:v>3442.6962802807316</c:v>
                </c:pt>
                <c:pt idx="202">
                  <c:v>3442.6962802807316</c:v>
                </c:pt>
                <c:pt idx="203">
                  <c:v>3442.6962802807316</c:v>
                </c:pt>
                <c:pt idx="204">
                  <c:v>3442.6962802807316</c:v>
                </c:pt>
                <c:pt idx="205">
                  <c:v>3442.6962802807316</c:v>
                </c:pt>
                <c:pt idx="206">
                  <c:v>3442.6962802807316</c:v>
                </c:pt>
                <c:pt idx="207">
                  <c:v>3442.6962802807316</c:v>
                </c:pt>
                <c:pt idx="208">
                  <c:v>3442.6962802807316</c:v>
                </c:pt>
                <c:pt idx="209">
                  <c:v>3442.6962802807316</c:v>
                </c:pt>
                <c:pt idx="210">
                  <c:v>3442.6962802807316</c:v>
                </c:pt>
                <c:pt idx="211">
                  <c:v>3442.6962802807316</c:v>
                </c:pt>
                <c:pt idx="212">
                  <c:v>3442.6962802807316</c:v>
                </c:pt>
                <c:pt idx="213">
                  <c:v>3442.6962802807316</c:v>
                </c:pt>
              </c:numCache>
            </c:numRef>
          </c:val>
        </c:ser>
        <c:dLbls>
          <c:showLegendKey val="0"/>
          <c:showVal val="0"/>
          <c:showCatName val="0"/>
          <c:showSerName val="0"/>
          <c:showPercent val="0"/>
          <c:showBubbleSize val="0"/>
        </c:dLbls>
        <c:gapWidth val="0"/>
        <c:overlap val="100"/>
        <c:axId val="182105216"/>
        <c:axId val="182106752"/>
      </c:barChart>
      <c:barChart>
        <c:barDir val="col"/>
        <c:grouping val="stacked"/>
        <c:varyColors val="0"/>
        <c:ser>
          <c:idx val="2"/>
          <c:order val="2"/>
          <c:tx>
            <c:v>Revised Senior Demand</c:v>
          </c:tx>
          <c:spPr>
            <a:solidFill>
              <a:schemeClr val="tx2"/>
            </a:solidFill>
          </c:spPr>
          <c:invertIfNegative val="0"/>
          <c:val>
            <c:numRef>
              <c:f>'Modified Senior Demand'!$E$9:$E$222</c:f>
              <c:numCache>
                <c:formatCode>General</c:formatCode>
                <c:ptCount val="214"/>
                <c:pt idx="31" formatCode="_(* #,##0_);_(* \(#,##0\);_(* &quot;-&quot;??_);_(@_)">
                  <c:v>5079.1993880618329</c:v>
                </c:pt>
                <c:pt idx="32" formatCode="_(* #,##0_);_(* \(#,##0\);_(* &quot;-&quot;??_);_(@_)">
                  <c:v>5079.1993880618329</c:v>
                </c:pt>
                <c:pt idx="33" formatCode="_(* #,##0_);_(* \(#,##0\);_(* &quot;-&quot;??_);_(@_)">
                  <c:v>5079.1993880618329</c:v>
                </c:pt>
                <c:pt idx="34" formatCode="_(* #,##0_);_(* \(#,##0\);_(* &quot;-&quot;??_);_(@_)">
                  <c:v>5079.1993880618329</c:v>
                </c:pt>
                <c:pt idx="35" formatCode="_(* #,##0_);_(* \(#,##0\);_(* &quot;-&quot;??_);_(@_)">
                  <c:v>5079.1993880618329</c:v>
                </c:pt>
                <c:pt idx="36" formatCode="_(* #,##0_);_(* \(#,##0\);_(* &quot;-&quot;??_);_(@_)">
                  <c:v>5079.1993880618329</c:v>
                </c:pt>
                <c:pt idx="37" formatCode="_(* #,##0_);_(* \(#,##0\);_(* &quot;-&quot;??_);_(@_)">
                  <c:v>5079.1993880618329</c:v>
                </c:pt>
                <c:pt idx="38" formatCode="_(* #,##0_);_(* \(#,##0\);_(* &quot;-&quot;??_);_(@_)">
                  <c:v>5079.1993880618329</c:v>
                </c:pt>
                <c:pt idx="39" formatCode="_(* #,##0_);_(* \(#,##0\);_(* &quot;-&quot;??_);_(@_)">
                  <c:v>5079.1993880618329</c:v>
                </c:pt>
                <c:pt idx="40" formatCode="_(* #,##0_);_(* \(#,##0\);_(* &quot;-&quot;??_);_(@_)">
                  <c:v>5079.1993880618329</c:v>
                </c:pt>
                <c:pt idx="41" formatCode="_(* #,##0_);_(* \(#,##0\);_(* &quot;-&quot;??_);_(@_)">
                  <c:v>5079.1993880618329</c:v>
                </c:pt>
                <c:pt idx="42" formatCode="_(* #,##0_);_(* \(#,##0\);_(* &quot;-&quot;??_);_(@_)">
                  <c:v>5079.1993880618329</c:v>
                </c:pt>
                <c:pt idx="43" formatCode="_(* #,##0_);_(* \(#,##0\);_(* &quot;-&quot;??_);_(@_)">
                  <c:v>5079.1993880618329</c:v>
                </c:pt>
                <c:pt idx="44" formatCode="_(* #,##0_);_(* \(#,##0\);_(* &quot;-&quot;??_);_(@_)">
                  <c:v>5079.1993880618329</c:v>
                </c:pt>
                <c:pt idx="45" formatCode="_(* #,##0_);_(* \(#,##0\);_(* &quot;-&quot;??_);_(@_)">
                  <c:v>5079.1993880618329</c:v>
                </c:pt>
                <c:pt idx="46" formatCode="_(* #,##0_);_(* \(#,##0\);_(* &quot;-&quot;??_);_(@_)">
                  <c:v>5079.1993880618329</c:v>
                </c:pt>
                <c:pt idx="47" formatCode="_(* #,##0_);_(* \(#,##0\);_(* &quot;-&quot;??_);_(@_)">
                  <c:v>5079.1993880618329</c:v>
                </c:pt>
                <c:pt idx="48" formatCode="_(* #,##0_);_(* \(#,##0\);_(* &quot;-&quot;??_);_(@_)">
                  <c:v>5079.1993880618329</c:v>
                </c:pt>
                <c:pt idx="49" formatCode="_(* #,##0_);_(* \(#,##0\);_(* &quot;-&quot;??_);_(@_)">
                  <c:v>5079.1993880618329</c:v>
                </c:pt>
                <c:pt idx="50" formatCode="_(* #,##0_);_(* \(#,##0\);_(* &quot;-&quot;??_);_(@_)">
                  <c:v>5079.1993880618329</c:v>
                </c:pt>
                <c:pt idx="51" formatCode="_(* #,##0_);_(* \(#,##0\);_(* &quot;-&quot;??_);_(@_)">
                  <c:v>5079.1993880618329</c:v>
                </c:pt>
                <c:pt idx="52" formatCode="_(* #,##0_);_(* \(#,##0\);_(* &quot;-&quot;??_);_(@_)">
                  <c:v>5079.1993880618329</c:v>
                </c:pt>
                <c:pt idx="53" formatCode="_(* #,##0_);_(* \(#,##0\);_(* &quot;-&quot;??_);_(@_)">
                  <c:v>5079.1993880618329</c:v>
                </c:pt>
                <c:pt idx="54" formatCode="_(* #,##0_);_(* \(#,##0\);_(* &quot;-&quot;??_);_(@_)">
                  <c:v>5079.1993880618329</c:v>
                </c:pt>
                <c:pt idx="55" formatCode="_(* #,##0_);_(* \(#,##0\);_(* &quot;-&quot;??_);_(@_)">
                  <c:v>5079.1993880618329</c:v>
                </c:pt>
                <c:pt idx="56" formatCode="_(* #,##0_);_(* \(#,##0\);_(* &quot;-&quot;??_);_(@_)">
                  <c:v>5079.1993880618329</c:v>
                </c:pt>
                <c:pt idx="57" formatCode="_(* #,##0_);_(* \(#,##0\);_(* &quot;-&quot;??_);_(@_)">
                  <c:v>5079.1993880618329</c:v>
                </c:pt>
                <c:pt idx="58" formatCode="_(* #,##0_);_(* \(#,##0\);_(* &quot;-&quot;??_);_(@_)">
                  <c:v>5079.1993880618329</c:v>
                </c:pt>
                <c:pt idx="59" formatCode="_(* #,##0_);_(* \(#,##0\);_(* &quot;-&quot;??_);_(@_)">
                  <c:v>5079.1993880618329</c:v>
                </c:pt>
                <c:pt idx="60" formatCode="_(* #,##0_);_(* \(#,##0\);_(* &quot;-&quot;??_);_(@_)">
                  <c:v>5079.1993880618329</c:v>
                </c:pt>
                <c:pt idx="61" formatCode="_(* #,##0_);_(* \(#,##0\);_(* &quot;-&quot;??_);_(@_)">
                  <c:v>11463.343247500336</c:v>
                </c:pt>
                <c:pt idx="62" formatCode="_(* #,##0_);_(* \(#,##0\);_(* &quot;-&quot;??_);_(@_)">
                  <c:v>11463.343247500336</c:v>
                </c:pt>
                <c:pt idx="63" formatCode="_(* #,##0_);_(* \(#,##0\);_(* &quot;-&quot;??_);_(@_)">
                  <c:v>11463.343247500336</c:v>
                </c:pt>
                <c:pt idx="64" formatCode="_(* #,##0_);_(* \(#,##0\);_(* &quot;-&quot;??_);_(@_)">
                  <c:v>11463.343247500336</c:v>
                </c:pt>
                <c:pt idx="65" formatCode="_(* #,##0_);_(* \(#,##0\);_(* &quot;-&quot;??_);_(@_)">
                  <c:v>11463.343247500336</c:v>
                </c:pt>
                <c:pt idx="66" formatCode="_(* #,##0_);_(* \(#,##0\);_(* &quot;-&quot;??_);_(@_)">
                  <c:v>11463.343247500336</c:v>
                </c:pt>
                <c:pt idx="67" formatCode="_(* #,##0_);_(* \(#,##0\);_(* &quot;-&quot;??_);_(@_)">
                  <c:v>11463.343247500336</c:v>
                </c:pt>
                <c:pt idx="68" formatCode="_(* #,##0_);_(* \(#,##0\);_(* &quot;-&quot;??_);_(@_)">
                  <c:v>11463.343247500336</c:v>
                </c:pt>
                <c:pt idx="69" formatCode="_(* #,##0_);_(* \(#,##0\);_(* &quot;-&quot;??_);_(@_)">
                  <c:v>11463.343247500336</c:v>
                </c:pt>
                <c:pt idx="70" formatCode="_(* #,##0_);_(* \(#,##0\);_(* &quot;-&quot;??_);_(@_)">
                  <c:v>11463.343247500336</c:v>
                </c:pt>
                <c:pt idx="71" formatCode="_(* #,##0_);_(* \(#,##0\);_(* &quot;-&quot;??_);_(@_)">
                  <c:v>11463.343247500336</c:v>
                </c:pt>
                <c:pt idx="72" formatCode="_(* #,##0_);_(* \(#,##0\);_(* &quot;-&quot;??_);_(@_)">
                  <c:v>11463.343247500336</c:v>
                </c:pt>
                <c:pt idx="73" formatCode="_(* #,##0_);_(* \(#,##0\);_(* &quot;-&quot;??_);_(@_)">
                  <c:v>11463.343247500336</c:v>
                </c:pt>
                <c:pt idx="74" formatCode="_(* #,##0_);_(* \(#,##0\);_(* &quot;-&quot;??_);_(@_)">
                  <c:v>11463.343247500336</c:v>
                </c:pt>
                <c:pt idx="75" formatCode="_(* #,##0_);_(* \(#,##0\);_(* &quot;-&quot;??_);_(@_)">
                  <c:v>11463.343247500336</c:v>
                </c:pt>
                <c:pt idx="76" formatCode="_(* #,##0_);_(* \(#,##0\);_(* &quot;-&quot;??_);_(@_)">
                  <c:v>11463.343247500336</c:v>
                </c:pt>
                <c:pt idx="77" formatCode="_(* #,##0_);_(* \(#,##0\);_(* &quot;-&quot;??_);_(@_)">
                  <c:v>11463.343247500336</c:v>
                </c:pt>
                <c:pt idx="78" formatCode="_(* #,##0_);_(* \(#,##0\);_(* &quot;-&quot;??_);_(@_)">
                  <c:v>11463.343247500336</c:v>
                </c:pt>
                <c:pt idx="79" formatCode="_(* #,##0_);_(* \(#,##0\);_(* &quot;-&quot;??_);_(@_)">
                  <c:v>11463.343247500336</c:v>
                </c:pt>
                <c:pt idx="80" formatCode="_(* #,##0_);_(* \(#,##0\);_(* &quot;-&quot;??_);_(@_)">
                  <c:v>11463.343247500336</c:v>
                </c:pt>
                <c:pt idx="81" formatCode="_(* #,##0_);_(* \(#,##0\);_(* &quot;-&quot;??_);_(@_)">
                  <c:v>11463.343247500336</c:v>
                </c:pt>
                <c:pt idx="82" formatCode="_(* #,##0_);_(* \(#,##0\);_(* &quot;-&quot;??_);_(@_)">
                  <c:v>11463.343247500336</c:v>
                </c:pt>
                <c:pt idx="83" formatCode="_(* #,##0_);_(* \(#,##0\);_(* &quot;-&quot;??_);_(@_)">
                  <c:v>11463.343247500336</c:v>
                </c:pt>
                <c:pt idx="84" formatCode="_(* #,##0_);_(* \(#,##0\);_(* &quot;-&quot;??_);_(@_)">
                  <c:v>11463.343247500336</c:v>
                </c:pt>
                <c:pt idx="85" formatCode="_(* #,##0_);_(* \(#,##0\);_(* &quot;-&quot;??_);_(@_)">
                  <c:v>11463.343247500336</c:v>
                </c:pt>
                <c:pt idx="86" formatCode="_(* #,##0_);_(* \(#,##0\);_(* &quot;-&quot;??_);_(@_)">
                  <c:v>11463.343247500336</c:v>
                </c:pt>
                <c:pt idx="87" formatCode="_(* #,##0_);_(* \(#,##0\);_(* &quot;-&quot;??_);_(@_)">
                  <c:v>11463.343247500336</c:v>
                </c:pt>
                <c:pt idx="88" formatCode="_(* #,##0_);_(* \(#,##0\);_(* &quot;-&quot;??_);_(@_)">
                  <c:v>11463.343247500336</c:v>
                </c:pt>
                <c:pt idx="89" formatCode="_(* #,##0_);_(* \(#,##0\);_(* &quot;-&quot;??_);_(@_)">
                  <c:v>11463.343247500336</c:v>
                </c:pt>
                <c:pt idx="90" formatCode="_(* #,##0_);_(* \(#,##0\);_(* &quot;-&quot;??_);_(@_)">
                  <c:v>11463.343247500336</c:v>
                </c:pt>
                <c:pt idx="91" formatCode="_(* #,##0_);_(* \(#,##0\);_(* &quot;-&quot;??_);_(@_)">
                  <c:v>11463.343247500336</c:v>
                </c:pt>
                <c:pt idx="92" formatCode="_(* #,##0_);_(* \(#,##0\);_(* &quot;-&quot;??_);_(@_)">
                  <c:v>10993.872288485931</c:v>
                </c:pt>
                <c:pt idx="93" formatCode="_(* #,##0_);_(* \(#,##0\);_(* &quot;-&quot;??_);_(@_)">
                  <c:v>10993.872288485931</c:v>
                </c:pt>
                <c:pt idx="94" formatCode="_(* #,##0_);_(* \(#,##0\);_(* &quot;-&quot;??_);_(@_)">
                  <c:v>10993.872288485931</c:v>
                </c:pt>
                <c:pt idx="95" formatCode="_(* #,##0_);_(* \(#,##0\);_(* &quot;-&quot;??_);_(@_)">
                  <c:v>10993.872288485931</c:v>
                </c:pt>
                <c:pt idx="96" formatCode="_(* #,##0_);_(* \(#,##0\);_(* &quot;-&quot;??_);_(@_)">
                  <c:v>10993.872288485931</c:v>
                </c:pt>
                <c:pt idx="97" formatCode="_(* #,##0_);_(* \(#,##0\);_(* &quot;-&quot;??_);_(@_)">
                  <c:v>10993.872288485931</c:v>
                </c:pt>
                <c:pt idx="98" formatCode="_(* #,##0_);_(* \(#,##0\);_(* &quot;-&quot;??_);_(@_)">
                  <c:v>10993.872288485931</c:v>
                </c:pt>
                <c:pt idx="99" formatCode="_(* #,##0_);_(* \(#,##0\);_(* &quot;-&quot;??_);_(@_)">
                  <c:v>10993.872288485931</c:v>
                </c:pt>
                <c:pt idx="100" formatCode="_(* #,##0_);_(* \(#,##0\);_(* &quot;-&quot;??_);_(@_)">
                  <c:v>10993.872288485931</c:v>
                </c:pt>
                <c:pt idx="101" formatCode="_(* #,##0_);_(* \(#,##0\);_(* &quot;-&quot;??_);_(@_)">
                  <c:v>10993.872288485931</c:v>
                </c:pt>
                <c:pt idx="102" formatCode="_(* #,##0_);_(* \(#,##0\);_(* &quot;-&quot;??_);_(@_)">
                  <c:v>10993.872288485931</c:v>
                </c:pt>
                <c:pt idx="103" formatCode="_(* #,##0_);_(* \(#,##0\);_(* &quot;-&quot;??_);_(@_)">
                  <c:v>10993.872288485931</c:v>
                </c:pt>
                <c:pt idx="104" formatCode="_(* #,##0_);_(* \(#,##0\);_(* &quot;-&quot;??_);_(@_)">
                  <c:v>10993.872288485931</c:v>
                </c:pt>
                <c:pt idx="105" formatCode="_(* #,##0_);_(* \(#,##0\);_(* &quot;-&quot;??_);_(@_)">
                  <c:v>10993.872288485931</c:v>
                </c:pt>
                <c:pt idx="106" formatCode="_(* #,##0_);_(* \(#,##0\);_(* &quot;-&quot;??_);_(@_)">
                  <c:v>10993.872288485931</c:v>
                </c:pt>
                <c:pt idx="107" formatCode="_(* #,##0_);_(* \(#,##0\);_(* &quot;-&quot;??_);_(@_)">
                  <c:v>10993.872288485931</c:v>
                </c:pt>
                <c:pt idx="108" formatCode="_(* #,##0_);_(* \(#,##0\);_(* &quot;-&quot;??_);_(@_)">
                  <c:v>10993.872288485931</c:v>
                </c:pt>
                <c:pt idx="109" formatCode="_(* #,##0_);_(* \(#,##0\);_(* &quot;-&quot;??_);_(@_)">
                  <c:v>10993.872288485931</c:v>
                </c:pt>
                <c:pt idx="110" formatCode="_(* #,##0_);_(* \(#,##0\);_(* &quot;-&quot;??_);_(@_)">
                  <c:v>10993.872288485931</c:v>
                </c:pt>
                <c:pt idx="111" formatCode="_(* #,##0_);_(* \(#,##0\);_(* &quot;-&quot;??_);_(@_)">
                  <c:v>10993.872288485931</c:v>
                </c:pt>
                <c:pt idx="112" formatCode="_(* #,##0_);_(* \(#,##0\);_(* &quot;-&quot;??_);_(@_)">
                  <c:v>10993.872288485931</c:v>
                </c:pt>
                <c:pt idx="113" formatCode="_(* #,##0_);_(* \(#,##0\);_(* &quot;-&quot;??_);_(@_)">
                  <c:v>10993.872288485931</c:v>
                </c:pt>
                <c:pt idx="114" formatCode="_(* #,##0_);_(* \(#,##0\);_(* &quot;-&quot;??_);_(@_)">
                  <c:v>10993.872288485931</c:v>
                </c:pt>
                <c:pt idx="115" formatCode="_(* #,##0_);_(* \(#,##0\);_(* &quot;-&quot;??_);_(@_)">
                  <c:v>10993.872288485931</c:v>
                </c:pt>
                <c:pt idx="116" formatCode="_(* #,##0_);_(* \(#,##0\);_(* &quot;-&quot;??_);_(@_)">
                  <c:v>10993.872288485931</c:v>
                </c:pt>
                <c:pt idx="117" formatCode="_(* #,##0_);_(* \(#,##0\);_(* &quot;-&quot;??_);_(@_)">
                  <c:v>10993.872288485931</c:v>
                </c:pt>
                <c:pt idx="118" formatCode="_(* #,##0_);_(* \(#,##0\);_(* &quot;-&quot;??_);_(@_)">
                  <c:v>10993.872288485931</c:v>
                </c:pt>
                <c:pt idx="119" formatCode="_(* #,##0_);_(* \(#,##0\);_(* &quot;-&quot;??_);_(@_)">
                  <c:v>10993.872288485931</c:v>
                </c:pt>
                <c:pt idx="120" formatCode="_(* #,##0_);_(* \(#,##0\);_(* &quot;-&quot;??_);_(@_)">
                  <c:v>10993.872288485931</c:v>
                </c:pt>
                <c:pt idx="121" formatCode="_(* #,##0_);_(* \(#,##0\);_(* &quot;-&quot;??_);_(@_)">
                  <c:v>10993.872288485931</c:v>
                </c:pt>
                <c:pt idx="122" formatCode="_(* #,##0_);_(* \(#,##0\);_(* &quot;-&quot;??_);_(@_)">
                  <c:v>9300.7691295997829</c:v>
                </c:pt>
                <c:pt idx="123" formatCode="_(* #,##0_);_(* \(#,##0\);_(* &quot;-&quot;??_);_(@_)">
                  <c:v>9300.7691295997829</c:v>
                </c:pt>
                <c:pt idx="124" formatCode="_(* #,##0_);_(* \(#,##0\);_(* &quot;-&quot;??_);_(@_)">
                  <c:v>9300.7691295997829</c:v>
                </c:pt>
                <c:pt idx="125" formatCode="_(* #,##0_);_(* \(#,##0\);_(* &quot;-&quot;??_);_(@_)">
                  <c:v>9300.7691295997829</c:v>
                </c:pt>
                <c:pt idx="126" formatCode="_(* #,##0_);_(* \(#,##0\);_(* &quot;-&quot;??_);_(@_)">
                  <c:v>9300.7691295997829</c:v>
                </c:pt>
                <c:pt idx="127" formatCode="_(* #,##0_);_(* \(#,##0\);_(* &quot;-&quot;??_);_(@_)">
                  <c:v>9300.7691295997829</c:v>
                </c:pt>
                <c:pt idx="128" formatCode="_(* #,##0_);_(* \(#,##0\);_(* &quot;-&quot;??_);_(@_)">
                  <c:v>9300.7691295997829</c:v>
                </c:pt>
                <c:pt idx="129" formatCode="_(* #,##0_);_(* \(#,##0\);_(* &quot;-&quot;??_);_(@_)">
                  <c:v>9300.7691295997829</c:v>
                </c:pt>
                <c:pt idx="130" formatCode="_(* #,##0_);_(* \(#,##0\);_(* &quot;-&quot;??_);_(@_)">
                  <c:v>9300.7691295997829</c:v>
                </c:pt>
                <c:pt idx="131" formatCode="_(* #,##0_);_(* \(#,##0\);_(* &quot;-&quot;??_);_(@_)">
                  <c:v>9300.7691295997829</c:v>
                </c:pt>
                <c:pt idx="132" formatCode="_(* #,##0_);_(* \(#,##0\);_(* &quot;-&quot;??_);_(@_)">
                  <c:v>9300.7691295997829</c:v>
                </c:pt>
                <c:pt idx="133" formatCode="_(* #,##0_);_(* \(#,##0\);_(* &quot;-&quot;??_);_(@_)">
                  <c:v>9300.7691295997829</c:v>
                </c:pt>
                <c:pt idx="134" formatCode="_(* #,##0_);_(* \(#,##0\);_(* &quot;-&quot;??_);_(@_)">
                  <c:v>9300.7691295997829</c:v>
                </c:pt>
                <c:pt idx="135" formatCode="_(* #,##0_);_(* \(#,##0\);_(* &quot;-&quot;??_);_(@_)">
                  <c:v>9300.7691295997829</c:v>
                </c:pt>
                <c:pt idx="136" formatCode="_(* #,##0_);_(* \(#,##0\);_(* &quot;-&quot;??_);_(@_)">
                  <c:v>9300.7691295997829</c:v>
                </c:pt>
                <c:pt idx="137" formatCode="_(* #,##0_);_(* \(#,##0\);_(* &quot;-&quot;??_);_(@_)">
                  <c:v>9300.7691295997829</c:v>
                </c:pt>
                <c:pt idx="138" formatCode="_(* #,##0_);_(* \(#,##0\);_(* &quot;-&quot;??_);_(@_)">
                  <c:v>9300.7691295997829</c:v>
                </c:pt>
                <c:pt idx="139" formatCode="_(* #,##0_);_(* \(#,##0\);_(* &quot;-&quot;??_);_(@_)">
                  <c:v>9300.7691295997829</c:v>
                </c:pt>
                <c:pt idx="140" formatCode="_(* #,##0_);_(* \(#,##0\);_(* &quot;-&quot;??_);_(@_)">
                  <c:v>9300.7691295997829</c:v>
                </c:pt>
                <c:pt idx="141" formatCode="_(* #,##0_);_(* \(#,##0\);_(* &quot;-&quot;??_);_(@_)">
                  <c:v>9300.7691295997829</c:v>
                </c:pt>
                <c:pt idx="142" formatCode="_(* #,##0_);_(* \(#,##0\);_(* &quot;-&quot;??_);_(@_)">
                  <c:v>9300.7691295997829</c:v>
                </c:pt>
                <c:pt idx="143" formatCode="_(* #,##0_);_(* \(#,##0\);_(* &quot;-&quot;??_);_(@_)">
                  <c:v>9300.7691295997829</c:v>
                </c:pt>
                <c:pt idx="144" formatCode="_(* #,##0_);_(* \(#,##0\);_(* &quot;-&quot;??_);_(@_)">
                  <c:v>9300.7691295997829</c:v>
                </c:pt>
                <c:pt idx="145" formatCode="_(* #,##0_);_(* \(#,##0\);_(* &quot;-&quot;??_);_(@_)">
                  <c:v>9300.7691295997829</c:v>
                </c:pt>
                <c:pt idx="146" formatCode="_(* #,##0_);_(* \(#,##0\);_(* &quot;-&quot;??_);_(@_)">
                  <c:v>9300.7691295997829</c:v>
                </c:pt>
                <c:pt idx="147" formatCode="_(* #,##0_);_(* \(#,##0\);_(* &quot;-&quot;??_);_(@_)">
                  <c:v>9300.7691295997829</c:v>
                </c:pt>
                <c:pt idx="148" formatCode="_(* #,##0_);_(* \(#,##0\);_(* &quot;-&quot;??_);_(@_)">
                  <c:v>9300.7691295997829</c:v>
                </c:pt>
                <c:pt idx="149" formatCode="_(* #,##0_);_(* \(#,##0\);_(* &quot;-&quot;??_);_(@_)">
                  <c:v>9300.7691295997829</c:v>
                </c:pt>
                <c:pt idx="150" formatCode="_(* #,##0_);_(* \(#,##0\);_(* &quot;-&quot;??_);_(@_)">
                  <c:v>9300.7691295997829</c:v>
                </c:pt>
                <c:pt idx="151" formatCode="_(* #,##0_);_(* \(#,##0\);_(* &quot;-&quot;??_);_(@_)">
                  <c:v>9300.7691295997829</c:v>
                </c:pt>
                <c:pt idx="152" formatCode="_(* #,##0_);_(* \(#,##0\);_(* &quot;-&quot;??_);_(@_)">
                  <c:v>9300.7691295997829</c:v>
                </c:pt>
                <c:pt idx="153" formatCode="_(* #,##0_);_(* \(#,##0\);_(* &quot;-&quot;??_);_(@_)">
                  <c:v>6868.8882035812421</c:v>
                </c:pt>
                <c:pt idx="154" formatCode="_(* #,##0_);_(* \(#,##0\);_(* &quot;-&quot;??_);_(@_)">
                  <c:v>6868.8882035812421</c:v>
                </c:pt>
                <c:pt idx="155" formatCode="_(* #,##0_);_(* \(#,##0\);_(* &quot;-&quot;??_);_(@_)">
                  <c:v>6868.8882035812421</c:v>
                </c:pt>
                <c:pt idx="156" formatCode="_(* #,##0_);_(* \(#,##0\);_(* &quot;-&quot;??_);_(@_)">
                  <c:v>6868.8882035812421</c:v>
                </c:pt>
                <c:pt idx="157" formatCode="_(* #,##0_);_(* \(#,##0\);_(* &quot;-&quot;??_);_(@_)">
                  <c:v>6868.8882035812421</c:v>
                </c:pt>
                <c:pt idx="158" formatCode="_(* #,##0_);_(* \(#,##0\);_(* &quot;-&quot;??_);_(@_)">
                  <c:v>6868.8882035812421</c:v>
                </c:pt>
                <c:pt idx="159" formatCode="_(* #,##0_);_(* \(#,##0\);_(* &quot;-&quot;??_);_(@_)">
                  <c:v>6868.8882035812421</c:v>
                </c:pt>
                <c:pt idx="160" formatCode="_(* #,##0_);_(* \(#,##0\);_(* &quot;-&quot;??_);_(@_)">
                  <c:v>6868.8882035812421</c:v>
                </c:pt>
                <c:pt idx="161" formatCode="_(* #,##0_);_(* \(#,##0\);_(* &quot;-&quot;??_);_(@_)">
                  <c:v>6868.8882035812421</c:v>
                </c:pt>
                <c:pt idx="162" formatCode="_(* #,##0_);_(* \(#,##0\);_(* &quot;-&quot;??_);_(@_)">
                  <c:v>6868.8882035812421</c:v>
                </c:pt>
                <c:pt idx="163" formatCode="_(* #,##0_);_(* \(#,##0\);_(* &quot;-&quot;??_);_(@_)">
                  <c:v>6868.8882035812421</c:v>
                </c:pt>
                <c:pt idx="164" formatCode="_(* #,##0_);_(* \(#,##0\);_(* &quot;-&quot;??_);_(@_)">
                  <c:v>6868.8882035812421</c:v>
                </c:pt>
                <c:pt idx="165" formatCode="_(* #,##0_);_(* \(#,##0\);_(* &quot;-&quot;??_);_(@_)">
                  <c:v>6868.8882035812421</c:v>
                </c:pt>
                <c:pt idx="166" formatCode="_(* #,##0_);_(* \(#,##0\);_(* &quot;-&quot;??_);_(@_)">
                  <c:v>6868.8882035812421</c:v>
                </c:pt>
                <c:pt idx="167" formatCode="_(* #,##0_);_(* \(#,##0\);_(* &quot;-&quot;??_);_(@_)">
                  <c:v>6868.8882035812421</c:v>
                </c:pt>
                <c:pt idx="168" formatCode="_(* #,##0_);_(* \(#,##0\);_(* &quot;-&quot;??_);_(@_)">
                  <c:v>6868.8882035812421</c:v>
                </c:pt>
                <c:pt idx="169" formatCode="_(* #,##0_);_(* \(#,##0\);_(* &quot;-&quot;??_);_(@_)">
                  <c:v>6868.8882035812421</c:v>
                </c:pt>
                <c:pt idx="170" formatCode="_(* #,##0_);_(* \(#,##0\);_(* &quot;-&quot;??_);_(@_)">
                  <c:v>6868.8882035812421</c:v>
                </c:pt>
                <c:pt idx="171" formatCode="_(* #,##0_);_(* \(#,##0\);_(* &quot;-&quot;??_);_(@_)">
                  <c:v>6868.8882035812421</c:v>
                </c:pt>
                <c:pt idx="172" formatCode="_(* #,##0_);_(* \(#,##0\);_(* &quot;-&quot;??_);_(@_)">
                  <c:v>6868.8882035812421</c:v>
                </c:pt>
                <c:pt idx="173" formatCode="_(* #,##0_);_(* \(#,##0\);_(* &quot;-&quot;??_);_(@_)">
                  <c:v>6868.8882035812421</c:v>
                </c:pt>
                <c:pt idx="174" formatCode="_(* #,##0_);_(* \(#,##0\);_(* &quot;-&quot;??_);_(@_)">
                  <c:v>6868.8882035812421</c:v>
                </c:pt>
                <c:pt idx="175" formatCode="_(* #,##0_);_(* \(#,##0\);_(* &quot;-&quot;??_);_(@_)">
                  <c:v>6868.8882035812421</c:v>
                </c:pt>
                <c:pt idx="176" formatCode="_(* #,##0_);_(* \(#,##0\);_(* &quot;-&quot;??_);_(@_)">
                  <c:v>6868.8882035812421</c:v>
                </c:pt>
                <c:pt idx="177" formatCode="_(* #,##0_);_(* \(#,##0\);_(* &quot;-&quot;??_);_(@_)">
                  <c:v>6868.8882035812421</c:v>
                </c:pt>
                <c:pt idx="178" formatCode="_(* #,##0_);_(* \(#,##0\);_(* &quot;-&quot;??_);_(@_)">
                  <c:v>6868.8882035812421</c:v>
                </c:pt>
                <c:pt idx="179" formatCode="_(* #,##0_);_(* \(#,##0\);_(* &quot;-&quot;??_);_(@_)">
                  <c:v>6868.8882035812421</c:v>
                </c:pt>
                <c:pt idx="180" formatCode="_(* #,##0_);_(* \(#,##0\);_(* &quot;-&quot;??_);_(@_)">
                  <c:v>6868.8882035812421</c:v>
                </c:pt>
                <c:pt idx="181" formatCode="_(* #,##0_);_(* \(#,##0\);_(* &quot;-&quot;??_);_(@_)">
                  <c:v>6868.8882035812421</c:v>
                </c:pt>
                <c:pt idx="182" formatCode="_(* #,##0_);_(* \(#,##0\);_(* &quot;-&quot;??_);_(@_)">
                  <c:v>6868.8882035812421</c:v>
                </c:pt>
                <c:pt idx="183" formatCode="_(* #,##0_);_(* \(#,##0\);_(* &quot;-&quot;??_);_(@_)">
                  <c:v>6868.8882035812421</c:v>
                </c:pt>
              </c:numCache>
            </c:numRef>
          </c:val>
        </c:ser>
        <c:dLbls>
          <c:showLegendKey val="0"/>
          <c:showVal val="0"/>
          <c:showCatName val="0"/>
          <c:showSerName val="0"/>
          <c:showPercent val="0"/>
          <c:showBubbleSize val="0"/>
        </c:dLbls>
        <c:gapWidth val="0"/>
        <c:overlap val="100"/>
        <c:axId val="182110464"/>
        <c:axId val="182108928"/>
      </c:barChart>
      <c:dateAx>
        <c:axId val="182105216"/>
        <c:scaling>
          <c:orientation val="minMax"/>
        </c:scaling>
        <c:delete val="0"/>
        <c:axPos val="b"/>
        <c:numFmt formatCode="m/d/yyyy" sourceLinked="1"/>
        <c:majorTickMark val="out"/>
        <c:minorTickMark val="none"/>
        <c:tickLblPos val="none"/>
        <c:crossAx val="182106752"/>
        <c:crossesAt val="0"/>
        <c:auto val="0"/>
        <c:lblOffset val="100"/>
        <c:baseTimeUnit val="days"/>
        <c:majorUnit val="1"/>
        <c:majorTimeUnit val="months"/>
        <c:minorUnit val="7"/>
        <c:minorTimeUnit val="days"/>
      </c:dateAx>
      <c:valAx>
        <c:axId val="182106752"/>
        <c:scaling>
          <c:orientation val="minMax"/>
          <c:max val="20000"/>
          <c:min val="0"/>
        </c:scaling>
        <c:delete val="0"/>
        <c:axPos val="l"/>
        <c:majorGridlines/>
        <c:title>
          <c:tx>
            <c:rich>
              <a:bodyPr rot="-5400000" vert="horz"/>
              <a:lstStyle/>
              <a:p>
                <a:pPr>
                  <a:defRPr/>
                </a:pPr>
                <a:r>
                  <a:rPr lang="en-US"/>
                  <a:t>Time-Averaged Cubic Feet per Second (CFS)</a:t>
                </a:r>
              </a:p>
            </c:rich>
          </c:tx>
          <c:layout>
            <c:manualLayout>
              <c:xMode val="edge"/>
              <c:yMode val="edge"/>
              <c:x val="1.3720952884901401E-4"/>
              <c:y val="0.41605167703286799"/>
            </c:manualLayout>
          </c:layout>
          <c:overlay val="0"/>
        </c:title>
        <c:numFmt formatCode="#,##0" sourceLinked="0"/>
        <c:majorTickMark val="out"/>
        <c:minorTickMark val="out"/>
        <c:tickLblPos val="nextTo"/>
        <c:crossAx val="182105216"/>
        <c:crosses val="autoZero"/>
        <c:crossBetween val="between"/>
      </c:valAx>
      <c:valAx>
        <c:axId val="182108928"/>
        <c:scaling>
          <c:orientation val="minMax"/>
          <c:max val="20000"/>
        </c:scaling>
        <c:delete val="1"/>
        <c:axPos val="r"/>
        <c:numFmt formatCode="General" sourceLinked="1"/>
        <c:majorTickMark val="out"/>
        <c:minorTickMark val="none"/>
        <c:tickLblPos val="nextTo"/>
        <c:crossAx val="182110464"/>
        <c:crosses val="max"/>
        <c:crossBetween val="between"/>
      </c:valAx>
      <c:catAx>
        <c:axId val="182110464"/>
        <c:scaling>
          <c:orientation val="minMax"/>
        </c:scaling>
        <c:delete val="1"/>
        <c:axPos val="b"/>
        <c:majorTickMark val="out"/>
        <c:minorTickMark val="none"/>
        <c:tickLblPos val="nextTo"/>
        <c:crossAx val="182108928"/>
        <c:crosses val="autoZero"/>
        <c:auto val="1"/>
        <c:lblAlgn val="ctr"/>
        <c:lblOffset val="100"/>
        <c:tickLblSkip val="1"/>
        <c:tickMarkSkip val="1"/>
        <c:noMultiLvlLbl val="0"/>
      </c:catAx>
    </c:plotArea>
    <c:plotVisOnly val="0"/>
    <c:dispBlanksAs val="gap"/>
    <c:showDLblsOverMax val="0"/>
  </c:chart>
  <c:spPr>
    <a:ln>
      <a:noFill/>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2015 Combined Sacramento/San Joaquin River Basin Senior Supply/Demand</a:t>
            </a:r>
          </a:p>
          <a:p>
            <a:pPr>
              <a:defRPr/>
            </a:pPr>
            <a:r>
              <a:rPr lang="en-US" sz="1800" b="1" i="0" baseline="0">
                <a:effectLst/>
              </a:rPr>
              <a:t>with Revised Senior Demands and Post-14 rights to April 17, 1916</a:t>
            </a:r>
            <a:endParaRPr lang="en-US">
              <a:effectLst/>
            </a:endParaRPr>
          </a:p>
        </c:rich>
      </c:tx>
      <c:layout>
        <c:manualLayout>
          <c:xMode val="edge"/>
          <c:yMode val="edge"/>
          <c:x val="0.101537584759195"/>
          <c:y val="0.22584192012096899"/>
        </c:manualLayout>
      </c:layout>
      <c:overlay val="0"/>
    </c:title>
    <c:autoTitleDeleted val="0"/>
    <c:plotArea>
      <c:layout>
        <c:manualLayout>
          <c:layoutTarget val="inner"/>
          <c:xMode val="edge"/>
          <c:yMode val="edge"/>
          <c:x val="7.0690075475771205E-2"/>
          <c:y val="0.31979389343044301"/>
          <c:w val="0.91266818829190999"/>
          <c:h val="0.64367511359852203"/>
        </c:manualLayout>
      </c:layout>
      <c:barChart>
        <c:barDir val="col"/>
        <c:grouping val="stacked"/>
        <c:varyColors val="0"/>
        <c:ser>
          <c:idx val="0"/>
          <c:order val="0"/>
          <c:tx>
            <c:v>Riparian Demand</c:v>
          </c:tx>
          <c:spPr>
            <a:solidFill>
              <a:srgbClr val="F0E442">
                <a:alpha val="50000"/>
              </a:srgbClr>
            </a:solidFill>
            <a:ln w="38100">
              <a:noFill/>
              <a:prstDash val="sysDot"/>
            </a:ln>
          </c:spPr>
          <c:invertIfNegative val="0"/>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(Original)'!$L$13:$L$226</c:f>
              <c:numCache>
                <c:formatCode>_(* #,##0_);_(* \(#,##0\);_(* "-"??_);_(@_)</c:formatCode>
                <c:ptCount val="214"/>
                <c:pt idx="0">
                  <c:v>2556.1473201683425</c:v>
                </c:pt>
                <c:pt idx="1">
                  <c:v>2556.1473201683425</c:v>
                </c:pt>
                <c:pt idx="2">
                  <c:v>2556.1473201683425</c:v>
                </c:pt>
                <c:pt idx="3">
                  <c:v>2556.1473201683425</c:v>
                </c:pt>
                <c:pt idx="4">
                  <c:v>2556.1473201683425</c:v>
                </c:pt>
                <c:pt idx="5">
                  <c:v>2556.1473201683425</c:v>
                </c:pt>
                <c:pt idx="6">
                  <c:v>2556.1473201683425</c:v>
                </c:pt>
                <c:pt idx="7">
                  <c:v>2556.1473201683425</c:v>
                </c:pt>
                <c:pt idx="8">
                  <c:v>2556.1473201683425</c:v>
                </c:pt>
                <c:pt idx="9">
                  <c:v>2556.1473201683425</c:v>
                </c:pt>
                <c:pt idx="10">
                  <c:v>2556.1473201683425</c:v>
                </c:pt>
                <c:pt idx="11">
                  <c:v>2556.1473201683425</c:v>
                </c:pt>
                <c:pt idx="12">
                  <c:v>2556.1473201683425</c:v>
                </c:pt>
                <c:pt idx="13">
                  <c:v>2556.1473201683425</c:v>
                </c:pt>
                <c:pt idx="14">
                  <c:v>2556.1473201683425</c:v>
                </c:pt>
                <c:pt idx="15">
                  <c:v>2556.1473201683425</c:v>
                </c:pt>
                <c:pt idx="16">
                  <c:v>2556.1473201683425</c:v>
                </c:pt>
                <c:pt idx="17">
                  <c:v>2556.1473201683425</c:v>
                </c:pt>
                <c:pt idx="18">
                  <c:v>2556.1473201683425</c:v>
                </c:pt>
                <c:pt idx="19">
                  <c:v>2556.1473201683425</c:v>
                </c:pt>
                <c:pt idx="20">
                  <c:v>2556.1473201683425</c:v>
                </c:pt>
                <c:pt idx="21">
                  <c:v>2556.1473201683425</c:v>
                </c:pt>
                <c:pt idx="22">
                  <c:v>2556.1473201683425</c:v>
                </c:pt>
                <c:pt idx="23">
                  <c:v>2556.1473201683425</c:v>
                </c:pt>
                <c:pt idx="24">
                  <c:v>2556.1473201683425</c:v>
                </c:pt>
                <c:pt idx="25">
                  <c:v>2556.1473201683425</c:v>
                </c:pt>
                <c:pt idx="26">
                  <c:v>2556.1473201683425</c:v>
                </c:pt>
                <c:pt idx="27">
                  <c:v>2556.1473201683425</c:v>
                </c:pt>
                <c:pt idx="28">
                  <c:v>2556.1473201683425</c:v>
                </c:pt>
                <c:pt idx="29">
                  <c:v>2556.1473201683425</c:v>
                </c:pt>
                <c:pt idx="30">
                  <c:v>2556.1473201683425</c:v>
                </c:pt>
                <c:pt idx="31">
                  <c:v>2563.6754099540267</c:v>
                </c:pt>
                <c:pt idx="32">
                  <c:v>2563.6754099540267</c:v>
                </c:pt>
                <c:pt idx="33">
                  <c:v>2563.6754099540267</c:v>
                </c:pt>
                <c:pt idx="34">
                  <c:v>2563.6754099540267</c:v>
                </c:pt>
                <c:pt idx="35">
                  <c:v>2563.6754099540267</c:v>
                </c:pt>
                <c:pt idx="36">
                  <c:v>2563.6754099540267</c:v>
                </c:pt>
                <c:pt idx="37">
                  <c:v>2563.6754099540267</c:v>
                </c:pt>
                <c:pt idx="38">
                  <c:v>2563.6754099540267</c:v>
                </c:pt>
                <c:pt idx="39">
                  <c:v>2563.6754099540267</c:v>
                </c:pt>
                <c:pt idx="40">
                  <c:v>2563.6754099540267</c:v>
                </c:pt>
                <c:pt idx="41">
                  <c:v>2563.6754099540267</c:v>
                </c:pt>
                <c:pt idx="42">
                  <c:v>2563.6754099540267</c:v>
                </c:pt>
                <c:pt idx="43">
                  <c:v>2563.6754099540267</c:v>
                </c:pt>
                <c:pt idx="44">
                  <c:v>2563.6754099540267</c:v>
                </c:pt>
                <c:pt idx="45">
                  <c:v>2563.6754099540267</c:v>
                </c:pt>
                <c:pt idx="46">
                  <c:v>2563.6754099540267</c:v>
                </c:pt>
                <c:pt idx="47">
                  <c:v>2563.6754099540267</c:v>
                </c:pt>
                <c:pt idx="48">
                  <c:v>2563.6754099540267</c:v>
                </c:pt>
                <c:pt idx="49">
                  <c:v>2563.6754099540267</c:v>
                </c:pt>
                <c:pt idx="50">
                  <c:v>2563.6754099540267</c:v>
                </c:pt>
                <c:pt idx="51">
                  <c:v>2563.6754099540267</c:v>
                </c:pt>
                <c:pt idx="52">
                  <c:v>2563.6754099540267</c:v>
                </c:pt>
                <c:pt idx="53">
                  <c:v>2563.6754099540267</c:v>
                </c:pt>
                <c:pt idx="54">
                  <c:v>2563.6754099540267</c:v>
                </c:pt>
                <c:pt idx="55">
                  <c:v>2563.6754099540267</c:v>
                </c:pt>
                <c:pt idx="56">
                  <c:v>2563.6754099540267</c:v>
                </c:pt>
                <c:pt idx="57">
                  <c:v>2563.6754099540267</c:v>
                </c:pt>
                <c:pt idx="58">
                  <c:v>2563.6754099540267</c:v>
                </c:pt>
                <c:pt idx="59">
                  <c:v>2563.6754099540267</c:v>
                </c:pt>
                <c:pt idx="60">
                  <c:v>2563.6754099540267</c:v>
                </c:pt>
                <c:pt idx="61">
                  <c:v>4511.9299864593913</c:v>
                </c:pt>
                <c:pt idx="62">
                  <c:v>4511.9299864593913</c:v>
                </c:pt>
                <c:pt idx="63">
                  <c:v>4511.9299864593913</c:v>
                </c:pt>
                <c:pt idx="64">
                  <c:v>4511.9299864593913</c:v>
                </c:pt>
                <c:pt idx="65">
                  <c:v>4511.9299864593913</c:v>
                </c:pt>
                <c:pt idx="66">
                  <c:v>4511.9299864593913</c:v>
                </c:pt>
                <c:pt idx="67">
                  <c:v>4511.9299864593913</c:v>
                </c:pt>
                <c:pt idx="68">
                  <c:v>4511.9299864593913</c:v>
                </c:pt>
                <c:pt idx="69">
                  <c:v>4511.9299864593913</c:v>
                </c:pt>
                <c:pt idx="70">
                  <c:v>4511.9299864593913</c:v>
                </c:pt>
                <c:pt idx="71">
                  <c:v>4511.9299864593913</c:v>
                </c:pt>
                <c:pt idx="72">
                  <c:v>4511.9299864593913</c:v>
                </c:pt>
                <c:pt idx="73">
                  <c:v>4511.9299864593913</c:v>
                </c:pt>
                <c:pt idx="74">
                  <c:v>4511.9299864593913</c:v>
                </c:pt>
                <c:pt idx="75">
                  <c:v>4511.9299864593913</c:v>
                </c:pt>
                <c:pt idx="76">
                  <c:v>4511.9299864593913</c:v>
                </c:pt>
                <c:pt idx="77">
                  <c:v>4511.9299864593913</c:v>
                </c:pt>
                <c:pt idx="78">
                  <c:v>4511.9299864593913</c:v>
                </c:pt>
                <c:pt idx="79">
                  <c:v>4511.9299864593913</c:v>
                </c:pt>
                <c:pt idx="80">
                  <c:v>4511.9299864593913</c:v>
                </c:pt>
                <c:pt idx="81">
                  <c:v>4511.9299864593913</c:v>
                </c:pt>
                <c:pt idx="82">
                  <c:v>4511.9299864593913</c:v>
                </c:pt>
                <c:pt idx="83">
                  <c:v>4511.9299864593913</c:v>
                </c:pt>
                <c:pt idx="84">
                  <c:v>4511.9299864593913</c:v>
                </c:pt>
                <c:pt idx="85">
                  <c:v>4511.9299864593913</c:v>
                </c:pt>
                <c:pt idx="86">
                  <c:v>4511.9299864593913</c:v>
                </c:pt>
                <c:pt idx="87">
                  <c:v>4511.9299864593913</c:v>
                </c:pt>
                <c:pt idx="88">
                  <c:v>4511.9299864593913</c:v>
                </c:pt>
                <c:pt idx="89">
                  <c:v>4511.9299864593913</c:v>
                </c:pt>
                <c:pt idx="90">
                  <c:v>4511.9299864593913</c:v>
                </c:pt>
                <c:pt idx="91">
                  <c:v>4511.9299864593913</c:v>
                </c:pt>
                <c:pt idx="92">
                  <c:v>6256.7008978574904</c:v>
                </c:pt>
                <c:pt idx="93">
                  <c:v>6256.7008978574904</c:v>
                </c:pt>
                <c:pt idx="94">
                  <c:v>6256.7008978574904</c:v>
                </c:pt>
                <c:pt idx="95">
                  <c:v>6256.7008978574904</c:v>
                </c:pt>
                <c:pt idx="96">
                  <c:v>6256.7008978574904</c:v>
                </c:pt>
                <c:pt idx="97">
                  <c:v>6256.7008978574904</c:v>
                </c:pt>
                <c:pt idx="98">
                  <c:v>6256.7008978574904</c:v>
                </c:pt>
                <c:pt idx="99">
                  <c:v>6256.7008978574904</c:v>
                </c:pt>
                <c:pt idx="100">
                  <c:v>6256.7008978574904</c:v>
                </c:pt>
                <c:pt idx="101">
                  <c:v>6256.7008978574904</c:v>
                </c:pt>
                <c:pt idx="102">
                  <c:v>6256.7008978574904</c:v>
                </c:pt>
                <c:pt idx="103">
                  <c:v>6256.7008978574904</c:v>
                </c:pt>
                <c:pt idx="104">
                  <c:v>6256.7008978574904</c:v>
                </c:pt>
                <c:pt idx="105">
                  <c:v>6256.7008978574904</c:v>
                </c:pt>
                <c:pt idx="106">
                  <c:v>6256.7008978574904</c:v>
                </c:pt>
                <c:pt idx="107">
                  <c:v>6256.7008978574904</c:v>
                </c:pt>
                <c:pt idx="108">
                  <c:v>6256.7008978574904</c:v>
                </c:pt>
                <c:pt idx="109">
                  <c:v>6256.7008978574904</c:v>
                </c:pt>
                <c:pt idx="110">
                  <c:v>6256.7008978574904</c:v>
                </c:pt>
                <c:pt idx="111">
                  <c:v>6256.7008978574904</c:v>
                </c:pt>
                <c:pt idx="112">
                  <c:v>6256.7008978574904</c:v>
                </c:pt>
                <c:pt idx="113">
                  <c:v>6256.7008978574904</c:v>
                </c:pt>
                <c:pt idx="114">
                  <c:v>6256.7008978574904</c:v>
                </c:pt>
                <c:pt idx="115">
                  <c:v>6256.7008978574904</c:v>
                </c:pt>
                <c:pt idx="116">
                  <c:v>6256.7008978574904</c:v>
                </c:pt>
                <c:pt idx="117">
                  <c:v>6256.7008978574904</c:v>
                </c:pt>
                <c:pt idx="118">
                  <c:v>6256.7008978574904</c:v>
                </c:pt>
                <c:pt idx="119">
                  <c:v>6256.7008978574904</c:v>
                </c:pt>
                <c:pt idx="120">
                  <c:v>6256.7008978574904</c:v>
                </c:pt>
                <c:pt idx="121">
                  <c:v>6256.7008978574904</c:v>
                </c:pt>
                <c:pt idx="122">
                  <c:v>6620.9046157451603</c:v>
                </c:pt>
                <c:pt idx="123">
                  <c:v>6620.9046157451603</c:v>
                </c:pt>
                <c:pt idx="124">
                  <c:v>6620.9046157451603</c:v>
                </c:pt>
                <c:pt idx="125">
                  <c:v>6620.9046157451603</c:v>
                </c:pt>
                <c:pt idx="126">
                  <c:v>6620.9046157451603</c:v>
                </c:pt>
                <c:pt idx="127">
                  <c:v>6620.9046157451603</c:v>
                </c:pt>
                <c:pt idx="128">
                  <c:v>6620.9046157451603</c:v>
                </c:pt>
                <c:pt idx="129">
                  <c:v>6620.9046157451603</c:v>
                </c:pt>
                <c:pt idx="130">
                  <c:v>6620.9046157451603</c:v>
                </c:pt>
                <c:pt idx="131">
                  <c:v>6620.9046157451603</c:v>
                </c:pt>
                <c:pt idx="132">
                  <c:v>6620.9046157451603</c:v>
                </c:pt>
                <c:pt idx="133">
                  <c:v>6620.9046157451603</c:v>
                </c:pt>
                <c:pt idx="134">
                  <c:v>6620.9046157451603</c:v>
                </c:pt>
                <c:pt idx="135">
                  <c:v>6620.9046157451603</c:v>
                </c:pt>
                <c:pt idx="136">
                  <c:v>6620.9046157451603</c:v>
                </c:pt>
                <c:pt idx="137">
                  <c:v>6620.9046157451603</c:v>
                </c:pt>
                <c:pt idx="138">
                  <c:v>6620.9046157451603</c:v>
                </c:pt>
                <c:pt idx="139">
                  <c:v>6620.9046157451603</c:v>
                </c:pt>
                <c:pt idx="140">
                  <c:v>6620.9046157451603</c:v>
                </c:pt>
                <c:pt idx="141">
                  <c:v>6620.9046157451603</c:v>
                </c:pt>
                <c:pt idx="142">
                  <c:v>6620.9046157451603</c:v>
                </c:pt>
                <c:pt idx="143">
                  <c:v>6620.9046157451603</c:v>
                </c:pt>
                <c:pt idx="144">
                  <c:v>6620.9046157451603</c:v>
                </c:pt>
                <c:pt idx="145">
                  <c:v>6620.9046157451603</c:v>
                </c:pt>
                <c:pt idx="146">
                  <c:v>6620.9046157451603</c:v>
                </c:pt>
                <c:pt idx="147">
                  <c:v>6620.9046157451603</c:v>
                </c:pt>
                <c:pt idx="148">
                  <c:v>6620.9046157451603</c:v>
                </c:pt>
                <c:pt idx="149">
                  <c:v>6620.9046157451603</c:v>
                </c:pt>
                <c:pt idx="150">
                  <c:v>6620.9046157451603</c:v>
                </c:pt>
                <c:pt idx="151">
                  <c:v>6620.9046157451603</c:v>
                </c:pt>
                <c:pt idx="152">
                  <c:v>6620.9046157451603</c:v>
                </c:pt>
                <c:pt idx="153">
                  <c:v>5074.4143922783387</c:v>
                </c:pt>
                <c:pt idx="154">
                  <c:v>5074.4143922783387</c:v>
                </c:pt>
                <c:pt idx="155">
                  <c:v>5074.4143922783387</c:v>
                </c:pt>
                <c:pt idx="156">
                  <c:v>5074.4143922783387</c:v>
                </c:pt>
                <c:pt idx="157">
                  <c:v>5074.4143922783387</c:v>
                </c:pt>
                <c:pt idx="158">
                  <c:v>5074.4143922783387</c:v>
                </c:pt>
                <c:pt idx="159">
                  <c:v>5074.4143922783387</c:v>
                </c:pt>
                <c:pt idx="160">
                  <c:v>5074.4143922783387</c:v>
                </c:pt>
                <c:pt idx="161">
                  <c:v>5074.4143922783387</c:v>
                </c:pt>
                <c:pt idx="162">
                  <c:v>5074.4143922783387</c:v>
                </c:pt>
                <c:pt idx="163">
                  <c:v>5074.4143922783387</c:v>
                </c:pt>
                <c:pt idx="164">
                  <c:v>5074.4143922783387</c:v>
                </c:pt>
                <c:pt idx="165">
                  <c:v>5074.4143922783387</c:v>
                </c:pt>
                <c:pt idx="166">
                  <c:v>5074.4143922783387</c:v>
                </c:pt>
                <c:pt idx="167">
                  <c:v>5074.4143922783387</c:v>
                </c:pt>
                <c:pt idx="168">
                  <c:v>5074.4143922783387</c:v>
                </c:pt>
                <c:pt idx="169">
                  <c:v>5074.4143922783387</c:v>
                </c:pt>
                <c:pt idx="170">
                  <c:v>5074.4143922783387</c:v>
                </c:pt>
                <c:pt idx="171">
                  <c:v>5074.4143922783387</c:v>
                </c:pt>
                <c:pt idx="172">
                  <c:v>5074.4143922783387</c:v>
                </c:pt>
                <c:pt idx="173">
                  <c:v>5074.4143922783387</c:v>
                </c:pt>
                <c:pt idx="174">
                  <c:v>5074.4143922783387</c:v>
                </c:pt>
                <c:pt idx="175">
                  <c:v>5074.4143922783387</c:v>
                </c:pt>
                <c:pt idx="176">
                  <c:v>5074.4143922783387</c:v>
                </c:pt>
                <c:pt idx="177">
                  <c:v>5074.4143922783387</c:v>
                </c:pt>
                <c:pt idx="178">
                  <c:v>5074.4143922783387</c:v>
                </c:pt>
                <c:pt idx="179">
                  <c:v>5074.4143922783387</c:v>
                </c:pt>
                <c:pt idx="180">
                  <c:v>5074.4143922783387</c:v>
                </c:pt>
                <c:pt idx="181">
                  <c:v>5074.4143922783387</c:v>
                </c:pt>
                <c:pt idx="182">
                  <c:v>5074.4143922783387</c:v>
                </c:pt>
                <c:pt idx="183">
                  <c:v>5074.4143922783387</c:v>
                </c:pt>
                <c:pt idx="184">
                  <c:v>3037.001459391337</c:v>
                </c:pt>
                <c:pt idx="185">
                  <c:v>3037.001459391337</c:v>
                </c:pt>
                <c:pt idx="186">
                  <c:v>3037.001459391337</c:v>
                </c:pt>
                <c:pt idx="187">
                  <c:v>3037.001459391337</c:v>
                </c:pt>
                <c:pt idx="188">
                  <c:v>3037.001459391337</c:v>
                </c:pt>
                <c:pt idx="189">
                  <c:v>3037.001459391337</c:v>
                </c:pt>
                <c:pt idx="190">
                  <c:v>3037.001459391337</c:v>
                </c:pt>
                <c:pt idx="191">
                  <c:v>3037.001459391337</c:v>
                </c:pt>
                <c:pt idx="192">
                  <c:v>3037.001459391337</c:v>
                </c:pt>
                <c:pt idx="193">
                  <c:v>3037.001459391337</c:v>
                </c:pt>
                <c:pt idx="194">
                  <c:v>3037.001459391337</c:v>
                </c:pt>
                <c:pt idx="195">
                  <c:v>3037.001459391337</c:v>
                </c:pt>
                <c:pt idx="196">
                  <c:v>3037.001459391337</c:v>
                </c:pt>
                <c:pt idx="197">
                  <c:v>3037.001459391337</c:v>
                </c:pt>
                <c:pt idx="198">
                  <c:v>3037.001459391337</c:v>
                </c:pt>
                <c:pt idx="199">
                  <c:v>3037.001459391337</c:v>
                </c:pt>
                <c:pt idx="200">
                  <c:v>3037.001459391337</c:v>
                </c:pt>
                <c:pt idx="201">
                  <c:v>3037.001459391337</c:v>
                </c:pt>
                <c:pt idx="202">
                  <c:v>3037.001459391337</c:v>
                </c:pt>
                <c:pt idx="203">
                  <c:v>3037.001459391337</c:v>
                </c:pt>
                <c:pt idx="204">
                  <c:v>3037.001459391337</c:v>
                </c:pt>
                <c:pt idx="205">
                  <c:v>3037.001459391337</c:v>
                </c:pt>
                <c:pt idx="206">
                  <c:v>3037.001459391337</c:v>
                </c:pt>
                <c:pt idx="207">
                  <c:v>3037.001459391337</c:v>
                </c:pt>
                <c:pt idx="208">
                  <c:v>3037.001459391337</c:v>
                </c:pt>
                <c:pt idx="209">
                  <c:v>3037.001459391337</c:v>
                </c:pt>
                <c:pt idx="210">
                  <c:v>3037.001459391337</c:v>
                </c:pt>
                <c:pt idx="211">
                  <c:v>3037.001459391337</c:v>
                </c:pt>
                <c:pt idx="212">
                  <c:v>3037.001459391337</c:v>
                </c:pt>
                <c:pt idx="213">
                  <c:v>3037.001459391337</c:v>
                </c:pt>
              </c:numCache>
            </c:numRef>
          </c:val>
        </c:ser>
        <c:ser>
          <c:idx val="1"/>
          <c:order val="1"/>
          <c:tx>
            <c:v>Pre-1914 Demand</c:v>
          </c:tx>
          <c:spPr>
            <a:solidFill>
              <a:srgbClr val="E69F00">
                <a:alpha val="50000"/>
              </a:srgbClr>
            </a:solidFill>
            <a:ln w="38100">
              <a:noFill/>
              <a:prstDash val="sysDot"/>
            </a:ln>
          </c:spPr>
          <c:invertIfNegative val="0"/>
          <c:cat>
            <c:numRef>
              <c:f>'Senior Chart Data (Original)'!$A$13:$A$226</c:f>
              <c:numCache>
                <c:formatCode>m/d/yyyy</c:formatCode>
                <c:ptCount val="214"/>
                <c:pt idx="0">
                  <c:v>42064</c:v>
                </c:pt>
                <c:pt idx="1">
                  <c:v>42065</c:v>
                </c:pt>
                <c:pt idx="2">
                  <c:v>42066</c:v>
                </c:pt>
                <c:pt idx="3">
                  <c:v>42067</c:v>
                </c:pt>
                <c:pt idx="4">
                  <c:v>42068</c:v>
                </c:pt>
                <c:pt idx="5">
                  <c:v>42069</c:v>
                </c:pt>
                <c:pt idx="6">
                  <c:v>42070</c:v>
                </c:pt>
                <c:pt idx="7">
                  <c:v>42071</c:v>
                </c:pt>
                <c:pt idx="8">
                  <c:v>42072</c:v>
                </c:pt>
                <c:pt idx="9">
                  <c:v>42073</c:v>
                </c:pt>
                <c:pt idx="10">
                  <c:v>42074</c:v>
                </c:pt>
                <c:pt idx="11">
                  <c:v>42075</c:v>
                </c:pt>
                <c:pt idx="12">
                  <c:v>42076</c:v>
                </c:pt>
                <c:pt idx="13">
                  <c:v>42077</c:v>
                </c:pt>
                <c:pt idx="14">
                  <c:v>42078</c:v>
                </c:pt>
                <c:pt idx="15">
                  <c:v>42079</c:v>
                </c:pt>
                <c:pt idx="16">
                  <c:v>42080</c:v>
                </c:pt>
                <c:pt idx="17">
                  <c:v>42081</c:v>
                </c:pt>
                <c:pt idx="18">
                  <c:v>42082</c:v>
                </c:pt>
                <c:pt idx="19">
                  <c:v>42083</c:v>
                </c:pt>
                <c:pt idx="20">
                  <c:v>42084</c:v>
                </c:pt>
                <c:pt idx="21">
                  <c:v>42085</c:v>
                </c:pt>
                <c:pt idx="22">
                  <c:v>42086</c:v>
                </c:pt>
                <c:pt idx="23">
                  <c:v>42087</c:v>
                </c:pt>
                <c:pt idx="24">
                  <c:v>42088</c:v>
                </c:pt>
                <c:pt idx="25">
                  <c:v>42089</c:v>
                </c:pt>
                <c:pt idx="26">
                  <c:v>42090</c:v>
                </c:pt>
                <c:pt idx="27">
                  <c:v>42091</c:v>
                </c:pt>
                <c:pt idx="28">
                  <c:v>42092</c:v>
                </c:pt>
                <c:pt idx="29">
                  <c:v>42093</c:v>
                </c:pt>
                <c:pt idx="30">
                  <c:v>42094</c:v>
                </c:pt>
                <c:pt idx="31">
                  <c:v>42095</c:v>
                </c:pt>
                <c:pt idx="32">
                  <c:v>42096</c:v>
                </c:pt>
                <c:pt idx="33">
                  <c:v>42097</c:v>
                </c:pt>
                <c:pt idx="34">
                  <c:v>42098</c:v>
                </c:pt>
                <c:pt idx="35">
                  <c:v>42099</c:v>
                </c:pt>
                <c:pt idx="36">
                  <c:v>42100</c:v>
                </c:pt>
                <c:pt idx="37">
                  <c:v>42101</c:v>
                </c:pt>
                <c:pt idx="38">
                  <c:v>42102</c:v>
                </c:pt>
                <c:pt idx="39">
                  <c:v>42103</c:v>
                </c:pt>
                <c:pt idx="40">
                  <c:v>42104</c:v>
                </c:pt>
                <c:pt idx="41">
                  <c:v>42105</c:v>
                </c:pt>
                <c:pt idx="42">
                  <c:v>42106</c:v>
                </c:pt>
                <c:pt idx="43">
                  <c:v>42107</c:v>
                </c:pt>
                <c:pt idx="44">
                  <c:v>42108</c:v>
                </c:pt>
                <c:pt idx="45">
                  <c:v>42109</c:v>
                </c:pt>
                <c:pt idx="46">
                  <c:v>42110</c:v>
                </c:pt>
                <c:pt idx="47">
                  <c:v>42111</c:v>
                </c:pt>
                <c:pt idx="48">
                  <c:v>42112</c:v>
                </c:pt>
                <c:pt idx="49">
                  <c:v>42113</c:v>
                </c:pt>
                <c:pt idx="50">
                  <c:v>42114</c:v>
                </c:pt>
                <c:pt idx="51">
                  <c:v>42115</c:v>
                </c:pt>
                <c:pt idx="52">
                  <c:v>42116</c:v>
                </c:pt>
                <c:pt idx="53">
                  <c:v>42117</c:v>
                </c:pt>
                <c:pt idx="54">
                  <c:v>42118</c:v>
                </c:pt>
                <c:pt idx="55">
                  <c:v>42119</c:v>
                </c:pt>
                <c:pt idx="56">
                  <c:v>42120</c:v>
                </c:pt>
                <c:pt idx="57">
                  <c:v>42121</c:v>
                </c:pt>
                <c:pt idx="58">
                  <c:v>42122</c:v>
                </c:pt>
                <c:pt idx="59">
                  <c:v>42123</c:v>
                </c:pt>
                <c:pt idx="60">
                  <c:v>42124</c:v>
                </c:pt>
                <c:pt idx="61">
                  <c:v>42125</c:v>
                </c:pt>
                <c:pt idx="62">
                  <c:v>42126</c:v>
                </c:pt>
                <c:pt idx="63">
                  <c:v>42127</c:v>
                </c:pt>
                <c:pt idx="64">
                  <c:v>42128</c:v>
                </c:pt>
                <c:pt idx="65">
                  <c:v>42129</c:v>
                </c:pt>
                <c:pt idx="66">
                  <c:v>42130</c:v>
                </c:pt>
                <c:pt idx="67">
                  <c:v>42131</c:v>
                </c:pt>
                <c:pt idx="68">
                  <c:v>42132</c:v>
                </c:pt>
                <c:pt idx="69">
                  <c:v>42133</c:v>
                </c:pt>
                <c:pt idx="70">
                  <c:v>42134</c:v>
                </c:pt>
                <c:pt idx="71">
                  <c:v>42135</c:v>
                </c:pt>
                <c:pt idx="72">
                  <c:v>42136</c:v>
                </c:pt>
                <c:pt idx="73">
                  <c:v>42137</c:v>
                </c:pt>
                <c:pt idx="74">
                  <c:v>42138</c:v>
                </c:pt>
                <c:pt idx="75">
                  <c:v>42139</c:v>
                </c:pt>
                <c:pt idx="76">
                  <c:v>42140</c:v>
                </c:pt>
                <c:pt idx="77">
                  <c:v>42141</c:v>
                </c:pt>
                <c:pt idx="78">
                  <c:v>42142</c:v>
                </c:pt>
                <c:pt idx="79">
                  <c:v>42143</c:v>
                </c:pt>
                <c:pt idx="80">
                  <c:v>42144</c:v>
                </c:pt>
                <c:pt idx="81">
                  <c:v>42145</c:v>
                </c:pt>
                <c:pt idx="82">
                  <c:v>42146</c:v>
                </c:pt>
                <c:pt idx="83">
                  <c:v>42147</c:v>
                </c:pt>
                <c:pt idx="84">
                  <c:v>42148</c:v>
                </c:pt>
                <c:pt idx="85">
                  <c:v>42149</c:v>
                </c:pt>
                <c:pt idx="86">
                  <c:v>42150</c:v>
                </c:pt>
                <c:pt idx="87">
                  <c:v>42151</c:v>
                </c:pt>
                <c:pt idx="88">
                  <c:v>42152</c:v>
                </c:pt>
                <c:pt idx="89">
                  <c:v>42153</c:v>
                </c:pt>
                <c:pt idx="90">
                  <c:v>42154</c:v>
                </c:pt>
                <c:pt idx="91">
                  <c:v>42155</c:v>
                </c:pt>
                <c:pt idx="92">
                  <c:v>42156</c:v>
                </c:pt>
                <c:pt idx="93">
                  <c:v>42157</c:v>
                </c:pt>
                <c:pt idx="94">
                  <c:v>42158</c:v>
                </c:pt>
                <c:pt idx="95">
                  <c:v>42159</c:v>
                </c:pt>
                <c:pt idx="96">
                  <c:v>42160</c:v>
                </c:pt>
                <c:pt idx="97">
                  <c:v>42161</c:v>
                </c:pt>
                <c:pt idx="98">
                  <c:v>42162</c:v>
                </c:pt>
                <c:pt idx="99">
                  <c:v>42163</c:v>
                </c:pt>
                <c:pt idx="100">
                  <c:v>42164</c:v>
                </c:pt>
                <c:pt idx="101">
                  <c:v>42165</c:v>
                </c:pt>
                <c:pt idx="102">
                  <c:v>42166</c:v>
                </c:pt>
                <c:pt idx="103">
                  <c:v>42167</c:v>
                </c:pt>
                <c:pt idx="104">
                  <c:v>42168</c:v>
                </c:pt>
                <c:pt idx="105">
                  <c:v>42169</c:v>
                </c:pt>
                <c:pt idx="106">
                  <c:v>42170</c:v>
                </c:pt>
                <c:pt idx="107">
                  <c:v>42171</c:v>
                </c:pt>
                <c:pt idx="108">
                  <c:v>42172</c:v>
                </c:pt>
                <c:pt idx="109">
                  <c:v>42173</c:v>
                </c:pt>
                <c:pt idx="110">
                  <c:v>42174</c:v>
                </c:pt>
                <c:pt idx="111">
                  <c:v>42175</c:v>
                </c:pt>
                <c:pt idx="112">
                  <c:v>42176</c:v>
                </c:pt>
                <c:pt idx="113">
                  <c:v>42177</c:v>
                </c:pt>
                <c:pt idx="114">
                  <c:v>42178</c:v>
                </c:pt>
                <c:pt idx="115">
                  <c:v>42179</c:v>
                </c:pt>
                <c:pt idx="116">
                  <c:v>42180</c:v>
                </c:pt>
                <c:pt idx="117">
                  <c:v>42181</c:v>
                </c:pt>
                <c:pt idx="118">
                  <c:v>42182</c:v>
                </c:pt>
                <c:pt idx="119">
                  <c:v>42183</c:v>
                </c:pt>
                <c:pt idx="120">
                  <c:v>42184</c:v>
                </c:pt>
                <c:pt idx="121">
                  <c:v>42185</c:v>
                </c:pt>
                <c:pt idx="122">
                  <c:v>42186</c:v>
                </c:pt>
                <c:pt idx="123">
                  <c:v>42187</c:v>
                </c:pt>
                <c:pt idx="124">
                  <c:v>42188</c:v>
                </c:pt>
                <c:pt idx="125">
                  <c:v>42189</c:v>
                </c:pt>
                <c:pt idx="126">
                  <c:v>42190</c:v>
                </c:pt>
                <c:pt idx="127">
                  <c:v>42191</c:v>
                </c:pt>
                <c:pt idx="128">
                  <c:v>42192</c:v>
                </c:pt>
                <c:pt idx="129">
                  <c:v>42193</c:v>
                </c:pt>
                <c:pt idx="130">
                  <c:v>42194</c:v>
                </c:pt>
                <c:pt idx="131">
                  <c:v>42195</c:v>
                </c:pt>
                <c:pt idx="132">
                  <c:v>42196</c:v>
                </c:pt>
                <c:pt idx="133">
                  <c:v>42197</c:v>
                </c:pt>
                <c:pt idx="134">
                  <c:v>42198</c:v>
                </c:pt>
                <c:pt idx="135">
                  <c:v>42199</c:v>
                </c:pt>
                <c:pt idx="136">
                  <c:v>42200</c:v>
                </c:pt>
                <c:pt idx="137">
                  <c:v>42201</c:v>
                </c:pt>
                <c:pt idx="138">
                  <c:v>42202</c:v>
                </c:pt>
                <c:pt idx="139">
                  <c:v>42203</c:v>
                </c:pt>
                <c:pt idx="140">
                  <c:v>42204</c:v>
                </c:pt>
                <c:pt idx="141">
                  <c:v>42205</c:v>
                </c:pt>
                <c:pt idx="142">
                  <c:v>42206</c:v>
                </c:pt>
                <c:pt idx="143">
                  <c:v>42207</c:v>
                </c:pt>
                <c:pt idx="144">
                  <c:v>42208</c:v>
                </c:pt>
                <c:pt idx="145">
                  <c:v>42209</c:v>
                </c:pt>
                <c:pt idx="146">
                  <c:v>42210</c:v>
                </c:pt>
                <c:pt idx="147">
                  <c:v>42211</c:v>
                </c:pt>
                <c:pt idx="148">
                  <c:v>42212</c:v>
                </c:pt>
                <c:pt idx="149">
                  <c:v>42213</c:v>
                </c:pt>
                <c:pt idx="150">
                  <c:v>42214</c:v>
                </c:pt>
                <c:pt idx="151">
                  <c:v>42215</c:v>
                </c:pt>
                <c:pt idx="152">
                  <c:v>42216</c:v>
                </c:pt>
                <c:pt idx="153">
                  <c:v>42217</c:v>
                </c:pt>
                <c:pt idx="154">
                  <c:v>42218</c:v>
                </c:pt>
                <c:pt idx="155">
                  <c:v>42219</c:v>
                </c:pt>
                <c:pt idx="156">
                  <c:v>42220</c:v>
                </c:pt>
                <c:pt idx="157">
                  <c:v>42221</c:v>
                </c:pt>
                <c:pt idx="158">
                  <c:v>42222</c:v>
                </c:pt>
                <c:pt idx="159">
                  <c:v>42223</c:v>
                </c:pt>
                <c:pt idx="160">
                  <c:v>42224</c:v>
                </c:pt>
                <c:pt idx="161">
                  <c:v>42225</c:v>
                </c:pt>
                <c:pt idx="162">
                  <c:v>42226</c:v>
                </c:pt>
                <c:pt idx="163">
                  <c:v>42227</c:v>
                </c:pt>
                <c:pt idx="164">
                  <c:v>42228</c:v>
                </c:pt>
                <c:pt idx="165">
                  <c:v>42229</c:v>
                </c:pt>
                <c:pt idx="166">
                  <c:v>42230</c:v>
                </c:pt>
                <c:pt idx="167">
                  <c:v>42231</c:v>
                </c:pt>
                <c:pt idx="168">
                  <c:v>42232</c:v>
                </c:pt>
                <c:pt idx="169">
                  <c:v>42233</c:v>
                </c:pt>
                <c:pt idx="170">
                  <c:v>42234</c:v>
                </c:pt>
                <c:pt idx="171">
                  <c:v>42235</c:v>
                </c:pt>
                <c:pt idx="172">
                  <c:v>42236</c:v>
                </c:pt>
                <c:pt idx="173">
                  <c:v>42237</c:v>
                </c:pt>
                <c:pt idx="174">
                  <c:v>42238</c:v>
                </c:pt>
                <c:pt idx="175">
                  <c:v>42239</c:v>
                </c:pt>
                <c:pt idx="176">
                  <c:v>42240</c:v>
                </c:pt>
                <c:pt idx="177">
                  <c:v>42241</c:v>
                </c:pt>
                <c:pt idx="178">
                  <c:v>42242</c:v>
                </c:pt>
                <c:pt idx="179">
                  <c:v>42243</c:v>
                </c:pt>
                <c:pt idx="180">
                  <c:v>42244</c:v>
                </c:pt>
                <c:pt idx="181">
                  <c:v>42245</c:v>
                </c:pt>
                <c:pt idx="182">
                  <c:v>42246</c:v>
                </c:pt>
                <c:pt idx="183">
                  <c:v>42247</c:v>
                </c:pt>
                <c:pt idx="184">
                  <c:v>42248</c:v>
                </c:pt>
                <c:pt idx="185">
                  <c:v>42249</c:v>
                </c:pt>
                <c:pt idx="186">
                  <c:v>42250</c:v>
                </c:pt>
                <c:pt idx="187">
                  <c:v>42251</c:v>
                </c:pt>
                <c:pt idx="188">
                  <c:v>42252</c:v>
                </c:pt>
                <c:pt idx="189">
                  <c:v>42253</c:v>
                </c:pt>
                <c:pt idx="190">
                  <c:v>42254</c:v>
                </c:pt>
                <c:pt idx="191">
                  <c:v>42255</c:v>
                </c:pt>
                <c:pt idx="192">
                  <c:v>42256</c:v>
                </c:pt>
                <c:pt idx="193">
                  <c:v>42257</c:v>
                </c:pt>
                <c:pt idx="194">
                  <c:v>42258</c:v>
                </c:pt>
                <c:pt idx="195">
                  <c:v>42259</c:v>
                </c:pt>
                <c:pt idx="196">
                  <c:v>42260</c:v>
                </c:pt>
                <c:pt idx="197">
                  <c:v>42261</c:v>
                </c:pt>
                <c:pt idx="198">
                  <c:v>42262</c:v>
                </c:pt>
                <c:pt idx="199">
                  <c:v>42263</c:v>
                </c:pt>
                <c:pt idx="200">
                  <c:v>42264</c:v>
                </c:pt>
                <c:pt idx="201">
                  <c:v>42265</c:v>
                </c:pt>
                <c:pt idx="202">
                  <c:v>42266</c:v>
                </c:pt>
                <c:pt idx="203">
                  <c:v>42267</c:v>
                </c:pt>
                <c:pt idx="204">
                  <c:v>42268</c:v>
                </c:pt>
                <c:pt idx="205">
                  <c:v>42269</c:v>
                </c:pt>
                <c:pt idx="206">
                  <c:v>42270</c:v>
                </c:pt>
                <c:pt idx="207">
                  <c:v>42271</c:v>
                </c:pt>
                <c:pt idx="208">
                  <c:v>42272</c:v>
                </c:pt>
                <c:pt idx="209">
                  <c:v>42273</c:v>
                </c:pt>
                <c:pt idx="210">
                  <c:v>42274</c:v>
                </c:pt>
                <c:pt idx="211">
                  <c:v>42275</c:v>
                </c:pt>
                <c:pt idx="212">
                  <c:v>42276</c:v>
                </c:pt>
                <c:pt idx="213">
                  <c:v>42277</c:v>
                </c:pt>
              </c:numCache>
            </c:numRef>
          </c:cat>
          <c:val>
            <c:numRef>
              <c:f>'Senior Chart Data (Original)'!$P$13:$P$226</c:f>
              <c:numCache>
                <c:formatCode>_(* #,##0_);_(* \(#,##0\);_(* "-"??_);_(@_)</c:formatCode>
                <c:ptCount val="214"/>
                <c:pt idx="0">
                  <c:v>3793.7399107565047</c:v>
                </c:pt>
                <c:pt idx="1">
                  <c:v>3793.7399107565047</c:v>
                </c:pt>
                <c:pt idx="2">
                  <c:v>3793.7399107565047</c:v>
                </c:pt>
                <c:pt idx="3">
                  <c:v>3793.7399107565047</c:v>
                </c:pt>
                <c:pt idx="4">
                  <c:v>3793.7399107565047</c:v>
                </c:pt>
                <c:pt idx="5">
                  <c:v>3793.7399107565047</c:v>
                </c:pt>
                <c:pt idx="6">
                  <c:v>3793.7399107565047</c:v>
                </c:pt>
                <c:pt idx="7">
                  <c:v>3793.7399107565047</c:v>
                </c:pt>
                <c:pt idx="8">
                  <c:v>3793.7399107565047</c:v>
                </c:pt>
                <c:pt idx="9">
                  <c:v>3793.7399107565047</c:v>
                </c:pt>
                <c:pt idx="10">
                  <c:v>3793.7399107565047</c:v>
                </c:pt>
                <c:pt idx="11">
                  <c:v>3793.7399107565047</c:v>
                </c:pt>
                <c:pt idx="12">
                  <c:v>3793.7399107565047</c:v>
                </c:pt>
                <c:pt idx="13">
                  <c:v>3793.7399107565047</c:v>
                </c:pt>
                <c:pt idx="14">
                  <c:v>3793.7399107565047</c:v>
                </c:pt>
                <c:pt idx="15">
                  <c:v>3793.7399107565047</c:v>
                </c:pt>
                <c:pt idx="16">
                  <c:v>3793.7399107565047</c:v>
                </c:pt>
                <c:pt idx="17">
                  <c:v>3793.7399107565047</c:v>
                </c:pt>
                <c:pt idx="18">
                  <c:v>3793.7399107565047</c:v>
                </c:pt>
                <c:pt idx="19">
                  <c:v>3793.7399107565047</c:v>
                </c:pt>
                <c:pt idx="20">
                  <c:v>3793.7399107565047</c:v>
                </c:pt>
                <c:pt idx="21">
                  <c:v>3793.7399107565047</c:v>
                </c:pt>
                <c:pt idx="22">
                  <c:v>3793.7399107565047</c:v>
                </c:pt>
                <c:pt idx="23">
                  <c:v>3793.7399107565047</c:v>
                </c:pt>
                <c:pt idx="24">
                  <c:v>3793.7399107565047</c:v>
                </c:pt>
                <c:pt idx="25">
                  <c:v>3793.7399107565047</c:v>
                </c:pt>
                <c:pt idx="26">
                  <c:v>3793.7399107565047</c:v>
                </c:pt>
                <c:pt idx="27">
                  <c:v>3793.7399107565047</c:v>
                </c:pt>
                <c:pt idx="28">
                  <c:v>3793.7399107565047</c:v>
                </c:pt>
                <c:pt idx="29">
                  <c:v>3793.7399107565047</c:v>
                </c:pt>
                <c:pt idx="30">
                  <c:v>3793.7399107565047</c:v>
                </c:pt>
                <c:pt idx="31">
                  <c:v>7551.226634525894</c:v>
                </c:pt>
                <c:pt idx="32">
                  <c:v>7551.226634525894</c:v>
                </c:pt>
                <c:pt idx="33">
                  <c:v>7551.226634525894</c:v>
                </c:pt>
                <c:pt idx="34">
                  <c:v>7551.226634525894</c:v>
                </c:pt>
                <c:pt idx="35">
                  <c:v>7551.226634525894</c:v>
                </c:pt>
                <c:pt idx="36">
                  <c:v>7551.226634525894</c:v>
                </c:pt>
                <c:pt idx="37">
                  <c:v>7551.226634525894</c:v>
                </c:pt>
                <c:pt idx="38">
                  <c:v>7551.226634525894</c:v>
                </c:pt>
                <c:pt idx="39">
                  <c:v>7551.226634525894</c:v>
                </c:pt>
                <c:pt idx="40">
                  <c:v>7551.226634525894</c:v>
                </c:pt>
                <c:pt idx="41">
                  <c:v>7551.226634525894</c:v>
                </c:pt>
                <c:pt idx="42">
                  <c:v>7551.226634525894</c:v>
                </c:pt>
                <c:pt idx="43">
                  <c:v>7551.226634525894</c:v>
                </c:pt>
                <c:pt idx="44">
                  <c:v>7551.226634525894</c:v>
                </c:pt>
                <c:pt idx="45">
                  <c:v>7551.226634525894</c:v>
                </c:pt>
                <c:pt idx="46">
                  <c:v>7551.226634525894</c:v>
                </c:pt>
                <c:pt idx="47">
                  <c:v>7551.226634525894</c:v>
                </c:pt>
                <c:pt idx="48">
                  <c:v>7551.226634525894</c:v>
                </c:pt>
                <c:pt idx="49">
                  <c:v>7551.226634525894</c:v>
                </c:pt>
                <c:pt idx="50">
                  <c:v>7551.226634525894</c:v>
                </c:pt>
                <c:pt idx="51">
                  <c:v>7551.226634525894</c:v>
                </c:pt>
                <c:pt idx="52">
                  <c:v>7551.226634525894</c:v>
                </c:pt>
                <c:pt idx="53">
                  <c:v>7551.226634525894</c:v>
                </c:pt>
                <c:pt idx="54">
                  <c:v>7551.226634525894</c:v>
                </c:pt>
                <c:pt idx="55">
                  <c:v>7551.226634525894</c:v>
                </c:pt>
                <c:pt idx="56">
                  <c:v>7551.226634525894</c:v>
                </c:pt>
                <c:pt idx="57">
                  <c:v>7551.226634525894</c:v>
                </c:pt>
                <c:pt idx="58">
                  <c:v>7551.226634525894</c:v>
                </c:pt>
                <c:pt idx="59">
                  <c:v>7551.226634525894</c:v>
                </c:pt>
                <c:pt idx="60">
                  <c:v>7551.226634525894</c:v>
                </c:pt>
                <c:pt idx="61">
                  <c:v>13267.225230658074</c:v>
                </c:pt>
                <c:pt idx="62">
                  <c:v>13267.225230658074</c:v>
                </c:pt>
                <c:pt idx="63">
                  <c:v>13267.225230658074</c:v>
                </c:pt>
                <c:pt idx="64">
                  <c:v>13267.225230658074</c:v>
                </c:pt>
                <c:pt idx="65">
                  <c:v>13267.225230658074</c:v>
                </c:pt>
                <c:pt idx="66">
                  <c:v>13267.225230658074</c:v>
                </c:pt>
                <c:pt idx="67">
                  <c:v>13267.225230658074</c:v>
                </c:pt>
                <c:pt idx="68">
                  <c:v>13267.225230658074</c:v>
                </c:pt>
                <c:pt idx="69">
                  <c:v>13267.225230658074</c:v>
                </c:pt>
                <c:pt idx="70">
                  <c:v>13267.225230658074</c:v>
                </c:pt>
                <c:pt idx="71">
                  <c:v>13267.225230658074</c:v>
                </c:pt>
                <c:pt idx="72">
                  <c:v>13267.225230658074</c:v>
                </c:pt>
                <c:pt idx="73">
                  <c:v>13267.225230658074</c:v>
                </c:pt>
                <c:pt idx="74">
                  <c:v>13267.225230658074</c:v>
                </c:pt>
                <c:pt idx="75">
                  <c:v>13267.225230658074</c:v>
                </c:pt>
                <c:pt idx="76">
                  <c:v>13267.225230658074</c:v>
                </c:pt>
                <c:pt idx="77">
                  <c:v>13267.225230658074</c:v>
                </c:pt>
                <c:pt idx="78">
                  <c:v>13267.225230658074</c:v>
                </c:pt>
                <c:pt idx="79">
                  <c:v>13267.225230658074</c:v>
                </c:pt>
                <c:pt idx="80">
                  <c:v>13267.225230658074</c:v>
                </c:pt>
                <c:pt idx="81">
                  <c:v>13267.225230658074</c:v>
                </c:pt>
                <c:pt idx="82">
                  <c:v>13267.225230658074</c:v>
                </c:pt>
                <c:pt idx="83">
                  <c:v>13267.225230658074</c:v>
                </c:pt>
                <c:pt idx="84">
                  <c:v>13267.225230658074</c:v>
                </c:pt>
                <c:pt idx="85">
                  <c:v>13267.225230658074</c:v>
                </c:pt>
                <c:pt idx="86">
                  <c:v>13267.225230658074</c:v>
                </c:pt>
                <c:pt idx="87">
                  <c:v>13267.225230658074</c:v>
                </c:pt>
                <c:pt idx="88">
                  <c:v>13267.225230658074</c:v>
                </c:pt>
                <c:pt idx="89">
                  <c:v>13267.225230658074</c:v>
                </c:pt>
                <c:pt idx="90">
                  <c:v>13267.225230658074</c:v>
                </c:pt>
                <c:pt idx="91">
                  <c:v>13267.225230658074</c:v>
                </c:pt>
                <c:pt idx="92">
                  <c:v>9820.8273080099516</c:v>
                </c:pt>
                <c:pt idx="93">
                  <c:v>9820.8273080099516</c:v>
                </c:pt>
                <c:pt idx="94">
                  <c:v>9820.8273080099516</c:v>
                </c:pt>
                <c:pt idx="95">
                  <c:v>9820.8273080099516</c:v>
                </c:pt>
                <c:pt idx="96">
                  <c:v>9820.8273080099516</c:v>
                </c:pt>
                <c:pt idx="97">
                  <c:v>9820.8273080099516</c:v>
                </c:pt>
                <c:pt idx="98">
                  <c:v>9820.8273080099516</c:v>
                </c:pt>
                <c:pt idx="99">
                  <c:v>9820.8273080099516</c:v>
                </c:pt>
                <c:pt idx="100">
                  <c:v>9820.8273080099516</c:v>
                </c:pt>
                <c:pt idx="101">
                  <c:v>9820.8273080099516</c:v>
                </c:pt>
                <c:pt idx="102">
                  <c:v>9820.8273080099516</c:v>
                </c:pt>
                <c:pt idx="103">
                  <c:v>9820.8273080099516</c:v>
                </c:pt>
                <c:pt idx="104">
                  <c:v>9820.8273080099516</c:v>
                </c:pt>
                <c:pt idx="105">
                  <c:v>9820.8273080099516</c:v>
                </c:pt>
                <c:pt idx="106">
                  <c:v>9820.8273080099516</c:v>
                </c:pt>
                <c:pt idx="107">
                  <c:v>9820.8273080099516</c:v>
                </c:pt>
                <c:pt idx="108">
                  <c:v>9820.8273080099516</c:v>
                </c:pt>
                <c:pt idx="109">
                  <c:v>9820.8273080099516</c:v>
                </c:pt>
                <c:pt idx="110">
                  <c:v>9820.8273080099516</c:v>
                </c:pt>
                <c:pt idx="111">
                  <c:v>9820.8273080099516</c:v>
                </c:pt>
                <c:pt idx="112">
                  <c:v>9820.8273080099516</c:v>
                </c:pt>
                <c:pt idx="113">
                  <c:v>9820.8273080099516</c:v>
                </c:pt>
                <c:pt idx="114">
                  <c:v>9820.8273080099516</c:v>
                </c:pt>
                <c:pt idx="115">
                  <c:v>9820.8273080099516</c:v>
                </c:pt>
                <c:pt idx="116">
                  <c:v>9820.8273080099516</c:v>
                </c:pt>
                <c:pt idx="117">
                  <c:v>9820.8273080099516</c:v>
                </c:pt>
                <c:pt idx="118">
                  <c:v>9820.8273080099516</c:v>
                </c:pt>
                <c:pt idx="119">
                  <c:v>9820.8273080099516</c:v>
                </c:pt>
                <c:pt idx="120">
                  <c:v>9820.8273080099516</c:v>
                </c:pt>
                <c:pt idx="121">
                  <c:v>9820.8273080099516</c:v>
                </c:pt>
                <c:pt idx="122">
                  <c:v>8129.7669108713872</c:v>
                </c:pt>
                <c:pt idx="123">
                  <c:v>8129.7669108713872</c:v>
                </c:pt>
                <c:pt idx="124">
                  <c:v>8129.7669108713872</c:v>
                </c:pt>
                <c:pt idx="125">
                  <c:v>8129.7669108713872</c:v>
                </c:pt>
                <c:pt idx="126">
                  <c:v>8129.7669108713872</c:v>
                </c:pt>
                <c:pt idx="127">
                  <c:v>8129.7669108713872</c:v>
                </c:pt>
                <c:pt idx="128">
                  <c:v>8129.7669108713872</c:v>
                </c:pt>
                <c:pt idx="129">
                  <c:v>8129.7669108713872</c:v>
                </c:pt>
                <c:pt idx="130">
                  <c:v>8129.7669108713872</c:v>
                </c:pt>
                <c:pt idx="131">
                  <c:v>8129.7669108713872</c:v>
                </c:pt>
                <c:pt idx="132">
                  <c:v>8129.7669108713872</c:v>
                </c:pt>
                <c:pt idx="133">
                  <c:v>8129.7669108713872</c:v>
                </c:pt>
                <c:pt idx="134">
                  <c:v>8129.7669108713872</c:v>
                </c:pt>
                <c:pt idx="135">
                  <c:v>8129.7669108713872</c:v>
                </c:pt>
                <c:pt idx="136">
                  <c:v>8129.7669108713872</c:v>
                </c:pt>
                <c:pt idx="137">
                  <c:v>8129.7669108713872</c:v>
                </c:pt>
                <c:pt idx="138">
                  <c:v>8129.7669108713872</c:v>
                </c:pt>
                <c:pt idx="139">
                  <c:v>8129.7669108713872</c:v>
                </c:pt>
                <c:pt idx="140">
                  <c:v>8129.7669108713872</c:v>
                </c:pt>
                <c:pt idx="141">
                  <c:v>8129.7669108713872</c:v>
                </c:pt>
                <c:pt idx="142">
                  <c:v>8129.7669108713872</c:v>
                </c:pt>
                <c:pt idx="143">
                  <c:v>8129.7669108713872</c:v>
                </c:pt>
                <c:pt idx="144">
                  <c:v>8129.7669108713872</c:v>
                </c:pt>
                <c:pt idx="145">
                  <c:v>8129.7669108713872</c:v>
                </c:pt>
                <c:pt idx="146">
                  <c:v>8129.7669108713872</c:v>
                </c:pt>
                <c:pt idx="147">
                  <c:v>8129.7669108713872</c:v>
                </c:pt>
                <c:pt idx="148">
                  <c:v>8129.7669108713872</c:v>
                </c:pt>
                <c:pt idx="149">
                  <c:v>8129.7669108713872</c:v>
                </c:pt>
                <c:pt idx="150">
                  <c:v>8129.7669108713872</c:v>
                </c:pt>
                <c:pt idx="151">
                  <c:v>8129.7669108713872</c:v>
                </c:pt>
                <c:pt idx="152">
                  <c:v>8129.7669108713872</c:v>
                </c:pt>
                <c:pt idx="153">
                  <c:v>6206.1940826795917</c:v>
                </c:pt>
                <c:pt idx="154">
                  <c:v>6206.1940826795917</c:v>
                </c:pt>
                <c:pt idx="155">
                  <c:v>6206.1940826795917</c:v>
                </c:pt>
                <c:pt idx="156">
                  <c:v>6206.1940826795917</c:v>
                </c:pt>
                <c:pt idx="157">
                  <c:v>6206.1940826795917</c:v>
                </c:pt>
                <c:pt idx="158">
                  <c:v>6206.1940826795917</c:v>
                </c:pt>
                <c:pt idx="159">
                  <c:v>6206.1940826795917</c:v>
                </c:pt>
                <c:pt idx="160">
                  <c:v>6206.1940826795917</c:v>
                </c:pt>
                <c:pt idx="161">
                  <c:v>6206.1940826795917</c:v>
                </c:pt>
                <c:pt idx="162">
                  <c:v>6206.1940826795917</c:v>
                </c:pt>
                <c:pt idx="163">
                  <c:v>6206.1940826795917</c:v>
                </c:pt>
                <c:pt idx="164">
                  <c:v>6206.1940826795917</c:v>
                </c:pt>
                <c:pt idx="165">
                  <c:v>6206.1940826795917</c:v>
                </c:pt>
                <c:pt idx="166">
                  <c:v>6206.1940826795917</c:v>
                </c:pt>
                <c:pt idx="167">
                  <c:v>6206.1940826795917</c:v>
                </c:pt>
                <c:pt idx="168">
                  <c:v>6206.1940826795917</c:v>
                </c:pt>
                <c:pt idx="169">
                  <c:v>6206.1940826795917</c:v>
                </c:pt>
                <c:pt idx="170">
                  <c:v>6206.1940826795917</c:v>
                </c:pt>
                <c:pt idx="171">
                  <c:v>6206.1940826795917</c:v>
                </c:pt>
                <c:pt idx="172">
                  <c:v>6206.1940826795917</c:v>
                </c:pt>
                <c:pt idx="173">
                  <c:v>6206.1940826795917</c:v>
                </c:pt>
                <c:pt idx="174">
                  <c:v>6206.1940826795917</c:v>
                </c:pt>
                <c:pt idx="175">
                  <c:v>6206.1940826795917</c:v>
                </c:pt>
                <c:pt idx="176">
                  <c:v>6206.1940826795917</c:v>
                </c:pt>
                <c:pt idx="177">
                  <c:v>6206.1940826795917</c:v>
                </c:pt>
                <c:pt idx="178">
                  <c:v>6206.1940826795917</c:v>
                </c:pt>
                <c:pt idx="179">
                  <c:v>6206.1940826795917</c:v>
                </c:pt>
                <c:pt idx="180">
                  <c:v>6206.1940826795917</c:v>
                </c:pt>
                <c:pt idx="181">
                  <c:v>6206.1940826795917</c:v>
                </c:pt>
                <c:pt idx="182">
                  <c:v>6206.1940826795917</c:v>
                </c:pt>
                <c:pt idx="183">
                  <c:v>6206.1940826795917</c:v>
                </c:pt>
                <c:pt idx="184">
                  <c:v>3442.6962802807316</c:v>
                </c:pt>
                <c:pt idx="185">
                  <c:v>3442.6962802807316</c:v>
                </c:pt>
                <c:pt idx="186">
                  <c:v>3442.6962802807316</c:v>
                </c:pt>
                <c:pt idx="187">
                  <c:v>3442.6962802807316</c:v>
                </c:pt>
                <c:pt idx="188">
                  <c:v>3442.6962802807316</c:v>
                </c:pt>
                <c:pt idx="189">
                  <c:v>3442.6962802807316</c:v>
                </c:pt>
                <c:pt idx="190">
                  <c:v>3442.6962802807316</c:v>
                </c:pt>
                <c:pt idx="191">
                  <c:v>3442.6962802807316</c:v>
                </c:pt>
                <c:pt idx="192">
                  <c:v>3442.6962802807316</c:v>
                </c:pt>
                <c:pt idx="193">
                  <c:v>3442.6962802807316</c:v>
                </c:pt>
                <c:pt idx="194">
                  <c:v>3442.6962802807316</c:v>
                </c:pt>
                <c:pt idx="195">
                  <c:v>3442.6962802807316</c:v>
                </c:pt>
                <c:pt idx="196">
                  <c:v>3442.6962802807316</c:v>
                </c:pt>
                <c:pt idx="197">
                  <c:v>3442.6962802807316</c:v>
                </c:pt>
                <c:pt idx="198">
                  <c:v>3442.6962802807316</c:v>
                </c:pt>
                <c:pt idx="199">
                  <c:v>3442.6962802807316</c:v>
                </c:pt>
                <c:pt idx="200">
                  <c:v>3442.6962802807316</c:v>
                </c:pt>
                <c:pt idx="201">
                  <c:v>3442.6962802807316</c:v>
                </c:pt>
                <c:pt idx="202">
                  <c:v>3442.6962802807316</c:v>
                </c:pt>
                <c:pt idx="203">
                  <c:v>3442.6962802807316</c:v>
                </c:pt>
                <c:pt idx="204">
                  <c:v>3442.6962802807316</c:v>
                </c:pt>
                <c:pt idx="205">
                  <c:v>3442.6962802807316</c:v>
                </c:pt>
                <c:pt idx="206">
                  <c:v>3442.6962802807316</c:v>
                </c:pt>
                <c:pt idx="207">
                  <c:v>3442.6962802807316</c:v>
                </c:pt>
                <c:pt idx="208">
                  <c:v>3442.6962802807316</c:v>
                </c:pt>
                <c:pt idx="209">
                  <c:v>3442.6962802807316</c:v>
                </c:pt>
                <c:pt idx="210">
                  <c:v>3442.6962802807316</c:v>
                </c:pt>
                <c:pt idx="211">
                  <c:v>3442.6962802807316</c:v>
                </c:pt>
                <c:pt idx="212">
                  <c:v>3442.6962802807316</c:v>
                </c:pt>
                <c:pt idx="213">
                  <c:v>3442.6962802807316</c:v>
                </c:pt>
              </c:numCache>
            </c:numRef>
          </c:val>
        </c:ser>
        <c:dLbls>
          <c:showLegendKey val="0"/>
          <c:showVal val="0"/>
          <c:showCatName val="0"/>
          <c:showSerName val="0"/>
          <c:showPercent val="0"/>
          <c:showBubbleSize val="0"/>
        </c:dLbls>
        <c:gapWidth val="0"/>
        <c:overlap val="100"/>
        <c:axId val="181978624"/>
        <c:axId val="181980160"/>
      </c:barChart>
      <c:barChart>
        <c:barDir val="col"/>
        <c:grouping val="stacked"/>
        <c:varyColors val="0"/>
        <c:ser>
          <c:idx val="2"/>
          <c:order val="2"/>
          <c:tx>
            <c:v>Revised Senior Demand</c:v>
          </c:tx>
          <c:spPr>
            <a:solidFill>
              <a:schemeClr val="tx2"/>
            </a:solidFill>
          </c:spPr>
          <c:invertIfNegative val="0"/>
          <c:val>
            <c:numRef>
              <c:f>'Modified Senior Demand'!$E$9:$E$222</c:f>
              <c:numCache>
                <c:formatCode>General</c:formatCode>
                <c:ptCount val="214"/>
                <c:pt idx="31" formatCode="_(* #,##0_);_(* \(#,##0\);_(* &quot;-&quot;??_);_(@_)">
                  <c:v>5079.1993880618329</c:v>
                </c:pt>
                <c:pt idx="32" formatCode="_(* #,##0_);_(* \(#,##0\);_(* &quot;-&quot;??_);_(@_)">
                  <c:v>5079.1993880618329</c:v>
                </c:pt>
                <c:pt idx="33" formatCode="_(* #,##0_);_(* \(#,##0\);_(* &quot;-&quot;??_);_(@_)">
                  <c:v>5079.1993880618329</c:v>
                </c:pt>
                <c:pt idx="34" formatCode="_(* #,##0_);_(* \(#,##0\);_(* &quot;-&quot;??_);_(@_)">
                  <c:v>5079.1993880618329</c:v>
                </c:pt>
                <c:pt idx="35" formatCode="_(* #,##0_);_(* \(#,##0\);_(* &quot;-&quot;??_);_(@_)">
                  <c:v>5079.1993880618329</c:v>
                </c:pt>
                <c:pt idx="36" formatCode="_(* #,##0_);_(* \(#,##0\);_(* &quot;-&quot;??_);_(@_)">
                  <c:v>5079.1993880618329</c:v>
                </c:pt>
                <c:pt idx="37" formatCode="_(* #,##0_);_(* \(#,##0\);_(* &quot;-&quot;??_);_(@_)">
                  <c:v>5079.1993880618329</c:v>
                </c:pt>
                <c:pt idx="38" formatCode="_(* #,##0_);_(* \(#,##0\);_(* &quot;-&quot;??_);_(@_)">
                  <c:v>5079.1993880618329</c:v>
                </c:pt>
                <c:pt idx="39" formatCode="_(* #,##0_);_(* \(#,##0\);_(* &quot;-&quot;??_);_(@_)">
                  <c:v>5079.1993880618329</c:v>
                </c:pt>
                <c:pt idx="40" formatCode="_(* #,##0_);_(* \(#,##0\);_(* &quot;-&quot;??_);_(@_)">
                  <c:v>5079.1993880618329</c:v>
                </c:pt>
                <c:pt idx="41" formatCode="_(* #,##0_);_(* \(#,##0\);_(* &quot;-&quot;??_);_(@_)">
                  <c:v>5079.1993880618329</c:v>
                </c:pt>
                <c:pt idx="42" formatCode="_(* #,##0_);_(* \(#,##0\);_(* &quot;-&quot;??_);_(@_)">
                  <c:v>5079.1993880618329</c:v>
                </c:pt>
                <c:pt idx="43" formatCode="_(* #,##0_);_(* \(#,##0\);_(* &quot;-&quot;??_);_(@_)">
                  <c:v>5079.1993880618329</c:v>
                </c:pt>
                <c:pt idx="44" formatCode="_(* #,##0_);_(* \(#,##0\);_(* &quot;-&quot;??_);_(@_)">
                  <c:v>5079.1993880618329</c:v>
                </c:pt>
                <c:pt idx="45" formatCode="_(* #,##0_);_(* \(#,##0\);_(* &quot;-&quot;??_);_(@_)">
                  <c:v>5079.1993880618329</c:v>
                </c:pt>
                <c:pt idx="46" formatCode="_(* #,##0_);_(* \(#,##0\);_(* &quot;-&quot;??_);_(@_)">
                  <c:v>5079.1993880618329</c:v>
                </c:pt>
                <c:pt idx="47" formatCode="_(* #,##0_);_(* \(#,##0\);_(* &quot;-&quot;??_);_(@_)">
                  <c:v>5079.1993880618329</c:v>
                </c:pt>
                <c:pt idx="48" formatCode="_(* #,##0_);_(* \(#,##0\);_(* &quot;-&quot;??_);_(@_)">
                  <c:v>5079.1993880618329</c:v>
                </c:pt>
                <c:pt idx="49" formatCode="_(* #,##0_);_(* \(#,##0\);_(* &quot;-&quot;??_);_(@_)">
                  <c:v>5079.1993880618329</c:v>
                </c:pt>
                <c:pt idx="50" formatCode="_(* #,##0_);_(* \(#,##0\);_(* &quot;-&quot;??_);_(@_)">
                  <c:v>5079.1993880618329</c:v>
                </c:pt>
                <c:pt idx="51" formatCode="_(* #,##0_);_(* \(#,##0\);_(* &quot;-&quot;??_);_(@_)">
                  <c:v>5079.1993880618329</c:v>
                </c:pt>
                <c:pt idx="52" formatCode="_(* #,##0_);_(* \(#,##0\);_(* &quot;-&quot;??_);_(@_)">
                  <c:v>5079.1993880618329</c:v>
                </c:pt>
                <c:pt idx="53" formatCode="_(* #,##0_);_(* \(#,##0\);_(* &quot;-&quot;??_);_(@_)">
                  <c:v>5079.1993880618329</c:v>
                </c:pt>
                <c:pt idx="54" formatCode="_(* #,##0_);_(* \(#,##0\);_(* &quot;-&quot;??_);_(@_)">
                  <c:v>5079.1993880618329</c:v>
                </c:pt>
                <c:pt idx="55" formatCode="_(* #,##0_);_(* \(#,##0\);_(* &quot;-&quot;??_);_(@_)">
                  <c:v>5079.1993880618329</c:v>
                </c:pt>
                <c:pt idx="56" formatCode="_(* #,##0_);_(* \(#,##0\);_(* &quot;-&quot;??_);_(@_)">
                  <c:v>5079.1993880618329</c:v>
                </c:pt>
                <c:pt idx="57" formatCode="_(* #,##0_);_(* \(#,##0\);_(* &quot;-&quot;??_);_(@_)">
                  <c:v>5079.1993880618329</c:v>
                </c:pt>
                <c:pt idx="58" formatCode="_(* #,##0_);_(* \(#,##0\);_(* &quot;-&quot;??_);_(@_)">
                  <c:v>5079.1993880618329</c:v>
                </c:pt>
                <c:pt idx="59" formatCode="_(* #,##0_);_(* \(#,##0\);_(* &quot;-&quot;??_);_(@_)">
                  <c:v>5079.1993880618329</c:v>
                </c:pt>
                <c:pt idx="60" formatCode="_(* #,##0_);_(* \(#,##0\);_(* &quot;-&quot;??_);_(@_)">
                  <c:v>5079.1993880618329</c:v>
                </c:pt>
                <c:pt idx="61" formatCode="_(* #,##0_);_(* \(#,##0\);_(* &quot;-&quot;??_);_(@_)">
                  <c:v>11463.343247500336</c:v>
                </c:pt>
                <c:pt idx="62" formatCode="_(* #,##0_);_(* \(#,##0\);_(* &quot;-&quot;??_);_(@_)">
                  <c:v>11463.343247500336</c:v>
                </c:pt>
                <c:pt idx="63" formatCode="_(* #,##0_);_(* \(#,##0\);_(* &quot;-&quot;??_);_(@_)">
                  <c:v>11463.343247500336</c:v>
                </c:pt>
                <c:pt idx="64" formatCode="_(* #,##0_);_(* \(#,##0\);_(* &quot;-&quot;??_);_(@_)">
                  <c:v>11463.343247500336</c:v>
                </c:pt>
                <c:pt idx="65" formatCode="_(* #,##0_);_(* \(#,##0\);_(* &quot;-&quot;??_);_(@_)">
                  <c:v>11463.343247500336</c:v>
                </c:pt>
                <c:pt idx="66" formatCode="_(* #,##0_);_(* \(#,##0\);_(* &quot;-&quot;??_);_(@_)">
                  <c:v>11463.343247500336</c:v>
                </c:pt>
                <c:pt idx="67" formatCode="_(* #,##0_);_(* \(#,##0\);_(* &quot;-&quot;??_);_(@_)">
                  <c:v>11463.343247500336</c:v>
                </c:pt>
                <c:pt idx="68" formatCode="_(* #,##0_);_(* \(#,##0\);_(* &quot;-&quot;??_);_(@_)">
                  <c:v>11463.343247500336</c:v>
                </c:pt>
                <c:pt idx="69" formatCode="_(* #,##0_);_(* \(#,##0\);_(* &quot;-&quot;??_);_(@_)">
                  <c:v>11463.343247500336</c:v>
                </c:pt>
                <c:pt idx="70" formatCode="_(* #,##0_);_(* \(#,##0\);_(* &quot;-&quot;??_);_(@_)">
                  <c:v>11463.343247500336</c:v>
                </c:pt>
                <c:pt idx="71" formatCode="_(* #,##0_);_(* \(#,##0\);_(* &quot;-&quot;??_);_(@_)">
                  <c:v>11463.343247500336</c:v>
                </c:pt>
                <c:pt idx="72" formatCode="_(* #,##0_);_(* \(#,##0\);_(* &quot;-&quot;??_);_(@_)">
                  <c:v>11463.343247500336</c:v>
                </c:pt>
                <c:pt idx="73" formatCode="_(* #,##0_);_(* \(#,##0\);_(* &quot;-&quot;??_);_(@_)">
                  <c:v>11463.343247500336</c:v>
                </c:pt>
                <c:pt idx="74" formatCode="_(* #,##0_);_(* \(#,##0\);_(* &quot;-&quot;??_);_(@_)">
                  <c:v>11463.343247500336</c:v>
                </c:pt>
                <c:pt idx="75" formatCode="_(* #,##0_);_(* \(#,##0\);_(* &quot;-&quot;??_);_(@_)">
                  <c:v>11463.343247500336</c:v>
                </c:pt>
                <c:pt idx="76" formatCode="_(* #,##0_);_(* \(#,##0\);_(* &quot;-&quot;??_);_(@_)">
                  <c:v>11463.343247500336</c:v>
                </c:pt>
                <c:pt idx="77" formatCode="_(* #,##0_);_(* \(#,##0\);_(* &quot;-&quot;??_);_(@_)">
                  <c:v>11463.343247500336</c:v>
                </c:pt>
                <c:pt idx="78" formatCode="_(* #,##0_);_(* \(#,##0\);_(* &quot;-&quot;??_);_(@_)">
                  <c:v>11463.343247500336</c:v>
                </c:pt>
                <c:pt idx="79" formatCode="_(* #,##0_);_(* \(#,##0\);_(* &quot;-&quot;??_);_(@_)">
                  <c:v>11463.343247500336</c:v>
                </c:pt>
                <c:pt idx="80" formatCode="_(* #,##0_);_(* \(#,##0\);_(* &quot;-&quot;??_);_(@_)">
                  <c:v>11463.343247500336</c:v>
                </c:pt>
                <c:pt idx="81" formatCode="_(* #,##0_);_(* \(#,##0\);_(* &quot;-&quot;??_);_(@_)">
                  <c:v>11463.343247500336</c:v>
                </c:pt>
                <c:pt idx="82" formatCode="_(* #,##0_);_(* \(#,##0\);_(* &quot;-&quot;??_);_(@_)">
                  <c:v>11463.343247500336</c:v>
                </c:pt>
                <c:pt idx="83" formatCode="_(* #,##0_);_(* \(#,##0\);_(* &quot;-&quot;??_);_(@_)">
                  <c:v>11463.343247500336</c:v>
                </c:pt>
                <c:pt idx="84" formatCode="_(* #,##0_);_(* \(#,##0\);_(* &quot;-&quot;??_);_(@_)">
                  <c:v>11463.343247500336</c:v>
                </c:pt>
                <c:pt idx="85" formatCode="_(* #,##0_);_(* \(#,##0\);_(* &quot;-&quot;??_);_(@_)">
                  <c:v>11463.343247500336</c:v>
                </c:pt>
                <c:pt idx="86" formatCode="_(* #,##0_);_(* \(#,##0\);_(* &quot;-&quot;??_);_(@_)">
                  <c:v>11463.343247500336</c:v>
                </c:pt>
                <c:pt idx="87" formatCode="_(* #,##0_);_(* \(#,##0\);_(* &quot;-&quot;??_);_(@_)">
                  <c:v>11463.343247500336</c:v>
                </c:pt>
                <c:pt idx="88" formatCode="_(* #,##0_);_(* \(#,##0\);_(* &quot;-&quot;??_);_(@_)">
                  <c:v>11463.343247500336</c:v>
                </c:pt>
                <c:pt idx="89" formatCode="_(* #,##0_);_(* \(#,##0\);_(* &quot;-&quot;??_);_(@_)">
                  <c:v>11463.343247500336</c:v>
                </c:pt>
                <c:pt idx="90" formatCode="_(* #,##0_);_(* \(#,##0\);_(* &quot;-&quot;??_);_(@_)">
                  <c:v>11463.343247500336</c:v>
                </c:pt>
                <c:pt idx="91" formatCode="_(* #,##0_);_(* \(#,##0\);_(* &quot;-&quot;??_);_(@_)">
                  <c:v>11463.343247500336</c:v>
                </c:pt>
                <c:pt idx="92" formatCode="_(* #,##0_);_(* \(#,##0\);_(* &quot;-&quot;??_);_(@_)">
                  <c:v>10993.872288485931</c:v>
                </c:pt>
                <c:pt idx="93" formatCode="_(* #,##0_);_(* \(#,##0\);_(* &quot;-&quot;??_);_(@_)">
                  <c:v>10993.872288485931</c:v>
                </c:pt>
                <c:pt idx="94" formatCode="_(* #,##0_);_(* \(#,##0\);_(* &quot;-&quot;??_);_(@_)">
                  <c:v>10993.872288485931</c:v>
                </c:pt>
                <c:pt idx="95" formatCode="_(* #,##0_);_(* \(#,##0\);_(* &quot;-&quot;??_);_(@_)">
                  <c:v>10993.872288485931</c:v>
                </c:pt>
                <c:pt idx="96" formatCode="_(* #,##0_);_(* \(#,##0\);_(* &quot;-&quot;??_);_(@_)">
                  <c:v>10993.872288485931</c:v>
                </c:pt>
                <c:pt idx="97" formatCode="_(* #,##0_);_(* \(#,##0\);_(* &quot;-&quot;??_);_(@_)">
                  <c:v>10993.872288485931</c:v>
                </c:pt>
                <c:pt idx="98" formatCode="_(* #,##0_);_(* \(#,##0\);_(* &quot;-&quot;??_);_(@_)">
                  <c:v>10993.872288485931</c:v>
                </c:pt>
                <c:pt idx="99" formatCode="_(* #,##0_);_(* \(#,##0\);_(* &quot;-&quot;??_);_(@_)">
                  <c:v>10993.872288485931</c:v>
                </c:pt>
                <c:pt idx="100" formatCode="_(* #,##0_);_(* \(#,##0\);_(* &quot;-&quot;??_);_(@_)">
                  <c:v>10993.872288485931</c:v>
                </c:pt>
                <c:pt idx="101" formatCode="_(* #,##0_);_(* \(#,##0\);_(* &quot;-&quot;??_);_(@_)">
                  <c:v>10993.872288485931</c:v>
                </c:pt>
                <c:pt idx="102" formatCode="_(* #,##0_);_(* \(#,##0\);_(* &quot;-&quot;??_);_(@_)">
                  <c:v>10993.872288485931</c:v>
                </c:pt>
                <c:pt idx="103" formatCode="_(* #,##0_);_(* \(#,##0\);_(* &quot;-&quot;??_);_(@_)">
                  <c:v>10993.872288485931</c:v>
                </c:pt>
                <c:pt idx="104" formatCode="_(* #,##0_);_(* \(#,##0\);_(* &quot;-&quot;??_);_(@_)">
                  <c:v>10993.872288485931</c:v>
                </c:pt>
                <c:pt idx="105" formatCode="_(* #,##0_);_(* \(#,##0\);_(* &quot;-&quot;??_);_(@_)">
                  <c:v>10993.872288485931</c:v>
                </c:pt>
                <c:pt idx="106" formatCode="_(* #,##0_);_(* \(#,##0\);_(* &quot;-&quot;??_);_(@_)">
                  <c:v>10993.872288485931</c:v>
                </c:pt>
                <c:pt idx="107" formatCode="_(* #,##0_);_(* \(#,##0\);_(* &quot;-&quot;??_);_(@_)">
                  <c:v>10993.872288485931</c:v>
                </c:pt>
                <c:pt idx="108" formatCode="_(* #,##0_);_(* \(#,##0\);_(* &quot;-&quot;??_);_(@_)">
                  <c:v>10993.872288485931</c:v>
                </c:pt>
                <c:pt idx="109" formatCode="_(* #,##0_);_(* \(#,##0\);_(* &quot;-&quot;??_);_(@_)">
                  <c:v>10993.872288485931</c:v>
                </c:pt>
                <c:pt idx="110" formatCode="_(* #,##0_);_(* \(#,##0\);_(* &quot;-&quot;??_);_(@_)">
                  <c:v>10993.872288485931</c:v>
                </c:pt>
                <c:pt idx="111" formatCode="_(* #,##0_);_(* \(#,##0\);_(* &quot;-&quot;??_);_(@_)">
                  <c:v>10993.872288485931</c:v>
                </c:pt>
                <c:pt idx="112" formatCode="_(* #,##0_);_(* \(#,##0\);_(* &quot;-&quot;??_);_(@_)">
                  <c:v>10993.872288485931</c:v>
                </c:pt>
                <c:pt idx="113" formatCode="_(* #,##0_);_(* \(#,##0\);_(* &quot;-&quot;??_);_(@_)">
                  <c:v>10993.872288485931</c:v>
                </c:pt>
                <c:pt idx="114" formatCode="_(* #,##0_);_(* \(#,##0\);_(* &quot;-&quot;??_);_(@_)">
                  <c:v>10993.872288485931</c:v>
                </c:pt>
                <c:pt idx="115" formatCode="_(* #,##0_);_(* \(#,##0\);_(* &quot;-&quot;??_);_(@_)">
                  <c:v>10993.872288485931</c:v>
                </c:pt>
                <c:pt idx="116" formatCode="_(* #,##0_);_(* \(#,##0\);_(* &quot;-&quot;??_);_(@_)">
                  <c:v>10993.872288485931</c:v>
                </c:pt>
                <c:pt idx="117" formatCode="_(* #,##0_);_(* \(#,##0\);_(* &quot;-&quot;??_);_(@_)">
                  <c:v>10993.872288485931</c:v>
                </c:pt>
                <c:pt idx="118" formatCode="_(* #,##0_);_(* \(#,##0\);_(* &quot;-&quot;??_);_(@_)">
                  <c:v>10993.872288485931</c:v>
                </c:pt>
                <c:pt idx="119" formatCode="_(* #,##0_);_(* \(#,##0\);_(* &quot;-&quot;??_);_(@_)">
                  <c:v>10993.872288485931</c:v>
                </c:pt>
                <c:pt idx="120" formatCode="_(* #,##0_);_(* \(#,##0\);_(* &quot;-&quot;??_);_(@_)">
                  <c:v>10993.872288485931</c:v>
                </c:pt>
                <c:pt idx="121" formatCode="_(* #,##0_);_(* \(#,##0\);_(* &quot;-&quot;??_);_(@_)">
                  <c:v>10993.872288485931</c:v>
                </c:pt>
                <c:pt idx="122" formatCode="_(* #,##0_);_(* \(#,##0\);_(* &quot;-&quot;??_);_(@_)">
                  <c:v>9300.7691295997829</c:v>
                </c:pt>
                <c:pt idx="123" formatCode="_(* #,##0_);_(* \(#,##0\);_(* &quot;-&quot;??_);_(@_)">
                  <c:v>9300.7691295997829</c:v>
                </c:pt>
                <c:pt idx="124" formatCode="_(* #,##0_);_(* \(#,##0\);_(* &quot;-&quot;??_);_(@_)">
                  <c:v>9300.7691295997829</c:v>
                </c:pt>
                <c:pt idx="125" formatCode="_(* #,##0_);_(* \(#,##0\);_(* &quot;-&quot;??_);_(@_)">
                  <c:v>9300.7691295997829</c:v>
                </c:pt>
                <c:pt idx="126" formatCode="_(* #,##0_);_(* \(#,##0\);_(* &quot;-&quot;??_);_(@_)">
                  <c:v>9300.7691295997829</c:v>
                </c:pt>
                <c:pt idx="127" formatCode="_(* #,##0_);_(* \(#,##0\);_(* &quot;-&quot;??_);_(@_)">
                  <c:v>9300.7691295997829</c:v>
                </c:pt>
                <c:pt idx="128" formatCode="_(* #,##0_);_(* \(#,##0\);_(* &quot;-&quot;??_);_(@_)">
                  <c:v>9300.7691295997829</c:v>
                </c:pt>
                <c:pt idx="129" formatCode="_(* #,##0_);_(* \(#,##0\);_(* &quot;-&quot;??_);_(@_)">
                  <c:v>9300.7691295997829</c:v>
                </c:pt>
                <c:pt idx="130" formatCode="_(* #,##0_);_(* \(#,##0\);_(* &quot;-&quot;??_);_(@_)">
                  <c:v>9300.7691295997829</c:v>
                </c:pt>
                <c:pt idx="131" formatCode="_(* #,##0_);_(* \(#,##0\);_(* &quot;-&quot;??_);_(@_)">
                  <c:v>9300.7691295997829</c:v>
                </c:pt>
                <c:pt idx="132" formatCode="_(* #,##0_);_(* \(#,##0\);_(* &quot;-&quot;??_);_(@_)">
                  <c:v>9300.7691295997829</c:v>
                </c:pt>
                <c:pt idx="133" formatCode="_(* #,##0_);_(* \(#,##0\);_(* &quot;-&quot;??_);_(@_)">
                  <c:v>9300.7691295997829</c:v>
                </c:pt>
                <c:pt idx="134" formatCode="_(* #,##0_);_(* \(#,##0\);_(* &quot;-&quot;??_);_(@_)">
                  <c:v>9300.7691295997829</c:v>
                </c:pt>
                <c:pt idx="135" formatCode="_(* #,##0_);_(* \(#,##0\);_(* &quot;-&quot;??_);_(@_)">
                  <c:v>9300.7691295997829</c:v>
                </c:pt>
                <c:pt idx="136" formatCode="_(* #,##0_);_(* \(#,##0\);_(* &quot;-&quot;??_);_(@_)">
                  <c:v>9300.7691295997829</c:v>
                </c:pt>
                <c:pt idx="137" formatCode="_(* #,##0_);_(* \(#,##0\);_(* &quot;-&quot;??_);_(@_)">
                  <c:v>9300.7691295997829</c:v>
                </c:pt>
                <c:pt idx="138" formatCode="_(* #,##0_);_(* \(#,##0\);_(* &quot;-&quot;??_);_(@_)">
                  <c:v>9300.7691295997829</c:v>
                </c:pt>
                <c:pt idx="139" formatCode="_(* #,##0_);_(* \(#,##0\);_(* &quot;-&quot;??_);_(@_)">
                  <c:v>9300.7691295997829</c:v>
                </c:pt>
                <c:pt idx="140" formatCode="_(* #,##0_);_(* \(#,##0\);_(* &quot;-&quot;??_);_(@_)">
                  <c:v>9300.7691295997829</c:v>
                </c:pt>
                <c:pt idx="141" formatCode="_(* #,##0_);_(* \(#,##0\);_(* &quot;-&quot;??_);_(@_)">
                  <c:v>9300.7691295997829</c:v>
                </c:pt>
                <c:pt idx="142" formatCode="_(* #,##0_);_(* \(#,##0\);_(* &quot;-&quot;??_);_(@_)">
                  <c:v>9300.7691295997829</c:v>
                </c:pt>
                <c:pt idx="143" formatCode="_(* #,##0_);_(* \(#,##0\);_(* &quot;-&quot;??_);_(@_)">
                  <c:v>9300.7691295997829</c:v>
                </c:pt>
                <c:pt idx="144" formatCode="_(* #,##0_);_(* \(#,##0\);_(* &quot;-&quot;??_);_(@_)">
                  <c:v>9300.7691295997829</c:v>
                </c:pt>
                <c:pt idx="145" formatCode="_(* #,##0_);_(* \(#,##0\);_(* &quot;-&quot;??_);_(@_)">
                  <c:v>9300.7691295997829</c:v>
                </c:pt>
                <c:pt idx="146" formatCode="_(* #,##0_);_(* \(#,##0\);_(* &quot;-&quot;??_);_(@_)">
                  <c:v>9300.7691295997829</c:v>
                </c:pt>
                <c:pt idx="147" formatCode="_(* #,##0_);_(* \(#,##0\);_(* &quot;-&quot;??_);_(@_)">
                  <c:v>9300.7691295997829</c:v>
                </c:pt>
                <c:pt idx="148" formatCode="_(* #,##0_);_(* \(#,##0\);_(* &quot;-&quot;??_);_(@_)">
                  <c:v>9300.7691295997829</c:v>
                </c:pt>
                <c:pt idx="149" formatCode="_(* #,##0_);_(* \(#,##0\);_(* &quot;-&quot;??_);_(@_)">
                  <c:v>9300.7691295997829</c:v>
                </c:pt>
                <c:pt idx="150" formatCode="_(* #,##0_);_(* \(#,##0\);_(* &quot;-&quot;??_);_(@_)">
                  <c:v>9300.7691295997829</c:v>
                </c:pt>
                <c:pt idx="151" formatCode="_(* #,##0_);_(* \(#,##0\);_(* &quot;-&quot;??_);_(@_)">
                  <c:v>9300.7691295997829</c:v>
                </c:pt>
                <c:pt idx="152" formatCode="_(* #,##0_);_(* \(#,##0\);_(* &quot;-&quot;??_);_(@_)">
                  <c:v>9300.7691295997829</c:v>
                </c:pt>
                <c:pt idx="153" formatCode="_(* #,##0_);_(* \(#,##0\);_(* &quot;-&quot;??_);_(@_)">
                  <c:v>6868.8882035812421</c:v>
                </c:pt>
                <c:pt idx="154" formatCode="_(* #,##0_);_(* \(#,##0\);_(* &quot;-&quot;??_);_(@_)">
                  <c:v>6868.8882035812421</c:v>
                </c:pt>
                <c:pt idx="155" formatCode="_(* #,##0_);_(* \(#,##0\);_(* &quot;-&quot;??_);_(@_)">
                  <c:v>6868.8882035812421</c:v>
                </c:pt>
                <c:pt idx="156" formatCode="_(* #,##0_);_(* \(#,##0\);_(* &quot;-&quot;??_);_(@_)">
                  <c:v>6868.8882035812421</c:v>
                </c:pt>
                <c:pt idx="157" formatCode="_(* #,##0_);_(* \(#,##0\);_(* &quot;-&quot;??_);_(@_)">
                  <c:v>6868.8882035812421</c:v>
                </c:pt>
                <c:pt idx="158" formatCode="_(* #,##0_);_(* \(#,##0\);_(* &quot;-&quot;??_);_(@_)">
                  <c:v>6868.8882035812421</c:v>
                </c:pt>
                <c:pt idx="159" formatCode="_(* #,##0_);_(* \(#,##0\);_(* &quot;-&quot;??_);_(@_)">
                  <c:v>6868.8882035812421</c:v>
                </c:pt>
                <c:pt idx="160" formatCode="_(* #,##0_);_(* \(#,##0\);_(* &quot;-&quot;??_);_(@_)">
                  <c:v>6868.8882035812421</c:v>
                </c:pt>
                <c:pt idx="161" formatCode="_(* #,##0_);_(* \(#,##0\);_(* &quot;-&quot;??_);_(@_)">
                  <c:v>6868.8882035812421</c:v>
                </c:pt>
                <c:pt idx="162" formatCode="_(* #,##0_);_(* \(#,##0\);_(* &quot;-&quot;??_);_(@_)">
                  <c:v>6868.8882035812421</c:v>
                </c:pt>
                <c:pt idx="163" formatCode="_(* #,##0_);_(* \(#,##0\);_(* &quot;-&quot;??_);_(@_)">
                  <c:v>6868.8882035812421</c:v>
                </c:pt>
                <c:pt idx="164" formatCode="_(* #,##0_);_(* \(#,##0\);_(* &quot;-&quot;??_);_(@_)">
                  <c:v>6868.8882035812421</c:v>
                </c:pt>
                <c:pt idx="165" formatCode="_(* #,##0_);_(* \(#,##0\);_(* &quot;-&quot;??_);_(@_)">
                  <c:v>6868.8882035812421</c:v>
                </c:pt>
                <c:pt idx="166" formatCode="_(* #,##0_);_(* \(#,##0\);_(* &quot;-&quot;??_);_(@_)">
                  <c:v>6868.8882035812421</c:v>
                </c:pt>
                <c:pt idx="167" formatCode="_(* #,##0_);_(* \(#,##0\);_(* &quot;-&quot;??_);_(@_)">
                  <c:v>6868.8882035812421</c:v>
                </c:pt>
                <c:pt idx="168" formatCode="_(* #,##0_);_(* \(#,##0\);_(* &quot;-&quot;??_);_(@_)">
                  <c:v>6868.8882035812421</c:v>
                </c:pt>
                <c:pt idx="169" formatCode="_(* #,##0_);_(* \(#,##0\);_(* &quot;-&quot;??_);_(@_)">
                  <c:v>6868.8882035812421</c:v>
                </c:pt>
                <c:pt idx="170" formatCode="_(* #,##0_);_(* \(#,##0\);_(* &quot;-&quot;??_);_(@_)">
                  <c:v>6868.8882035812421</c:v>
                </c:pt>
                <c:pt idx="171" formatCode="_(* #,##0_);_(* \(#,##0\);_(* &quot;-&quot;??_);_(@_)">
                  <c:v>6868.8882035812421</c:v>
                </c:pt>
                <c:pt idx="172" formatCode="_(* #,##0_);_(* \(#,##0\);_(* &quot;-&quot;??_);_(@_)">
                  <c:v>6868.8882035812421</c:v>
                </c:pt>
                <c:pt idx="173" formatCode="_(* #,##0_);_(* \(#,##0\);_(* &quot;-&quot;??_);_(@_)">
                  <c:v>6868.8882035812421</c:v>
                </c:pt>
                <c:pt idx="174" formatCode="_(* #,##0_);_(* \(#,##0\);_(* &quot;-&quot;??_);_(@_)">
                  <c:v>6868.8882035812421</c:v>
                </c:pt>
                <c:pt idx="175" formatCode="_(* #,##0_);_(* \(#,##0\);_(* &quot;-&quot;??_);_(@_)">
                  <c:v>6868.8882035812421</c:v>
                </c:pt>
                <c:pt idx="176" formatCode="_(* #,##0_);_(* \(#,##0\);_(* &quot;-&quot;??_);_(@_)">
                  <c:v>6868.8882035812421</c:v>
                </c:pt>
                <c:pt idx="177" formatCode="_(* #,##0_);_(* \(#,##0\);_(* &quot;-&quot;??_);_(@_)">
                  <c:v>6868.8882035812421</c:v>
                </c:pt>
                <c:pt idx="178" formatCode="_(* #,##0_);_(* \(#,##0\);_(* &quot;-&quot;??_);_(@_)">
                  <c:v>6868.8882035812421</c:v>
                </c:pt>
                <c:pt idx="179" formatCode="_(* #,##0_);_(* \(#,##0\);_(* &quot;-&quot;??_);_(@_)">
                  <c:v>6868.8882035812421</c:v>
                </c:pt>
                <c:pt idx="180" formatCode="_(* #,##0_);_(* \(#,##0\);_(* &quot;-&quot;??_);_(@_)">
                  <c:v>6868.8882035812421</c:v>
                </c:pt>
                <c:pt idx="181" formatCode="_(* #,##0_);_(* \(#,##0\);_(* &quot;-&quot;??_);_(@_)">
                  <c:v>6868.8882035812421</c:v>
                </c:pt>
                <c:pt idx="182" formatCode="_(* #,##0_);_(* \(#,##0\);_(* &quot;-&quot;??_);_(@_)">
                  <c:v>6868.8882035812421</c:v>
                </c:pt>
                <c:pt idx="183" formatCode="_(* #,##0_);_(* \(#,##0\);_(* &quot;-&quot;??_);_(@_)">
                  <c:v>6868.8882035812421</c:v>
                </c:pt>
              </c:numCache>
            </c:numRef>
          </c:val>
        </c:ser>
        <c:ser>
          <c:idx val="3"/>
          <c:order val="3"/>
          <c:tx>
            <c:v>Post-14</c:v>
          </c:tx>
          <c:spPr>
            <a:solidFill>
              <a:schemeClr val="accent2"/>
            </a:solidFill>
          </c:spPr>
          <c:invertIfNegative val="0"/>
          <c:val>
            <c:numRef>
              <c:f>'Modified Senior Demand'!$G$9:$G$222</c:f>
              <c:numCache>
                <c:formatCode>0</c:formatCode>
                <c:ptCount val="214"/>
                <c:pt idx="0">
                  <c:v>30.946064546580907</c:v>
                </c:pt>
                <c:pt idx="1">
                  <c:v>30.946064546580907</c:v>
                </c:pt>
                <c:pt idx="2">
                  <c:v>30.946064546580907</c:v>
                </c:pt>
                <c:pt idx="3">
                  <c:v>30.946064546580907</c:v>
                </c:pt>
                <c:pt idx="4">
                  <c:v>30.946064546580907</c:v>
                </c:pt>
                <c:pt idx="5">
                  <c:v>30.946064546580907</c:v>
                </c:pt>
                <c:pt idx="6">
                  <c:v>30.946064546580907</c:v>
                </c:pt>
                <c:pt idx="7">
                  <c:v>30.946064546580907</c:v>
                </c:pt>
                <c:pt idx="8">
                  <c:v>30.946064546580907</c:v>
                </c:pt>
                <c:pt idx="9">
                  <c:v>30.946064546580907</c:v>
                </c:pt>
                <c:pt idx="10">
                  <c:v>30.946064546580907</c:v>
                </c:pt>
                <c:pt idx="11">
                  <c:v>30.946064546580907</c:v>
                </c:pt>
                <c:pt idx="12">
                  <c:v>30.946064546580907</c:v>
                </c:pt>
                <c:pt idx="13">
                  <c:v>30.946064546580907</c:v>
                </c:pt>
                <c:pt idx="14">
                  <c:v>30.946064546580907</c:v>
                </c:pt>
                <c:pt idx="15">
                  <c:v>30.946064546580907</c:v>
                </c:pt>
                <c:pt idx="16">
                  <c:v>30.946064546580907</c:v>
                </c:pt>
                <c:pt idx="17">
                  <c:v>30.946064546580907</c:v>
                </c:pt>
                <c:pt idx="18">
                  <c:v>30.946064546580907</c:v>
                </c:pt>
                <c:pt idx="19">
                  <c:v>30.946064546580907</c:v>
                </c:pt>
                <c:pt idx="20">
                  <c:v>30.946064546580907</c:v>
                </c:pt>
                <c:pt idx="21">
                  <c:v>30.946064546580907</c:v>
                </c:pt>
                <c:pt idx="22">
                  <c:v>30.946064546580907</c:v>
                </c:pt>
                <c:pt idx="23">
                  <c:v>30.946064546580907</c:v>
                </c:pt>
                <c:pt idx="24">
                  <c:v>30.946064546580907</c:v>
                </c:pt>
                <c:pt idx="25">
                  <c:v>30.946064546580907</c:v>
                </c:pt>
                <c:pt idx="26">
                  <c:v>30.946064546580907</c:v>
                </c:pt>
                <c:pt idx="27">
                  <c:v>30.946064546580907</c:v>
                </c:pt>
                <c:pt idx="28">
                  <c:v>30.946064546580907</c:v>
                </c:pt>
                <c:pt idx="29">
                  <c:v>30.946064546580907</c:v>
                </c:pt>
                <c:pt idx="30">
                  <c:v>30.946064546580907</c:v>
                </c:pt>
                <c:pt idx="31">
                  <c:v>1223.6567198778403</c:v>
                </c:pt>
                <c:pt idx="32">
                  <c:v>1223.6567198778403</c:v>
                </c:pt>
                <c:pt idx="33">
                  <c:v>1223.6567198778403</c:v>
                </c:pt>
                <c:pt idx="34">
                  <c:v>1223.6567198778403</c:v>
                </c:pt>
                <c:pt idx="35">
                  <c:v>1223.6567198778403</c:v>
                </c:pt>
                <c:pt idx="36">
                  <c:v>1223.6567198778403</c:v>
                </c:pt>
                <c:pt idx="37">
                  <c:v>1223.6567198778403</c:v>
                </c:pt>
                <c:pt idx="38">
                  <c:v>1223.6567198778403</c:v>
                </c:pt>
                <c:pt idx="39">
                  <c:v>1223.6567198778403</c:v>
                </c:pt>
                <c:pt idx="40">
                  <c:v>1223.6567198778403</c:v>
                </c:pt>
                <c:pt idx="41">
                  <c:v>1223.6567198778403</c:v>
                </c:pt>
                <c:pt idx="42">
                  <c:v>1223.6567198778403</c:v>
                </c:pt>
                <c:pt idx="43">
                  <c:v>1223.6567198778403</c:v>
                </c:pt>
                <c:pt idx="44">
                  <c:v>1223.6567198778403</c:v>
                </c:pt>
                <c:pt idx="45">
                  <c:v>1223.6567198778403</c:v>
                </c:pt>
                <c:pt idx="46">
                  <c:v>1223.6567198778403</c:v>
                </c:pt>
                <c:pt idx="47">
                  <c:v>1223.6567198778403</c:v>
                </c:pt>
                <c:pt idx="48">
                  <c:v>1223.6567198778403</c:v>
                </c:pt>
                <c:pt idx="49">
                  <c:v>1223.6567198778403</c:v>
                </c:pt>
                <c:pt idx="50">
                  <c:v>1223.6567198778403</c:v>
                </c:pt>
                <c:pt idx="51">
                  <c:v>1223.6567198778403</c:v>
                </c:pt>
                <c:pt idx="52">
                  <c:v>1223.6567198778403</c:v>
                </c:pt>
                <c:pt idx="53">
                  <c:v>1223.6567198778403</c:v>
                </c:pt>
                <c:pt idx="54">
                  <c:v>1223.6567198778403</c:v>
                </c:pt>
                <c:pt idx="55">
                  <c:v>1223.6567198778403</c:v>
                </c:pt>
                <c:pt idx="56">
                  <c:v>1223.6567198778403</c:v>
                </c:pt>
                <c:pt idx="57">
                  <c:v>1223.6567198778403</c:v>
                </c:pt>
                <c:pt idx="58">
                  <c:v>1223.6567198778403</c:v>
                </c:pt>
                <c:pt idx="59">
                  <c:v>1223.6567198778403</c:v>
                </c:pt>
                <c:pt idx="60">
                  <c:v>1223.6567198778403</c:v>
                </c:pt>
                <c:pt idx="61">
                  <c:v>558.74618258617113</c:v>
                </c:pt>
                <c:pt idx="62">
                  <c:v>558.74618258617113</c:v>
                </c:pt>
                <c:pt idx="63">
                  <c:v>558.74618258617113</c:v>
                </c:pt>
                <c:pt idx="64">
                  <c:v>558.74618258617113</c:v>
                </c:pt>
                <c:pt idx="65">
                  <c:v>558.74618258617113</c:v>
                </c:pt>
                <c:pt idx="66">
                  <c:v>558.74618258617113</c:v>
                </c:pt>
                <c:pt idx="67">
                  <c:v>558.74618258617113</c:v>
                </c:pt>
                <c:pt idx="68">
                  <c:v>558.74618258617113</c:v>
                </c:pt>
                <c:pt idx="69">
                  <c:v>558.74618258617113</c:v>
                </c:pt>
                <c:pt idx="70">
                  <c:v>558.74618258617113</c:v>
                </c:pt>
                <c:pt idx="71">
                  <c:v>558.74618258617113</c:v>
                </c:pt>
                <c:pt idx="72">
                  <c:v>558.74618258617113</c:v>
                </c:pt>
                <c:pt idx="73">
                  <c:v>558.74618258617113</c:v>
                </c:pt>
                <c:pt idx="74">
                  <c:v>558.74618258617113</c:v>
                </c:pt>
                <c:pt idx="75">
                  <c:v>558.74618258617113</c:v>
                </c:pt>
                <c:pt idx="76">
                  <c:v>558.74618258617113</c:v>
                </c:pt>
                <c:pt idx="77">
                  <c:v>558.74618258617113</c:v>
                </c:pt>
                <c:pt idx="78">
                  <c:v>558.74618258617113</c:v>
                </c:pt>
                <c:pt idx="79">
                  <c:v>558.74618258617113</c:v>
                </c:pt>
                <c:pt idx="80">
                  <c:v>558.74618258617113</c:v>
                </c:pt>
                <c:pt idx="81">
                  <c:v>558.74618258617113</c:v>
                </c:pt>
                <c:pt idx="82">
                  <c:v>558.74618258617113</c:v>
                </c:pt>
                <c:pt idx="83">
                  <c:v>558.74618258617113</c:v>
                </c:pt>
                <c:pt idx="84">
                  <c:v>558.74618258617113</c:v>
                </c:pt>
                <c:pt idx="85">
                  <c:v>558.74618258617113</c:v>
                </c:pt>
                <c:pt idx="86">
                  <c:v>558.74618258617113</c:v>
                </c:pt>
                <c:pt idx="87">
                  <c:v>558.74618258617113</c:v>
                </c:pt>
                <c:pt idx="88">
                  <c:v>558.74618258617113</c:v>
                </c:pt>
                <c:pt idx="89">
                  <c:v>558.74618258617113</c:v>
                </c:pt>
                <c:pt idx="90">
                  <c:v>558.74618258617113</c:v>
                </c:pt>
                <c:pt idx="91">
                  <c:v>558.74618258617113</c:v>
                </c:pt>
                <c:pt idx="92">
                  <c:v>538.52136264354829</c:v>
                </c:pt>
                <c:pt idx="93">
                  <c:v>538.52136264354829</c:v>
                </c:pt>
                <c:pt idx="94">
                  <c:v>538.52136264354829</c:v>
                </c:pt>
                <c:pt idx="95">
                  <c:v>538.52136264354829</c:v>
                </c:pt>
                <c:pt idx="96">
                  <c:v>538.52136264354829</c:v>
                </c:pt>
                <c:pt idx="97">
                  <c:v>538.52136264354829</c:v>
                </c:pt>
                <c:pt idx="98">
                  <c:v>538.52136264354829</c:v>
                </c:pt>
                <c:pt idx="99">
                  <c:v>538.52136264354829</c:v>
                </c:pt>
                <c:pt idx="100">
                  <c:v>538.52136264354829</c:v>
                </c:pt>
                <c:pt idx="101">
                  <c:v>538.52136264354829</c:v>
                </c:pt>
                <c:pt idx="102">
                  <c:v>538.52136264354829</c:v>
                </c:pt>
                <c:pt idx="103">
                  <c:v>538.52136264354829</c:v>
                </c:pt>
                <c:pt idx="104">
                  <c:v>538.52136264354829</c:v>
                </c:pt>
                <c:pt idx="105">
                  <c:v>538.52136264354829</c:v>
                </c:pt>
                <c:pt idx="106">
                  <c:v>538.52136264354829</c:v>
                </c:pt>
                <c:pt idx="107">
                  <c:v>538.52136264354829</c:v>
                </c:pt>
                <c:pt idx="108">
                  <c:v>538.52136264354829</c:v>
                </c:pt>
                <c:pt idx="109">
                  <c:v>538.52136264354829</c:v>
                </c:pt>
                <c:pt idx="110">
                  <c:v>538.52136264354829</c:v>
                </c:pt>
                <c:pt idx="111">
                  <c:v>538.52136264354829</c:v>
                </c:pt>
                <c:pt idx="112">
                  <c:v>538.52136264354829</c:v>
                </c:pt>
                <c:pt idx="113">
                  <c:v>538.52136264354829</c:v>
                </c:pt>
                <c:pt idx="114">
                  <c:v>538.52136264354829</c:v>
                </c:pt>
                <c:pt idx="115">
                  <c:v>538.52136264354829</c:v>
                </c:pt>
                <c:pt idx="116">
                  <c:v>538.52136264354829</c:v>
                </c:pt>
                <c:pt idx="117">
                  <c:v>538.52136264354829</c:v>
                </c:pt>
                <c:pt idx="118">
                  <c:v>538.52136264354829</c:v>
                </c:pt>
                <c:pt idx="119">
                  <c:v>538.52136264354829</c:v>
                </c:pt>
                <c:pt idx="120">
                  <c:v>538.52136264354829</c:v>
                </c:pt>
                <c:pt idx="121">
                  <c:v>538.52136264354829</c:v>
                </c:pt>
                <c:pt idx="122">
                  <c:v>494.62069880681031</c:v>
                </c:pt>
                <c:pt idx="123">
                  <c:v>494.62069880681031</c:v>
                </c:pt>
                <c:pt idx="124">
                  <c:v>494.62069880681031</c:v>
                </c:pt>
                <c:pt idx="125">
                  <c:v>494.62069880681031</c:v>
                </c:pt>
                <c:pt idx="126">
                  <c:v>494.62069880681031</c:v>
                </c:pt>
                <c:pt idx="127">
                  <c:v>494.62069880681031</c:v>
                </c:pt>
                <c:pt idx="128">
                  <c:v>494.62069880681031</c:v>
                </c:pt>
                <c:pt idx="129">
                  <c:v>494.62069880681031</c:v>
                </c:pt>
                <c:pt idx="130">
                  <c:v>494.62069880681031</c:v>
                </c:pt>
                <c:pt idx="131">
                  <c:v>494.62069880681031</c:v>
                </c:pt>
                <c:pt idx="132">
                  <c:v>494.62069880681031</c:v>
                </c:pt>
                <c:pt idx="133">
                  <c:v>494.62069880681031</c:v>
                </c:pt>
                <c:pt idx="134">
                  <c:v>494.62069880681031</c:v>
                </c:pt>
                <c:pt idx="135">
                  <c:v>494.62069880681031</c:v>
                </c:pt>
                <c:pt idx="136">
                  <c:v>494.62069880681031</c:v>
                </c:pt>
                <c:pt idx="137">
                  <c:v>494.62069880681031</c:v>
                </c:pt>
                <c:pt idx="138">
                  <c:v>494.62069880681031</c:v>
                </c:pt>
                <c:pt idx="139">
                  <c:v>494.62069880681031</c:v>
                </c:pt>
                <c:pt idx="140">
                  <c:v>494.62069880681031</c:v>
                </c:pt>
                <c:pt idx="141">
                  <c:v>494.62069880681031</c:v>
                </c:pt>
                <c:pt idx="142">
                  <c:v>494.62069880681031</c:v>
                </c:pt>
                <c:pt idx="143">
                  <c:v>494.62069880681031</c:v>
                </c:pt>
                <c:pt idx="144">
                  <c:v>494.62069880681031</c:v>
                </c:pt>
                <c:pt idx="145">
                  <c:v>494.62069880681031</c:v>
                </c:pt>
                <c:pt idx="146">
                  <c:v>494.62069880681031</c:v>
                </c:pt>
                <c:pt idx="147">
                  <c:v>494.62069880681031</c:v>
                </c:pt>
                <c:pt idx="148">
                  <c:v>494.62069880681031</c:v>
                </c:pt>
                <c:pt idx="149">
                  <c:v>494.62069880681031</c:v>
                </c:pt>
                <c:pt idx="150">
                  <c:v>494.62069880681031</c:v>
                </c:pt>
                <c:pt idx="151">
                  <c:v>494.62069880681031</c:v>
                </c:pt>
                <c:pt idx="152">
                  <c:v>494.62069880681031</c:v>
                </c:pt>
                <c:pt idx="153">
                  <c:v>374.81811943184761</c:v>
                </c:pt>
                <c:pt idx="154">
                  <c:v>374.81811943184761</c:v>
                </c:pt>
                <c:pt idx="155">
                  <c:v>374.81811943184761</c:v>
                </c:pt>
                <c:pt idx="156">
                  <c:v>374.81811943184761</c:v>
                </c:pt>
                <c:pt idx="157">
                  <c:v>374.81811943184761</c:v>
                </c:pt>
                <c:pt idx="158">
                  <c:v>374.81811943184761</c:v>
                </c:pt>
                <c:pt idx="159">
                  <c:v>374.81811943184761</c:v>
                </c:pt>
                <c:pt idx="160">
                  <c:v>374.81811943184761</c:v>
                </c:pt>
                <c:pt idx="161">
                  <c:v>374.81811943184761</c:v>
                </c:pt>
                <c:pt idx="162">
                  <c:v>374.81811943184761</c:v>
                </c:pt>
                <c:pt idx="163">
                  <c:v>374.81811943184761</c:v>
                </c:pt>
                <c:pt idx="164">
                  <c:v>374.81811943184761</c:v>
                </c:pt>
                <c:pt idx="165">
                  <c:v>374.81811943184761</c:v>
                </c:pt>
                <c:pt idx="166">
                  <c:v>374.81811943184761</c:v>
                </c:pt>
                <c:pt idx="167">
                  <c:v>374.81811943184761</c:v>
                </c:pt>
                <c:pt idx="168">
                  <c:v>374.81811943184761</c:v>
                </c:pt>
                <c:pt idx="169">
                  <c:v>374.81811943184761</c:v>
                </c:pt>
                <c:pt idx="170">
                  <c:v>374.81811943184761</c:v>
                </c:pt>
                <c:pt idx="171">
                  <c:v>374.81811943184761</c:v>
                </c:pt>
                <c:pt idx="172">
                  <c:v>374.81811943184761</c:v>
                </c:pt>
                <c:pt idx="173">
                  <c:v>374.81811943184761</c:v>
                </c:pt>
                <c:pt idx="174">
                  <c:v>374.81811943184761</c:v>
                </c:pt>
                <c:pt idx="175">
                  <c:v>374.81811943184761</c:v>
                </c:pt>
                <c:pt idx="176">
                  <c:v>374.81811943184761</c:v>
                </c:pt>
                <c:pt idx="177">
                  <c:v>374.81811943184761</c:v>
                </c:pt>
                <c:pt idx="178">
                  <c:v>374.81811943184761</c:v>
                </c:pt>
                <c:pt idx="179">
                  <c:v>374.81811943184761</c:v>
                </c:pt>
                <c:pt idx="180">
                  <c:v>374.81811943184761</c:v>
                </c:pt>
                <c:pt idx="181">
                  <c:v>374.81811943184761</c:v>
                </c:pt>
                <c:pt idx="182">
                  <c:v>374.81811943184761</c:v>
                </c:pt>
                <c:pt idx="183">
                  <c:v>374.81811943184761</c:v>
                </c:pt>
              </c:numCache>
            </c:numRef>
          </c:val>
        </c:ser>
        <c:dLbls>
          <c:showLegendKey val="0"/>
          <c:showVal val="0"/>
          <c:showCatName val="0"/>
          <c:showSerName val="0"/>
          <c:showPercent val="0"/>
          <c:showBubbleSize val="0"/>
        </c:dLbls>
        <c:gapWidth val="0"/>
        <c:overlap val="100"/>
        <c:axId val="181987968"/>
        <c:axId val="181986432"/>
      </c:barChart>
      <c:dateAx>
        <c:axId val="181978624"/>
        <c:scaling>
          <c:orientation val="minMax"/>
        </c:scaling>
        <c:delete val="0"/>
        <c:axPos val="b"/>
        <c:numFmt formatCode="m/d/yyyy" sourceLinked="1"/>
        <c:majorTickMark val="out"/>
        <c:minorTickMark val="none"/>
        <c:tickLblPos val="none"/>
        <c:crossAx val="181980160"/>
        <c:crossesAt val="0"/>
        <c:auto val="0"/>
        <c:lblOffset val="100"/>
        <c:baseTimeUnit val="days"/>
        <c:majorUnit val="1"/>
        <c:majorTimeUnit val="months"/>
        <c:minorUnit val="7"/>
        <c:minorTimeUnit val="days"/>
      </c:dateAx>
      <c:valAx>
        <c:axId val="181980160"/>
        <c:scaling>
          <c:orientation val="minMax"/>
          <c:max val="20000"/>
          <c:min val="0"/>
        </c:scaling>
        <c:delete val="0"/>
        <c:axPos val="l"/>
        <c:majorGridlines/>
        <c:title>
          <c:tx>
            <c:rich>
              <a:bodyPr rot="-5400000" vert="horz"/>
              <a:lstStyle/>
              <a:p>
                <a:pPr>
                  <a:defRPr/>
                </a:pPr>
                <a:r>
                  <a:rPr lang="en-US"/>
                  <a:t>Time-Averaged Cubic Feet per Second (CFS)</a:t>
                </a:r>
              </a:p>
            </c:rich>
          </c:tx>
          <c:layout>
            <c:manualLayout>
              <c:xMode val="edge"/>
              <c:yMode val="edge"/>
              <c:x val="1.3720952884901401E-4"/>
              <c:y val="0.41605167703286799"/>
            </c:manualLayout>
          </c:layout>
          <c:overlay val="0"/>
        </c:title>
        <c:numFmt formatCode="#,##0" sourceLinked="0"/>
        <c:majorTickMark val="out"/>
        <c:minorTickMark val="out"/>
        <c:tickLblPos val="nextTo"/>
        <c:crossAx val="181978624"/>
        <c:crosses val="autoZero"/>
        <c:crossBetween val="between"/>
      </c:valAx>
      <c:valAx>
        <c:axId val="181986432"/>
        <c:scaling>
          <c:orientation val="minMax"/>
          <c:max val="20000"/>
        </c:scaling>
        <c:delete val="1"/>
        <c:axPos val="r"/>
        <c:numFmt formatCode="General" sourceLinked="1"/>
        <c:majorTickMark val="out"/>
        <c:minorTickMark val="none"/>
        <c:tickLblPos val="nextTo"/>
        <c:crossAx val="181987968"/>
        <c:crosses val="max"/>
        <c:crossBetween val="between"/>
      </c:valAx>
      <c:catAx>
        <c:axId val="181987968"/>
        <c:scaling>
          <c:orientation val="minMax"/>
        </c:scaling>
        <c:delete val="1"/>
        <c:axPos val="b"/>
        <c:majorTickMark val="out"/>
        <c:minorTickMark val="none"/>
        <c:tickLblPos val="nextTo"/>
        <c:crossAx val="181986432"/>
        <c:crosses val="autoZero"/>
        <c:auto val="1"/>
        <c:lblAlgn val="ctr"/>
        <c:lblOffset val="100"/>
        <c:tickLblSkip val="1"/>
        <c:tickMarkSkip val="1"/>
        <c:noMultiLvlLbl val="0"/>
      </c:catAx>
    </c:plotArea>
    <c:plotVisOnly val="0"/>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25" right="0.25" top="0.25" bottom="0.75" header="0.5" footer="0.5"/>
  <pageSetup orientation="landscape" horizontalDpi="4294967292" verticalDpi="4294967292"/>
  <drawing r:id="rId1"/>
</chartsheet>
</file>

<file path=xl/chartsheets/sheet2.xml><?xml version="1.0" encoding="utf-8"?>
<chartsheet xmlns="http://schemas.openxmlformats.org/spreadsheetml/2006/main" xmlns:r="http://schemas.openxmlformats.org/officeDocument/2006/relationships">
  <sheetPr/>
  <sheetViews>
    <sheetView zoomScale="103" workbookViewId="0" zoomToFit="1"/>
  </sheetViews>
  <pageMargins left="0.25" right="0.25" top="0.25" bottom="0.5" header="0.5" footer="0.5"/>
  <pageSetup orientation="landscape" horizontalDpi="4294967292" verticalDpi="4294967292"/>
  <drawing r:id="rId1"/>
</chartsheet>
</file>

<file path=xl/chartsheets/sheet3.xml><?xml version="1.0" encoding="utf-8"?>
<chartsheet xmlns="http://schemas.openxmlformats.org/spreadsheetml/2006/main" xmlns:r="http://schemas.openxmlformats.org/officeDocument/2006/relationships">
  <sheetPr/>
  <sheetViews>
    <sheetView zoomScale="103" workbookViewId="0" zoomToFit="1"/>
  </sheetViews>
  <pageMargins left="0.25" right="0.25" top="0.25" bottom="0.5" header="0.5" footer="0.5"/>
  <pageSetup orientation="landscape" horizontalDpi="4294967292" verticalDpi="4294967292"/>
  <drawing r:id="rId1"/>
</chartsheet>
</file>

<file path=xl/chartsheets/sheet4.xml><?xml version="1.0" encoding="utf-8"?>
<chartsheet xmlns="http://schemas.openxmlformats.org/spreadsheetml/2006/main" xmlns:r="http://schemas.openxmlformats.org/officeDocument/2006/relationships">
  <sheetPr/>
  <sheetViews>
    <sheetView zoomScale="103" workbookViewId="0" zoomToFit="1"/>
  </sheetViews>
  <pageMargins left="0.25" right="0.25" top="0.25" bottom="0.5" header="0.5" footer="0.5"/>
  <pageSetup orientation="landscape" horizontalDpi="4294967292" verticalDpi="4294967292"/>
  <drawing r:id="rId1"/>
</chartsheet>
</file>

<file path=xl/chartsheets/sheet5.xml><?xml version="1.0" encoding="utf-8"?>
<chartsheet xmlns="http://schemas.openxmlformats.org/spreadsheetml/2006/main" xmlns:r="http://schemas.openxmlformats.org/officeDocument/2006/relationships">
  <sheetPr/>
  <sheetViews>
    <sheetView zoomScale="102" workbookViewId="0" zoomToFit="1"/>
  </sheetViews>
  <pageMargins left="0.25" right="0.25" top="0.25" bottom="0.5" header="0.5" footer="0.5"/>
  <pageSetup orientation="landscape" horizontalDpi="4294967292" verticalDpi="429496729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absoluteAnchor>
    <xdr:pos x="0" y="0"/>
    <xdr:ext cx="9194800" cy="67437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201275" cy="697254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0.12155</cdr:x>
      <cdr:y>0.96518</cdr:y>
    </cdr:from>
    <cdr:to>
      <cdr:x>0.15096</cdr:x>
      <cdr:y>0.98988</cdr:y>
    </cdr:to>
    <cdr:sp macro="" textlink="">
      <cdr:nvSpPr>
        <cdr:cNvPr id="11" name="TextBox 10"/>
        <cdr:cNvSpPr txBox="1"/>
      </cdr:nvSpPr>
      <cdr:spPr>
        <a:xfrm xmlns:a="http://schemas.openxmlformats.org/drawingml/2006/main">
          <a:off x="1152525" y="6727825"/>
          <a:ext cx="278859" cy="172227"/>
        </a:xfrm>
        <a:prstGeom xmlns:a="http://schemas.openxmlformats.org/drawingml/2006/main" prst="rect">
          <a:avLst/>
        </a:prstGeom>
      </cdr:spPr>
      <cdr:txBody>
        <a:bodyPr xmlns:a="http://schemas.openxmlformats.org/drawingml/2006/main" vertOverflow="clip" horzOverflow="clip" wrap="none" lIns="0" tIns="0" rIns="0" bIns="0" rtlCol="0">
          <a:spAutoFit/>
        </a:bodyPr>
        <a:lstStyle xmlns:a="http://schemas.openxmlformats.org/drawingml/2006/main"/>
        <a:p xmlns:a="http://schemas.openxmlformats.org/drawingml/2006/main">
          <a:pPr algn="ctr"/>
          <a:r>
            <a:rPr lang="en-US" sz="1100"/>
            <a:t>MAR</a:t>
          </a:r>
        </a:p>
      </cdr:txBody>
    </cdr:sp>
  </cdr:relSizeAnchor>
  <cdr:relSizeAnchor xmlns:cdr="http://schemas.openxmlformats.org/drawingml/2006/chartDrawing">
    <cdr:from>
      <cdr:x>0.25901</cdr:x>
      <cdr:y>0.96518</cdr:y>
    </cdr:from>
    <cdr:to>
      <cdr:x>0.28339</cdr:x>
      <cdr:y>0.98988</cdr:y>
    </cdr:to>
    <cdr:sp macro="" textlink="">
      <cdr:nvSpPr>
        <cdr:cNvPr id="24" name="TextBox 1"/>
        <cdr:cNvSpPr txBox="1"/>
      </cdr:nvSpPr>
      <cdr:spPr>
        <a:xfrm xmlns:a="http://schemas.openxmlformats.org/drawingml/2006/main">
          <a:off x="2455903" y="6727825"/>
          <a:ext cx="231154"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APR</a:t>
          </a:r>
        </a:p>
      </cdr:txBody>
    </cdr:sp>
  </cdr:relSizeAnchor>
  <cdr:relSizeAnchor xmlns:cdr="http://schemas.openxmlformats.org/drawingml/2006/chartDrawing">
    <cdr:from>
      <cdr:x>0.38751</cdr:x>
      <cdr:y>0.96518</cdr:y>
    </cdr:from>
    <cdr:to>
      <cdr:x>0.41609</cdr:x>
      <cdr:y>0.98988</cdr:y>
    </cdr:to>
    <cdr:sp macro="" textlink="">
      <cdr:nvSpPr>
        <cdr:cNvPr id="25" name="TextBox 1"/>
        <cdr:cNvSpPr txBox="1"/>
      </cdr:nvSpPr>
      <cdr:spPr>
        <a:xfrm xmlns:a="http://schemas.openxmlformats.org/drawingml/2006/main">
          <a:off x="3674243" y="6727825"/>
          <a:ext cx="27097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MAY</a:t>
          </a:r>
        </a:p>
      </cdr:txBody>
    </cdr:sp>
  </cdr:relSizeAnchor>
  <cdr:relSizeAnchor xmlns:cdr="http://schemas.openxmlformats.org/drawingml/2006/chartDrawing">
    <cdr:from>
      <cdr:x>0.51442</cdr:x>
      <cdr:y>0.96518</cdr:y>
    </cdr:from>
    <cdr:to>
      <cdr:x>0.53831</cdr:x>
      <cdr:y>0.98988</cdr:y>
    </cdr:to>
    <cdr:sp macro="" textlink="">
      <cdr:nvSpPr>
        <cdr:cNvPr id="26" name="TextBox 1"/>
        <cdr:cNvSpPr txBox="1"/>
      </cdr:nvSpPr>
      <cdr:spPr>
        <a:xfrm xmlns:a="http://schemas.openxmlformats.org/drawingml/2006/main">
          <a:off x="4877562" y="6727825"/>
          <a:ext cx="22653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JUN</a:t>
          </a:r>
        </a:p>
      </cdr:txBody>
    </cdr:sp>
  </cdr:relSizeAnchor>
  <cdr:relSizeAnchor xmlns:cdr="http://schemas.openxmlformats.org/drawingml/2006/chartDrawing">
    <cdr:from>
      <cdr:x>0.64568</cdr:x>
      <cdr:y>0.96518</cdr:y>
    </cdr:from>
    <cdr:to>
      <cdr:x>0.66623</cdr:x>
      <cdr:y>0.98988</cdr:y>
    </cdr:to>
    <cdr:sp macro="" textlink="">
      <cdr:nvSpPr>
        <cdr:cNvPr id="27" name="TextBox 1"/>
        <cdr:cNvSpPr txBox="1"/>
      </cdr:nvSpPr>
      <cdr:spPr>
        <a:xfrm xmlns:a="http://schemas.openxmlformats.org/drawingml/2006/main">
          <a:off x="6122157" y="6727825"/>
          <a:ext cx="19479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JUL</a:t>
          </a:r>
        </a:p>
      </cdr:txBody>
    </cdr:sp>
  </cdr:relSizeAnchor>
  <cdr:relSizeAnchor xmlns:cdr="http://schemas.openxmlformats.org/drawingml/2006/chartDrawing">
    <cdr:from>
      <cdr:x>0.77679</cdr:x>
      <cdr:y>0.96518</cdr:y>
    </cdr:from>
    <cdr:to>
      <cdr:x>0.80434</cdr:x>
      <cdr:y>0.98988</cdr:y>
    </cdr:to>
    <cdr:sp macro="" textlink="">
      <cdr:nvSpPr>
        <cdr:cNvPr id="28" name="TextBox 1"/>
        <cdr:cNvSpPr txBox="1"/>
      </cdr:nvSpPr>
      <cdr:spPr>
        <a:xfrm xmlns:a="http://schemas.openxmlformats.org/drawingml/2006/main">
          <a:off x="7365324" y="6727825"/>
          <a:ext cx="26116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AUG</a:t>
          </a:r>
        </a:p>
      </cdr:txBody>
    </cdr:sp>
  </cdr:relSizeAnchor>
  <cdr:relSizeAnchor xmlns:cdr="http://schemas.openxmlformats.org/drawingml/2006/chartDrawing">
    <cdr:from>
      <cdr:x>0.90424</cdr:x>
      <cdr:y>0.96518</cdr:y>
    </cdr:from>
    <cdr:to>
      <cdr:x>0.92603</cdr:x>
      <cdr:y>0.98988</cdr:y>
    </cdr:to>
    <cdr:sp macro="" textlink="">
      <cdr:nvSpPr>
        <cdr:cNvPr id="31" name="TextBox 1"/>
        <cdr:cNvSpPr txBox="1"/>
      </cdr:nvSpPr>
      <cdr:spPr>
        <a:xfrm xmlns:a="http://schemas.openxmlformats.org/drawingml/2006/main">
          <a:off x="8573707" y="6727825"/>
          <a:ext cx="206595"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SEP</a:t>
          </a:r>
        </a:p>
      </cdr:txBody>
    </cdr:sp>
  </cdr:relSizeAnchor>
  <cdr:relSizeAnchor xmlns:cdr="http://schemas.openxmlformats.org/drawingml/2006/chartDrawing">
    <cdr:from>
      <cdr:x>0.79427</cdr:x>
      <cdr:y>0.60137</cdr:y>
    </cdr:from>
    <cdr:to>
      <cdr:x>0.79458</cdr:x>
      <cdr:y>0.74254</cdr:y>
    </cdr:to>
    <cdr:cxnSp macro="">
      <cdr:nvCxnSpPr>
        <cdr:cNvPr id="35" name="Straight Arrow Connector 34"/>
        <cdr:cNvCxnSpPr/>
      </cdr:nvCxnSpPr>
      <cdr:spPr>
        <a:xfrm xmlns:a="http://schemas.openxmlformats.org/drawingml/2006/main">
          <a:off x="7308491" y="4193396"/>
          <a:ext cx="2875" cy="984370"/>
        </a:xfrm>
        <a:prstGeom xmlns:a="http://schemas.openxmlformats.org/drawingml/2006/main" prst="straightConnector1">
          <a:avLst/>
        </a:prstGeom>
        <a:ln xmlns:a="http://schemas.openxmlformats.org/drawingml/2006/main" w="38100" cmpd="sng">
          <a:solidFill>
            <a:schemeClr val="tx1"/>
          </a:solidFill>
          <a:headEnd type="arrow"/>
          <a:tailEnd type="arrow"/>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0.72969</cdr:x>
      <cdr:y>0.64818</cdr:y>
    </cdr:from>
    <cdr:to>
      <cdr:x>0.89431</cdr:x>
      <cdr:y>0.70114</cdr:y>
    </cdr:to>
    <cdr:sp macro="" textlink="">
      <cdr:nvSpPr>
        <cdr:cNvPr id="32" name="TextBox 31"/>
        <cdr:cNvSpPr txBox="1"/>
      </cdr:nvSpPr>
      <cdr:spPr>
        <a:xfrm xmlns:a="http://schemas.openxmlformats.org/drawingml/2006/main">
          <a:off x="6714249" y="4519771"/>
          <a:ext cx="1514753" cy="369292"/>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Monthly</a:t>
          </a:r>
          <a:r>
            <a:rPr lang="en-US" sz="1200" b="1" baseline="0">
              <a:solidFill>
                <a:sysClr val="windowText" lastClr="000000"/>
              </a:solidFill>
            </a:rPr>
            <a:t> Reduction in </a:t>
          </a:r>
        </a:p>
        <a:p xmlns:a="http://schemas.openxmlformats.org/drawingml/2006/main">
          <a:pPr algn="ctr"/>
          <a:r>
            <a:rPr lang="en-US" sz="1200" b="1" baseline="0">
              <a:solidFill>
                <a:sysClr val="windowText" lastClr="000000"/>
              </a:solidFill>
            </a:rPr>
            <a:t>WRUDS Senior Demand</a:t>
          </a:r>
          <a:endParaRPr lang="en-US" sz="1200" b="1">
            <a:solidFill>
              <a:sysClr val="windowText" lastClr="000000"/>
            </a:solidFill>
          </a:endParaRPr>
        </a:p>
      </cdr:txBody>
    </cdr:sp>
  </cdr:relSizeAnchor>
  <cdr:relSizeAnchor xmlns:cdr="http://schemas.openxmlformats.org/drawingml/2006/chartDrawing">
    <cdr:from>
      <cdr:x>0.63021</cdr:x>
      <cdr:y>0.39003</cdr:y>
    </cdr:from>
    <cdr:to>
      <cdr:x>0.81771</cdr:x>
      <cdr:y>0.45704</cdr:y>
    </cdr:to>
    <cdr:sp macro="" textlink="">
      <cdr:nvSpPr>
        <cdr:cNvPr id="13" name="TextBox 12"/>
        <cdr:cNvSpPr txBox="1"/>
      </cdr:nvSpPr>
      <cdr:spPr>
        <a:xfrm xmlns:a="http://schemas.openxmlformats.org/drawingml/2006/main">
          <a:off x="5798868" y="2719717"/>
          <a:ext cx="1725283" cy="467264"/>
        </a:xfrm>
        <a:prstGeom xmlns:a="http://schemas.openxmlformats.org/drawingml/2006/main" prst="rect">
          <a:avLst/>
        </a:prstGeom>
      </cdr:spPr>
      <cdr:txBody>
        <a:bodyPr xmlns:a="http://schemas.openxmlformats.org/drawingml/2006/main" wrap="non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Additional Post-14 rights</a:t>
          </a:r>
          <a:r>
            <a:rPr lang="en-US" sz="1200" b="1" baseline="0">
              <a:solidFill>
                <a:sysClr val="windowText" lastClr="000000"/>
              </a:solidFill>
            </a:rPr>
            <a:t> </a:t>
          </a:r>
        </a:p>
        <a:p xmlns:a="http://schemas.openxmlformats.org/drawingml/2006/main">
          <a:pPr algn="ctr"/>
          <a:r>
            <a:rPr lang="en-US" sz="1200" b="1" baseline="0">
              <a:solidFill>
                <a:sysClr val="windowText" lastClr="000000"/>
              </a:solidFill>
            </a:rPr>
            <a:t>up to April 17, 1916</a:t>
          </a:r>
          <a:endParaRPr lang="en-US" sz="1200" b="1">
            <a:solidFill>
              <a:sysClr val="windowText" lastClr="000000"/>
            </a:solidFill>
          </a:endParaRPr>
        </a:p>
      </cdr:txBody>
    </cdr:sp>
  </cdr:relSizeAnchor>
  <cdr:relSizeAnchor xmlns:cdr="http://schemas.openxmlformats.org/drawingml/2006/chartDrawing">
    <cdr:from>
      <cdr:x>0.66016</cdr:x>
      <cdr:y>0.45704</cdr:y>
    </cdr:from>
    <cdr:to>
      <cdr:x>0.72396</cdr:x>
      <cdr:y>0.64948</cdr:y>
    </cdr:to>
    <cdr:cxnSp macro="">
      <cdr:nvCxnSpPr>
        <cdr:cNvPr id="14" name="Curved Connector 13"/>
        <cdr:cNvCxnSpPr>
          <a:stCxn xmlns:a="http://schemas.openxmlformats.org/drawingml/2006/main" id="13" idx="2"/>
        </cdr:cNvCxnSpPr>
      </cdr:nvCxnSpPr>
      <cdr:spPr>
        <a:xfrm xmlns:a="http://schemas.openxmlformats.org/drawingml/2006/main" rot="5400000">
          <a:off x="5697029" y="3564386"/>
          <a:ext cx="1341887" cy="587076"/>
        </a:xfrm>
        <a:prstGeom xmlns:a="http://schemas.openxmlformats.org/drawingml/2006/main" prst="curvedConnector3">
          <a:avLst>
            <a:gd name="adj1" fmla="val 50000"/>
          </a:avLst>
        </a:prstGeom>
        <a:ln xmlns:a="http://schemas.openxmlformats.org/drawingml/2006/main" w="28575" cmpd="sng">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0.47427</cdr:x>
      <cdr:y>0.81485</cdr:y>
    </cdr:from>
    <cdr:to>
      <cdr:x>0.6663</cdr:x>
      <cdr:y>0.84575</cdr:y>
    </cdr:to>
    <cdr:sp macro="" textlink="">
      <cdr:nvSpPr>
        <cdr:cNvPr id="33" name="TextBox 32"/>
        <cdr:cNvSpPr txBox="1"/>
      </cdr:nvSpPr>
      <cdr:spPr>
        <a:xfrm xmlns:a="http://schemas.openxmlformats.org/drawingml/2006/main">
          <a:off x="4364007" y="5681932"/>
          <a:ext cx="1766966" cy="215466"/>
        </a:xfrm>
        <a:prstGeom xmlns:a="http://schemas.openxmlformats.org/drawingml/2006/main" prst="rect">
          <a:avLst/>
        </a:prstGeom>
        <a:noFill xmlns:a="http://schemas.openxmlformats.org/drawingml/2006/main"/>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solidFill>
                <a:schemeClr val="bg1"/>
              </a:solidFill>
            </a:rPr>
            <a:t>Revised</a:t>
          </a:r>
          <a:r>
            <a:rPr lang="en-US" sz="1400" b="1" baseline="0">
              <a:solidFill>
                <a:schemeClr val="bg1"/>
              </a:solidFill>
            </a:rPr>
            <a:t> Senior Demand</a:t>
          </a:r>
          <a:endParaRPr lang="en-US" sz="1400" b="1">
            <a:solidFill>
              <a:schemeClr val="bg1"/>
            </a:solidFill>
          </a:endParaRPr>
        </a:p>
      </cdr:txBody>
    </cdr:sp>
  </cdr:relSizeAnchor>
  <cdr:relSizeAnchor xmlns:cdr="http://schemas.openxmlformats.org/drawingml/2006/chartDrawing">
    <cdr:from>
      <cdr:x>0</cdr:x>
      <cdr:y>0</cdr:y>
    </cdr:from>
    <cdr:to>
      <cdr:x>1</cdr:x>
      <cdr:y>1</cdr:y>
    </cdr:to>
    <cdr:pic>
      <cdr:nvPicPr>
        <cdr:cNvPr id="34" name="Picture 33"/>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0800" y="50800"/>
          <a:ext cx="9207500" cy="6985000"/>
        </a:xfrm>
        <a:prstGeom xmlns:a="http://schemas.openxmlformats.org/drawingml/2006/main" prst="rect">
          <a:avLst/>
        </a:prstGeom>
      </cdr:spPr>
    </cdr:pic>
  </cdr:relSizeAnchor>
</c:userShapes>
</file>

<file path=xl/drawings/drawing2.xml><?xml version="1.0" encoding="utf-8"?>
<c:userShapes xmlns:c="http://schemas.openxmlformats.org/drawingml/2006/chart">
  <cdr:relSizeAnchor xmlns:cdr="http://schemas.openxmlformats.org/drawingml/2006/chartDrawing">
    <cdr:from>
      <cdr:x>0.46121</cdr:x>
      <cdr:y>0.87258</cdr:y>
    </cdr:from>
    <cdr:to>
      <cdr:x>0.57806</cdr:x>
      <cdr:y>0.89949</cdr:y>
    </cdr:to>
    <cdr:sp macro="" textlink="">
      <cdr:nvSpPr>
        <cdr:cNvPr id="12" name="TextBox 1"/>
        <cdr:cNvSpPr txBox="1"/>
      </cdr:nvSpPr>
      <cdr:spPr>
        <a:xfrm xmlns:a="http://schemas.openxmlformats.org/drawingml/2006/main">
          <a:off x="4373039" y="6082390"/>
          <a:ext cx="1107937" cy="187578"/>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Riparian </a:t>
          </a:r>
          <a:r>
            <a:rPr lang="en-US" sz="1200" b="1" baseline="0">
              <a:solidFill>
                <a:sysClr val="windowText" lastClr="000000"/>
              </a:solidFill>
            </a:rPr>
            <a:t>Demand</a:t>
          </a:r>
          <a:endParaRPr lang="en-US" sz="1200" b="1">
            <a:solidFill>
              <a:sysClr val="windowText" lastClr="000000"/>
            </a:solidFill>
          </a:endParaRPr>
        </a:p>
      </cdr:txBody>
    </cdr:sp>
  </cdr:relSizeAnchor>
  <cdr:relSizeAnchor xmlns:cdr="http://schemas.openxmlformats.org/drawingml/2006/chartDrawing">
    <cdr:from>
      <cdr:x>0.61303</cdr:x>
      <cdr:y>0.64974</cdr:y>
    </cdr:from>
    <cdr:to>
      <cdr:x>0.67338</cdr:x>
      <cdr:y>0.70356</cdr:y>
    </cdr:to>
    <cdr:sp macro="" textlink="">
      <cdr:nvSpPr>
        <cdr:cNvPr id="13" name="TextBox 1"/>
        <cdr:cNvSpPr txBox="1"/>
      </cdr:nvSpPr>
      <cdr:spPr>
        <a:xfrm xmlns:a="http://schemas.openxmlformats.org/drawingml/2006/main">
          <a:off x="5812598" y="4529089"/>
          <a:ext cx="572221" cy="375156"/>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Pre-1914</a:t>
          </a:r>
          <a:endParaRPr lang="en-US" sz="1200" b="1" baseline="0">
            <a:solidFill>
              <a:sysClr val="windowText" lastClr="000000"/>
            </a:solidFill>
          </a:endParaRPr>
        </a:p>
        <a:p xmlns:a="http://schemas.openxmlformats.org/drawingml/2006/main">
          <a:pPr algn="ctr"/>
          <a:r>
            <a:rPr lang="en-US" sz="1200" b="1" baseline="0">
              <a:solidFill>
                <a:sysClr val="windowText" lastClr="000000"/>
              </a:solidFill>
            </a:rPr>
            <a:t>Demand</a:t>
          </a:r>
          <a:endParaRPr lang="en-US" sz="1200" b="1">
            <a:solidFill>
              <a:sysClr val="windowText" lastClr="000000"/>
            </a:solidFill>
          </a:endParaRPr>
        </a:p>
      </cdr:txBody>
    </cdr:sp>
  </cdr:relSizeAnchor>
  <cdr:relSizeAnchor xmlns:cdr="http://schemas.openxmlformats.org/drawingml/2006/chartDrawing">
    <cdr:from>
      <cdr:x>0.33052</cdr:x>
      <cdr:y>0.59752</cdr:y>
    </cdr:from>
    <cdr:to>
      <cdr:x>0.39178</cdr:x>
      <cdr:y>0.71886</cdr:y>
    </cdr:to>
    <cdr:cxnSp macro="">
      <cdr:nvCxnSpPr>
        <cdr:cNvPr id="9" name="Curved Connector 8"/>
        <cdr:cNvCxnSpPr>
          <a:stCxn xmlns:a="http://schemas.openxmlformats.org/drawingml/2006/main" id="18" idx="0"/>
        </cdr:cNvCxnSpPr>
      </cdr:nvCxnSpPr>
      <cdr:spPr>
        <a:xfrm xmlns:a="http://schemas.openxmlformats.org/drawingml/2006/main" rot="5400000" flipH="1" flipV="1">
          <a:off x="3001378" y="4297491"/>
          <a:ext cx="845840" cy="580904"/>
        </a:xfrm>
        <a:prstGeom xmlns:a="http://schemas.openxmlformats.org/drawingml/2006/main" prst="curvedConnector3">
          <a:avLst>
            <a:gd name="adj1" fmla="val 50000"/>
          </a:avLst>
        </a:prstGeom>
        <a:ln xmlns:a="http://schemas.openxmlformats.org/drawingml/2006/main" w="12700">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0.28442</cdr:x>
      <cdr:y>0.71886</cdr:y>
    </cdr:from>
    <cdr:to>
      <cdr:x>0.37661</cdr:x>
      <cdr:y>0.77268</cdr:y>
    </cdr:to>
    <cdr:sp macro="" textlink="">
      <cdr:nvSpPr>
        <cdr:cNvPr id="18" name="TextBox 1"/>
        <cdr:cNvSpPr txBox="1"/>
      </cdr:nvSpPr>
      <cdr:spPr>
        <a:xfrm xmlns:a="http://schemas.openxmlformats.org/drawingml/2006/main">
          <a:off x="2701004" y="5018971"/>
          <a:ext cx="875475" cy="375761"/>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Adjusted 90%</a:t>
          </a:r>
        </a:p>
        <a:p xmlns:a="http://schemas.openxmlformats.org/drawingml/2006/main">
          <a:pPr algn="ctr"/>
          <a:r>
            <a:rPr lang="en-US" sz="1200" b="1">
              <a:solidFill>
                <a:sysClr val="windowText" lastClr="000000"/>
              </a:solidFill>
            </a:rPr>
            <a:t>FNF Forecast</a:t>
          </a:r>
        </a:p>
      </cdr:txBody>
    </cdr:sp>
  </cdr:relSizeAnchor>
  <cdr:relSizeAnchor xmlns:cdr="http://schemas.openxmlformats.org/drawingml/2006/chartDrawing">
    <cdr:from>
      <cdr:x>0.53059</cdr:x>
      <cdr:y>0.44231</cdr:y>
    </cdr:from>
    <cdr:to>
      <cdr:x>0.75295</cdr:x>
      <cdr:y>0.60994</cdr:y>
    </cdr:to>
    <cdr:cxnSp macro="">
      <cdr:nvCxnSpPr>
        <cdr:cNvPr id="20" name="Curved Connector 19"/>
        <cdr:cNvCxnSpPr>
          <a:stCxn xmlns:a="http://schemas.openxmlformats.org/drawingml/2006/main" id="29" idx="2"/>
        </cdr:cNvCxnSpPr>
      </cdr:nvCxnSpPr>
      <cdr:spPr>
        <a:xfrm xmlns:a="http://schemas.openxmlformats.org/drawingml/2006/main" rot="5400000">
          <a:off x="5500862" y="2613191"/>
          <a:ext cx="1168495" cy="2108355"/>
        </a:xfrm>
        <a:prstGeom xmlns:a="http://schemas.openxmlformats.org/drawingml/2006/main" prst="curvedConnector2">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0.64449</cdr:x>
      <cdr:y>0.3884</cdr:y>
    </cdr:from>
    <cdr:to>
      <cdr:x>0.86141</cdr:x>
      <cdr:y>0.44231</cdr:y>
    </cdr:to>
    <cdr:sp macro="" textlink="">
      <cdr:nvSpPr>
        <cdr:cNvPr id="29" name="TextBox 1"/>
        <cdr:cNvSpPr txBox="1"/>
      </cdr:nvSpPr>
      <cdr:spPr>
        <a:xfrm xmlns:a="http://schemas.openxmlformats.org/drawingml/2006/main">
          <a:off x="6110895" y="2707377"/>
          <a:ext cx="2056782" cy="375744"/>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June Adjusted 50% FNF Forecast</a:t>
          </a:r>
        </a:p>
        <a:p xmlns:a="http://schemas.openxmlformats.org/drawingml/2006/main">
          <a:pPr algn="ctr"/>
          <a:r>
            <a:rPr lang="en-US" sz="1200" b="1">
              <a:solidFill>
                <a:sysClr val="windowText" lastClr="000000"/>
              </a:solidFill>
            </a:rPr>
            <a:t>With DWR's 6/8/15 Updates</a:t>
          </a:r>
        </a:p>
      </cdr:txBody>
    </cdr:sp>
  </cdr:relSizeAnchor>
  <cdr:relSizeAnchor xmlns:cdr="http://schemas.openxmlformats.org/drawingml/2006/chartDrawing">
    <cdr:from>
      <cdr:x>0.18985</cdr:x>
      <cdr:y>0.41584</cdr:y>
    </cdr:from>
    <cdr:to>
      <cdr:x>0.22911</cdr:x>
      <cdr:y>0.4382</cdr:y>
    </cdr:to>
    <cdr:cxnSp macro="">
      <cdr:nvCxnSpPr>
        <cdr:cNvPr id="30" name="Curved Connector 29"/>
        <cdr:cNvCxnSpPr/>
      </cdr:nvCxnSpPr>
      <cdr:spPr>
        <a:xfrm xmlns:a="http://schemas.openxmlformats.org/drawingml/2006/main">
          <a:off x="1802902" y="2903316"/>
          <a:ext cx="372830" cy="156114"/>
        </a:xfrm>
        <a:prstGeom xmlns:a="http://schemas.openxmlformats.org/drawingml/2006/main" prst="curvedConnector3">
          <a:avLst>
            <a:gd name="adj1" fmla="val 50000"/>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0.15599</cdr:x>
      <cdr:y>0.38535</cdr:y>
    </cdr:from>
    <cdr:to>
      <cdr:x>0.18986</cdr:x>
      <cdr:y>0.43925</cdr:y>
    </cdr:to>
    <cdr:sp macro="" textlink="">
      <cdr:nvSpPr>
        <cdr:cNvPr id="33" name="TextBox 1"/>
        <cdr:cNvSpPr txBox="1"/>
      </cdr:nvSpPr>
      <cdr:spPr>
        <a:xfrm xmlns:a="http://schemas.openxmlformats.org/drawingml/2006/main">
          <a:off x="1481353" y="2690441"/>
          <a:ext cx="321644" cy="376320"/>
        </a:xfrm>
        <a:prstGeom xmlns:a="http://schemas.openxmlformats.org/drawingml/2006/main" prst="rect">
          <a:avLst/>
        </a:prstGeom>
      </cdr:spPr>
      <cdr:txBody>
        <a:bodyPr xmlns:a="http://schemas.openxmlformats.org/drawingml/2006/main" wrap="non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Daily</a:t>
          </a:r>
        </a:p>
        <a:p xmlns:a="http://schemas.openxmlformats.org/drawingml/2006/main">
          <a:pPr algn="ctr"/>
          <a:r>
            <a:rPr lang="en-US" sz="1200" b="1">
              <a:solidFill>
                <a:sysClr val="windowText" lastClr="000000"/>
              </a:solidFill>
            </a:rPr>
            <a:t>FNF</a:t>
          </a:r>
        </a:p>
      </cdr:txBody>
    </cdr:sp>
  </cdr:relSizeAnchor>
  <cdr:relSizeAnchor xmlns:cdr="http://schemas.openxmlformats.org/drawingml/2006/chartDrawing">
    <cdr:from>
      <cdr:x>0.47296</cdr:x>
      <cdr:y>0.44729</cdr:y>
    </cdr:from>
    <cdr:to>
      <cdr:x>0.57766</cdr:x>
      <cdr:y>0.50119</cdr:y>
    </cdr:to>
    <cdr:sp macro="" textlink="">
      <cdr:nvSpPr>
        <cdr:cNvPr id="16" name="TextBox 1"/>
        <cdr:cNvSpPr txBox="1"/>
      </cdr:nvSpPr>
      <cdr:spPr>
        <a:xfrm xmlns:a="http://schemas.openxmlformats.org/drawingml/2006/main">
          <a:off x="4484493" y="3117839"/>
          <a:ext cx="992708" cy="375744"/>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Pre-14 Demand</a:t>
          </a:r>
        </a:p>
        <a:p xmlns:a="http://schemas.openxmlformats.org/drawingml/2006/main">
          <a:pPr algn="ctr"/>
          <a:r>
            <a:rPr lang="en-US" sz="1200" b="1">
              <a:solidFill>
                <a:sysClr val="windowText" lastClr="000000"/>
              </a:solidFill>
            </a:rPr>
            <a:t>Through 1902</a:t>
          </a:r>
        </a:p>
      </cdr:txBody>
    </cdr:sp>
  </cdr:relSizeAnchor>
  <cdr:relSizeAnchor xmlns:cdr="http://schemas.openxmlformats.org/drawingml/2006/chartDrawing">
    <cdr:from>
      <cdr:x>0.03109</cdr:x>
      <cdr:y>0.0714</cdr:y>
    </cdr:from>
    <cdr:to>
      <cdr:x>0.38616</cdr:x>
      <cdr:y>0.30196</cdr:y>
    </cdr:to>
    <cdr:sp macro="" textlink="">
      <cdr:nvSpPr>
        <cdr:cNvPr id="7" name="TextBox 6"/>
        <cdr:cNvSpPr txBox="1"/>
      </cdr:nvSpPr>
      <cdr:spPr>
        <a:xfrm xmlns:a="http://schemas.openxmlformats.org/drawingml/2006/main">
          <a:off x="295274" y="498475"/>
          <a:ext cx="3371852" cy="1609727"/>
        </a:xfrm>
        <a:prstGeom xmlns:a="http://schemas.openxmlformats.org/drawingml/2006/main" prst="rect">
          <a:avLst/>
        </a:prstGeom>
      </cdr:spPr>
      <cdr:txBody>
        <a:bodyPr xmlns:a="http://schemas.openxmlformats.org/drawingml/2006/main" vertOverflow="clip" horzOverflow="clip" wrap="square" rtlCol="0">
          <a:noAutofit/>
        </a:bodyPr>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mn-lt"/>
              <a:ea typeface="+mn-ea"/>
              <a:cs typeface="+mn-cs"/>
            </a:rPr>
            <a:t>Daily Full Natural Flow (FNF) from CDEC Stations BND, ORO, YRS, FOL, TLG, MRC, GDW, MIL, MKM, and MHB, current through 6/7/2015.</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mn-lt"/>
              <a:ea typeface="+mn-ea"/>
              <a:cs typeface="+mn-cs"/>
            </a:rPr>
            <a:t>Monthly Adjusted FNF Forecast points include DWR's May 2015 FNF Forecasts for BND, ORO, YRS, FOL, MIL, GDW, LGR, EXC, MHB, and PAR, and estimated FNF of minor streams for the 90% exceedance level. DWR does not provide 90% exceedance values for MHB and PAR; therefore, the available 50% exceedance values were added to the 90% exceedance forecast values. Minor stream FNFs were  obtained from DWR's  May 2007 Unimpaired Flow Data report, tables UF 1, UF 2, UF 3, UF 4, UF 5, UF 7, UF 10, and UF 17. Water year 1977 was used to reflect similarities in snowpack conditions.</a:t>
          </a:r>
        </a:p>
        <a:p xmlns:a="http://schemas.openxmlformats.org/drawingml/2006/main">
          <a:endParaRPr lang="en-US" sz="800"/>
        </a:p>
      </cdr:txBody>
    </cdr:sp>
  </cdr:relSizeAnchor>
  <cdr:relSizeAnchor xmlns:cdr="http://schemas.openxmlformats.org/drawingml/2006/chartDrawing">
    <cdr:from>
      <cdr:x>0.46339</cdr:x>
      <cdr:y>0.0714</cdr:y>
    </cdr:from>
    <cdr:to>
      <cdr:x>0.9659</cdr:x>
      <cdr:y>0.31514</cdr:y>
    </cdr:to>
    <cdr:sp macro="" textlink="">
      <cdr:nvSpPr>
        <cdr:cNvPr id="21" name="TextBox 1"/>
        <cdr:cNvSpPr txBox="1"/>
      </cdr:nvSpPr>
      <cdr:spPr>
        <a:xfrm xmlns:a="http://schemas.openxmlformats.org/drawingml/2006/main">
          <a:off x="4400549" y="498476"/>
          <a:ext cx="4772026" cy="1701800"/>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91440" rIns="9144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b="0" i="0" baseline="0">
              <a:effectLst/>
              <a:latin typeface="+mn-lt"/>
              <a:ea typeface="+mn-ea"/>
              <a:cs typeface="+mn-cs"/>
            </a:rPr>
            <a:t>Return flows were added to the 50% and 90% Adjusted FNF Forecast values as follows:  For the San Joaquin  Watershed, a percentage of the Riparian demand as used in the 1977 Drought Report (20% in April, 10% in May &amp; June, and 0% in July, August, &amp; September). For the  Delta contribution, an assumed 40% of the prorated Riparian and Pre-14 demand was used as return flow.</a:t>
          </a:r>
        </a:p>
        <a:p xmlns:a="http://schemas.openxmlformats.org/drawingml/2006/main">
          <a:endParaRPr lang="en-US" sz="800" b="0" i="0" baseline="0">
            <a:effectLst/>
            <a:latin typeface="+mn-lt"/>
            <a:ea typeface="+mn-ea"/>
            <a:cs typeface="+mn-cs"/>
          </a:endParaRPr>
        </a:p>
        <a:p xmlns:a="http://schemas.openxmlformats.org/drawingml/2006/main">
          <a:r>
            <a:rPr lang="en-US" sz="800" b="0" i="0" baseline="0">
              <a:effectLst/>
              <a:latin typeface="+mn-lt"/>
              <a:ea typeface="+mn-ea"/>
              <a:cs typeface="+mn-cs"/>
            </a:rPr>
            <a:t>Delta Riparian Demand includes Riparian-only and combination Riparian/Pre-14 demand for both statements reporting under the Informational Order and those not. Basin Riparian Demand includes Riparian-only and combination </a:t>
          </a:r>
          <a:r>
            <a:rPr kumimoji="0" lang="en-US" sz="800" b="0" i="0" u="none" strike="noStrike" kern="0" cap="none" spc="0" normalizeH="0" baseline="0">
              <a:ln>
                <a:noFill/>
              </a:ln>
              <a:solidFill>
                <a:sysClr val="windowText" lastClr="000000"/>
              </a:solidFill>
              <a:effectLst/>
              <a:uLnTx/>
              <a:uFillTx/>
              <a:latin typeface="+mn-lt"/>
              <a:ea typeface="+mn-ea"/>
              <a:cs typeface="+mn-cs"/>
            </a:rPr>
            <a:t>Riparian/Pre-14 demand for statements that did not report under the Order, and Riparian-only portion of the demand for statements that did report under the Order.</a:t>
          </a:r>
        </a:p>
        <a:p xmlns:a="http://schemas.openxmlformats.org/drawingml/2006/main">
          <a:endParaRPr kumimoji="0" lang="en-US" sz="800" b="0" i="0" u="none" strike="noStrike" kern="0" cap="none" spc="0" normalizeH="0" baseline="0">
            <a:ln>
              <a:noFill/>
            </a:ln>
            <a:solidFill>
              <a:sysClr val="windowText" lastClr="000000"/>
            </a:solidFill>
            <a:effectLst/>
            <a:uLnTx/>
            <a:uFillTx/>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a:ln>
                <a:noFill/>
              </a:ln>
              <a:solidFill>
                <a:sysClr val="windowText" lastClr="000000"/>
              </a:solidFill>
              <a:effectLst/>
              <a:uLnTx/>
              <a:uFillTx/>
              <a:latin typeface="+mn-lt"/>
              <a:ea typeface="+mn-ea"/>
              <a:cs typeface="+mn-cs"/>
            </a:rPr>
            <a:t>Delta Pre-14 Demand includes Pre-14-only demand. Basin Pre-14 Demand includes demand from Pre-14-only statements that did not report under the Informational Order, and Pre-14-only portion of the demand for statements that did report under the Order.</a:t>
          </a:r>
        </a:p>
      </cdr:txBody>
    </cdr:sp>
  </cdr:relSizeAnchor>
  <cdr:relSizeAnchor xmlns:cdr="http://schemas.openxmlformats.org/drawingml/2006/chartDrawing">
    <cdr:from>
      <cdr:x>0.75007</cdr:x>
      <cdr:y>0.66753</cdr:y>
    </cdr:from>
    <cdr:to>
      <cdr:x>0.84226</cdr:x>
      <cdr:y>0.72135</cdr:y>
    </cdr:to>
    <cdr:sp macro="" textlink="">
      <cdr:nvSpPr>
        <cdr:cNvPr id="19" name="TextBox 1"/>
        <cdr:cNvSpPr txBox="1"/>
      </cdr:nvSpPr>
      <cdr:spPr>
        <a:xfrm xmlns:a="http://schemas.openxmlformats.org/drawingml/2006/main">
          <a:off x="7111980" y="4653035"/>
          <a:ext cx="874118" cy="375156"/>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Adjusted 50%</a:t>
          </a:r>
        </a:p>
        <a:p xmlns:a="http://schemas.openxmlformats.org/drawingml/2006/main">
          <a:pPr algn="ctr"/>
          <a:r>
            <a:rPr lang="en-US" sz="1200" b="1">
              <a:solidFill>
                <a:sysClr val="windowText" lastClr="000000"/>
              </a:solidFill>
            </a:rPr>
            <a:t>FNF Forecast</a:t>
          </a:r>
        </a:p>
      </cdr:txBody>
    </cdr:sp>
  </cdr:relSizeAnchor>
  <cdr:relSizeAnchor xmlns:cdr="http://schemas.openxmlformats.org/drawingml/2006/chartDrawing">
    <cdr:from>
      <cdr:x>0.78447</cdr:x>
      <cdr:y>0.72135</cdr:y>
    </cdr:from>
    <cdr:to>
      <cdr:x>0.79617</cdr:x>
      <cdr:y>0.79379</cdr:y>
    </cdr:to>
    <cdr:cxnSp macro="">
      <cdr:nvCxnSpPr>
        <cdr:cNvPr id="22" name="Curved Connector 21"/>
        <cdr:cNvCxnSpPr>
          <a:stCxn xmlns:a="http://schemas.openxmlformats.org/drawingml/2006/main" id="19" idx="2"/>
        </cdr:cNvCxnSpPr>
      </cdr:nvCxnSpPr>
      <cdr:spPr>
        <a:xfrm xmlns:a="http://schemas.openxmlformats.org/drawingml/2006/main" rot="5400000">
          <a:off x="7241114" y="5225236"/>
          <a:ext cx="504971" cy="110880"/>
        </a:xfrm>
        <a:prstGeom xmlns:a="http://schemas.openxmlformats.org/drawingml/2006/main" prst="curvedConnector3">
          <a:avLst>
            <a:gd name="adj1" fmla="val 50000"/>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0.525</cdr:x>
      <cdr:y>0.50119</cdr:y>
    </cdr:from>
    <cdr:to>
      <cdr:x>0.52531</cdr:x>
      <cdr:y>0.52638</cdr:y>
    </cdr:to>
    <cdr:cxnSp macro="">
      <cdr:nvCxnSpPr>
        <cdr:cNvPr id="23" name="Curved Connector 22"/>
        <cdr:cNvCxnSpPr>
          <a:stCxn xmlns:a="http://schemas.openxmlformats.org/drawingml/2006/main" id="16" idx="2"/>
        </cdr:cNvCxnSpPr>
      </cdr:nvCxnSpPr>
      <cdr:spPr>
        <a:xfrm xmlns:a="http://schemas.openxmlformats.org/drawingml/2006/main" rot="5400000">
          <a:off x="4891540" y="3579892"/>
          <a:ext cx="175616" cy="2999"/>
        </a:xfrm>
        <a:prstGeom xmlns:a="http://schemas.openxmlformats.org/drawingml/2006/main" prst="curvedConnector3">
          <a:avLst>
            <a:gd name="adj1" fmla="val 50000"/>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0.12155</cdr:x>
      <cdr:y>0.96518</cdr:y>
    </cdr:from>
    <cdr:to>
      <cdr:x>0.15096</cdr:x>
      <cdr:y>0.98988</cdr:y>
    </cdr:to>
    <cdr:sp macro="" textlink="">
      <cdr:nvSpPr>
        <cdr:cNvPr id="11" name="TextBox 10"/>
        <cdr:cNvSpPr txBox="1"/>
      </cdr:nvSpPr>
      <cdr:spPr>
        <a:xfrm xmlns:a="http://schemas.openxmlformats.org/drawingml/2006/main">
          <a:off x="1152525" y="6727825"/>
          <a:ext cx="278859" cy="172227"/>
        </a:xfrm>
        <a:prstGeom xmlns:a="http://schemas.openxmlformats.org/drawingml/2006/main" prst="rect">
          <a:avLst/>
        </a:prstGeom>
      </cdr:spPr>
      <cdr:txBody>
        <a:bodyPr xmlns:a="http://schemas.openxmlformats.org/drawingml/2006/main" vertOverflow="clip" horzOverflow="clip" wrap="none" lIns="0" tIns="0" rIns="0" bIns="0" rtlCol="0">
          <a:spAutoFit/>
        </a:bodyPr>
        <a:lstStyle xmlns:a="http://schemas.openxmlformats.org/drawingml/2006/main"/>
        <a:p xmlns:a="http://schemas.openxmlformats.org/drawingml/2006/main">
          <a:pPr algn="ctr"/>
          <a:r>
            <a:rPr lang="en-US" sz="1100"/>
            <a:t>MAR</a:t>
          </a:r>
        </a:p>
      </cdr:txBody>
    </cdr:sp>
  </cdr:relSizeAnchor>
  <cdr:relSizeAnchor xmlns:cdr="http://schemas.openxmlformats.org/drawingml/2006/chartDrawing">
    <cdr:from>
      <cdr:x>0.25901</cdr:x>
      <cdr:y>0.96518</cdr:y>
    </cdr:from>
    <cdr:to>
      <cdr:x>0.28339</cdr:x>
      <cdr:y>0.98988</cdr:y>
    </cdr:to>
    <cdr:sp macro="" textlink="">
      <cdr:nvSpPr>
        <cdr:cNvPr id="24" name="TextBox 1"/>
        <cdr:cNvSpPr txBox="1"/>
      </cdr:nvSpPr>
      <cdr:spPr>
        <a:xfrm xmlns:a="http://schemas.openxmlformats.org/drawingml/2006/main">
          <a:off x="2455903" y="6727825"/>
          <a:ext cx="231154"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APR</a:t>
          </a:r>
        </a:p>
      </cdr:txBody>
    </cdr:sp>
  </cdr:relSizeAnchor>
  <cdr:relSizeAnchor xmlns:cdr="http://schemas.openxmlformats.org/drawingml/2006/chartDrawing">
    <cdr:from>
      <cdr:x>0.38751</cdr:x>
      <cdr:y>0.96518</cdr:y>
    </cdr:from>
    <cdr:to>
      <cdr:x>0.41609</cdr:x>
      <cdr:y>0.98988</cdr:y>
    </cdr:to>
    <cdr:sp macro="" textlink="">
      <cdr:nvSpPr>
        <cdr:cNvPr id="25" name="TextBox 1"/>
        <cdr:cNvSpPr txBox="1"/>
      </cdr:nvSpPr>
      <cdr:spPr>
        <a:xfrm xmlns:a="http://schemas.openxmlformats.org/drawingml/2006/main">
          <a:off x="3674243" y="6727825"/>
          <a:ext cx="27097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MAY</a:t>
          </a:r>
        </a:p>
      </cdr:txBody>
    </cdr:sp>
  </cdr:relSizeAnchor>
  <cdr:relSizeAnchor xmlns:cdr="http://schemas.openxmlformats.org/drawingml/2006/chartDrawing">
    <cdr:from>
      <cdr:x>0.51442</cdr:x>
      <cdr:y>0.96518</cdr:y>
    </cdr:from>
    <cdr:to>
      <cdr:x>0.53831</cdr:x>
      <cdr:y>0.98988</cdr:y>
    </cdr:to>
    <cdr:sp macro="" textlink="">
      <cdr:nvSpPr>
        <cdr:cNvPr id="26" name="TextBox 1"/>
        <cdr:cNvSpPr txBox="1"/>
      </cdr:nvSpPr>
      <cdr:spPr>
        <a:xfrm xmlns:a="http://schemas.openxmlformats.org/drawingml/2006/main">
          <a:off x="4877562" y="6727825"/>
          <a:ext cx="22653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JUN</a:t>
          </a:r>
        </a:p>
      </cdr:txBody>
    </cdr:sp>
  </cdr:relSizeAnchor>
  <cdr:relSizeAnchor xmlns:cdr="http://schemas.openxmlformats.org/drawingml/2006/chartDrawing">
    <cdr:from>
      <cdr:x>0.64568</cdr:x>
      <cdr:y>0.96518</cdr:y>
    </cdr:from>
    <cdr:to>
      <cdr:x>0.66623</cdr:x>
      <cdr:y>0.98988</cdr:y>
    </cdr:to>
    <cdr:sp macro="" textlink="">
      <cdr:nvSpPr>
        <cdr:cNvPr id="27" name="TextBox 1"/>
        <cdr:cNvSpPr txBox="1"/>
      </cdr:nvSpPr>
      <cdr:spPr>
        <a:xfrm xmlns:a="http://schemas.openxmlformats.org/drawingml/2006/main">
          <a:off x="6122157" y="6727825"/>
          <a:ext cx="19479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JUL</a:t>
          </a:r>
        </a:p>
      </cdr:txBody>
    </cdr:sp>
  </cdr:relSizeAnchor>
  <cdr:relSizeAnchor xmlns:cdr="http://schemas.openxmlformats.org/drawingml/2006/chartDrawing">
    <cdr:from>
      <cdr:x>0.77679</cdr:x>
      <cdr:y>0.96518</cdr:y>
    </cdr:from>
    <cdr:to>
      <cdr:x>0.80434</cdr:x>
      <cdr:y>0.98988</cdr:y>
    </cdr:to>
    <cdr:sp macro="" textlink="">
      <cdr:nvSpPr>
        <cdr:cNvPr id="28" name="TextBox 1"/>
        <cdr:cNvSpPr txBox="1"/>
      </cdr:nvSpPr>
      <cdr:spPr>
        <a:xfrm xmlns:a="http://schemas.openxmlformats.org/drawingml/2006/main">
          <a:off x="7365324" y="6727825"/>
          <a:ext cx="26116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AUG</a:t>
          </a:r>
        </a:p>
      </cdr:txBody>
    </cdr:sp>
  </cdr:relSizeAnchor>
  <cdr:relSizeAnchor xmlns:cdr="http://schemas.openxmlformats.org/drawingml/2006/chartDrawing">
    <cdr:from>
      <cdr:x>0.90424</cdr:x>
      <cdr:y>0.96518</cdr:y>
    </cdr:from>
    <cdr:to>
      <cdr:x>0.92603</cdr:x>
      <cdr:y>0.98988</cdr:y>
    </cdr:to>
    <cdr:sp macro="" textlink="">
      <cdr:nvSpPr>
        <cdr:cNvPr id="31" name="TextBox 1"/>
        <cdr:cNvSpPr txBox="1"/>
      </cdr:nvSpPr>
      <cdr:spPr>
        <a:xfrm xmlns:a="http://schemas.openxmlformats.org/drawingml/2006/main">
          <a:off x="8573707" y="6727825"/>
          <a:ext cx="206595"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SEP</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198252" cy="697883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0.12155</cdr:x>
      <cdr:y>0.96518</cdr:y>
    </cdr:from>
    <cdr:to>
      <cdr:x>0.15096</cdr:x>
      <cdr:y>0.98988</cdr:y>
    </cdr:to>
    <cdr:sp macro="" textlink="">
      <cdr:nvSpPr>
        <cdr:cNvPr id="11" name="TextBox 10"/>
        <cdr:cNvSpPr txBox="1"/>
      </cdr:nvSpPr>
      <cdr:spPr>
        <a:xfrm xmlns:a="http://schemas.openxmlformats.org/drawingml/2006/main">
          <a:off x="1152525" y="6727825"/>
          <a:ext cx="278859" cy="172227"/>
        </a:xfrm>
        <a:prstGeom xmlns:a="http://schemas.openxmlformats.org/drawingml/2006/main" prst="rect">
          <a:avLst/>
        </a:prstGeom>
      </cdr:spPr>
      <cdr:txBody>
        <a:bodyPr xmlns:a="http://schemas.openxmlformats.org/drawingml/2006/main" vertOverflow="clip" horzOverflow="clip" wrap="none" lIns="0" tIns="0" rIns="0" bIns="0" rtlCol="0">
          <a:spAutoFit/>
        </a:bodyPr>
        <a:lstStyle xmlns:a="http://schemas.openxmlformats.org/drawingml/2006/main"/>
        <a:p xmlns:a="http://schemas.openxmlformats.org/drawingml/2006/main">
          <a:pPr algn="ctr"/>
          <a:r>
            <a:rPr lang="en-US" sz="1100"/>
            <a:t>MAR</a:t>
          </a:r>
        </a:p>
      </cdr:txBody>
    </cdr:sp>
  </cdr:relSizeAnchor>
  <cdr:relSizeAnchor xmlns:cdr="http://schemas.openxmlformats.org/drawingml/2006/chartDrawing">
    <cdr:from>
      <cdr:x>0.25901</cdr:x>
      <cdr:y>0.96518</cdr:y>
    </cdr:from>
    <cdr:to>
      <cdr:x>0.28339</cdr:x>
      <cdr:y>0.98988</cdr:y>
    </cdr:to>
    <cdr:sp macro="" textlink="">
      <cdr:nvSpPr>
        <cdr:cNvPr id="24" name="TextBox 1"/>
        <cdr:cNvSpPr txBox="1"/>
      </cdr:nvSpPr>
      <cdr:spPr>
        <a:xfrm xmlns:a="http://schemas.openxmlformats.org/drawingml/2006/main">
          <a:off x="2455903" y="6727825"/>
          <a:ext cx="231154"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APR</a:t>
          </a:r>
        </a:p>
      </cdr:txBody>
    </cdr:sp>
  </cdr:relSizeAnchor>
  <cdr:relSizeAnchor xmlns:cdr="http://schemas.openxmlformats.org/drawingml/2006/chartDrawing">
    <cdr:from>
      <cdr:x>0.38751</cdr:x>
      <cdr:y>0.96518</cdr:y>
    </cdr:from>
    <cdr:to>
      <cdr:x>0.41609</cdr:x>
      <cdr:y>0.98988</cdr:y>
    </cdr:to>
    <cdr:sp macro="" textlink="">
      <cdr:nvSpPr>
        <cdr:cNvPr id="25" name="TextBox 1"/>
        <cdr:cNvSpPr txBox="1"/>
      </cdr:nvSpPr>
      <cdr:spPr>
        <a:xfrm xmlns:a="http://schemas.openxmlformats.org/drawingml/2006/main">
          <a:off x="3674243" y="6727825"/>
          <a:ext cx="27097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MAY</a:t>
          </a:r>
        </a:p>
      </cdr:txBody>
    </cdr:sp>
  </cdr:relSizeAnchor>
  <cdr:relSizeAnchor xmlns:cdr="http://schemas.openxmlformats.org/drawingml/2006/chartDrawing">
    <cdr:from>
      <cdr:x>0.51442</cdr:x>
      <cdr:y>0.96518</cdr:y>
    </cdr:from>
    <cdr:to>
      <cdr:x>0.53831</cdr:x>
      <cdr:y>0.98988</cdr:y>
    </cdr:to>
    <cdr:sp macro="" textlink="">
      <cdr:nvSpPr>
        <cdr:cNvPr id="26" name="TextBox 1"/>
        <cdr:cNvSpPr txBox="1"/>
      </cdr:nvSpPr>
      <cdr:spPr>
        <a:xfrm xmlns:a="http://schemas.openxmlformats.org/drawingml/2006/main">
          <a:off x="4877562" y="6727825"/>
          <a:ext cx="22653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JUN</a:t>
          </a:r>
        </a:p>
      </cdr:txBody>
    </cdr:sp>
  </cdr:relSizeAnchor>
  <cdr:relSizeAnchor xmlns:cdr="http://schemas.openxmlformats.org/drawingml/2006/chartDrawing">
    <cdr:from>
      <cdr:x>0.64568</cdr:x>
      <cdr:y>0.96518</cdr:y>
    </cdr:from>
    <cdr:to>
      <cdr:x>0.66623</cdr:x>
      <cdr:y>0.98988</cdr:y>
    </cdr:to>
    <cdr:sp macro="" textlink="">
      <cdr:nvSpPr>
        <cdr:cNvPr id="27" name="TextBox 1"/>
        <cdr:cNvSpPr txBox="1"/>
      </cdr:nvSpPr>
      <cdr:spPr>
        <a:xfrm xmlns:a="http://schemas.openxmlformats.org/drawingml/2006/main">
          <a:off x="6122157" y="6727825"/>
          <a:ext cx="19479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JUL</a:t>
          </a:r>
        </a:p>
      </cdr:txBody>
    </cdr:sp>
  </cdr:relSizeAnchor>
  <cdr:relSizeAnchor xmlns:cdr="http://schemas.openxmlformats.org/drawingml/2006/chartDrawing">
    <cdr:from>
      <cdr:x>0.77679</cdr:x>
      <cdr:y>0.96518</cdr:y>
    </cdr:from>
    <cdr:to>
      <cdr:x>0.80434</cdr:x>
      <cdr:y>0.98988</cdr:y>
    </cdr:to>
    <cdr:sp macro="" textlink="">
      <cdr:nvSpPr>
        <cdr:cNvPr id="28" name="TextBox 1"/>
        <cdr:cNvSpPr txBox="1"/>
      </cdr:nvSpPr>
      <cdr:spPr>
        <a:xfrm xmlns:a="http://schemas.openxmlformats.org/drawingml/2006/main">
          <a:off x="7365324" y="6727825"/>
          <a:ext cx="26116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AUG</a:t>
          </a:r>
        </a:p>
      </cdr:txBody>
    </cdr:sp>
  </cdr:relSizeAnchor>
  <cdr:relSizeAnchor xmlns:cdr="http://schemas.openxmlformats.org/drawingml/2006/chartDrawing">
    <cdr:from>
      <cdr:x>0.90424</cdr:x>
      <cdr:y>0.96518</cdr:y>
    </cdr:from>
    <cdr:to>
      <cdr:x>0.92603</cdr:x>
      <cdr:y>0.98988</cdr:y>
    </cdr:to>
    <cdr:sp macro="" textlink="">
      <cdr:nvSpPr>
        <cdr:cNvPr id="31" name="TextBox 1"/>
        <cdr:cNvSpPr txBox="1"/>
      </cdr:nvSpPr>
      <cdr:spPr>
        <a:xfrm xmlns:a="http://schemas.openxmlformats.org/drawingml/2006/main">
          <a:off x="8573707" y="6727825"/>
          <a:ext cx="206595"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SEP</a:t>
          </a:r>
        </a:p>
      </cdr:txBody>
    </cdr:sp>
  </cdr:relSizeAnchor>
  <cdr:relSizeAnchor xmlns:cdr="http://schemas.openxmlformats.org/drawingml/2006/chartDrawing">
    <cdr:from>
      <cdr:x>0.79427</cdr:x>
      <cdr:y>0.60137</cdr:y>
    </cdr:from>
    <cdr:to>
      <cdr:x>0.79458</cdr:x>
      <cdr:y>0.74254</cdr:y>
    </cdr:to>
    <cdr:cxnSp macro="">
      <cdr:nvCxnSpPr>
        <cdr:cNvPr id="35" name="Straight Arrow Connector 34"/>
        <cdr:cNvCxnSpPr/>
      </cdr:nvCxnSpPr>
      <cdr:spPr>
        <a:xfrm xmlns:a="http://schemas.openxmlformats.org/drawingml/2006/main">
          <a:off x="7308491" y="4193396"/>
          <a:ext cx="2875" cy="984370"/>
        </a:xfrm>
        <a:prstGeom xmlns:a="http://schemas.openxmlformats.org/drawingml/2006/main" prst="straightConnector1">
          <a:avLst/>
        </a:prstGeom>
        <a:ln xmlns:a="http://schemas.openxmlformats.org/drawingml/2006/main" w="38100" cmpd="sng">
          <a:solidFill>
            <a:schemeClr val="tx1"/>
          </a:solidFill>
          <a:headEnd type="arrow"/>
          <a:tailEnd type="arrow"/>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0.72969</cdr:x>
      <cdr:y>0.64818</cdr:y>
    </cdr:from>
    <cdr:to>
      <cdr:x>0.89431</cdr:x>
      <cdr:y>0.70114</cdr:y>
    </cdr:to>
    <cdr:sp macro="" textlink="">
      <cdr:nvSpPr>
        <cdr:cNvPr id="32" name="TextBox 31"/>
        <cdr:cNvSpPr txBox="1"/>
      </cdr:nvSpPr>
      <cdr:spPr>
        <a:xfrm xmlns:a="http://schemas.openxmlformats.org/drawingml/2006/main">
          <a:off x="6714273" y="4519762"/>
          <a:ext cx="1514687" cy="369332"/>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Monthly</a:t>
          </a:r>
          <a:r>
            <a:rPr lang="en-US" sz="1200" b="1" baseline="0">
              <a:solidFill>
                <a:sysClr val="windowText" lastClr="000000"/>
              </a:solidFill>
            </a:rPr>
            <a:t> Reduction in </a:t>
          </a:r>
        </a:p>
        <a:p xmlns:a="http://schemas.openxmlformats.org/drawingml/2006/main">
          <a:pPr algn="ctr"/>
          <a:r>
            <a:rPr lang="en-US" sz="1200" b="1" baseline="0">
              <a:solidFill>
                <a:sysClr val="windowText" lastClr="000000"/>
              </a:solidFill>
            </a:rPr>
            <a:t>WRUDS Senior Demand</a:t>
          </a:r>
          <a:endParaRPr lang="en-US" sz="1200" b="1">
            <a:solidFill>
              <a:sysClr val="windowText" lastClr="000000"/>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2</xdr:col>
      <xdr:colOff>0</xdr:colOff>
      <xdr:row>6</xdr:row>
      <xdr:rowOff>0</xdr:rowOff>
    </xdr:from>
    <xdr:to>
      <xdr:col>13</xdr:col>
      <xdr:colOff>127000</xdr:colOff>
      <xdr:row>42</xdr:row>
      <xdr:rowOff>127000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651000" y="1143000"/>
          <a:ext cx="9207500" cy="698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0" y="0"/>
    <xdr:ext cx="9198252" cy="697883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0.12155</cdr:x>
      <cdr:y>0.96518</cdr:y>
    </cdr:from>
    <cdr:to>
      <cdr:x>0.15096</cdr:x>
      <cdr:y>0.98988</cdr:y>
    </cdr:to>
    <cdr:sp macro="" textlink="">
      <cdr:nvSpPr>
        <cdr:cNvPr id="11" name="TextBox 10"/>
        <cdr:cNvSpPr txBox="1"/>
      </cdr:nvSpPr>
      <cdr:spPr>
        <a:xfrm xmlns:a="http://schemas.openxmlformats.org/drawingml/2006/main">
          <a:off x="1152525" y="6727825"/>
          <a:ext cx="278859" cy="172227"/>
        </a:xfrm>
        <a:prstGeom xmlns:a="http://schemas.openxmlformats.org/drawingml/2006/main" prst="rect">
          <a:avLst/>
        </a:prstGeom>
      </cdr:spPr>
      <cdr:txBody>
        <a:bodyPr xmlns:a="http://schemas.openxmlformats.org/drawingml/2006/main" vertOverflow="clip" horzOverflow="clip" wrap="none" lIns="0" tIns="0" rIns="0" bIns="0" rtlCol="0">
          <a:spAutoFit/>
        </a:bodyPr>
        <a:lstStyle xmlns:a="http://schemas.openxmlformats.org/drawingml/2006/main"/>
        <a:p xmlns:a="http://schemas.openxmlformats.org/drawingml/2006/main">
          <a:pPr algn="ctr"/>
          <a:r>
            <a:rPr lang="en-US" sz="1100"/>
            <a:t>MAR</a:t>
          </a:r>
        </a:p>
      </cdr:txBody>
    </cdr:sp>
  </cdr:relSizeAnchor>
  <cdr:relSizeAnchor xmlns:cdr="http://schemas.openxmlformats.org/drawingml/2006/chartDrawing">
    <cdr:from>
      <cdr:x>0.25901</cdr:x>
      <cdr:y>0.96518</cdr:y>
    </cdr:from>
    <cdr:to>
      <cdr:x>0.28339</cdr:x>
      <cdr:y>0.98988</cdr:y>
    </cdr:to>
    <cdr:sp macro="" textlink="">
      <cdr:nvSpPr>
        <cdr:cNvPr id="24" name="TextBox 1"/>
        <cdr:cNvSpPr txBox="1"/>
      </cdr:nvSpPr>
      <cdr:spPr>
        <a:xfrm xmlns:a="http://schemas.openxmlformats.org/drawingml/2006/main">
          <a:off x="2455903" y="6727825"/>
          <a:ext cx="231154"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APR</a:t>
          </a:r>
        </a:p>
      </cdr:txBody>
    </cdr:sp>
  </cdr:relSizeAnchor>
  <cdr:relSizeAnchor xmlns:cdr="http://schemas.openxmlformats.org/drawingml/2006/chartDrawing">
    <cdr:from>
      <cdr:x>0.38751</cdr:x>
      <cdr:y>0.96518</cdr:y>
    </cdr:from>
    <cdr:to>
      <cdr:x>0.41609</cdr:x>
      <cdr:y>0.98988</cdr:y>
    </cdr:to>
    <cdr:sp macro="" textlink="">
      <cdr:nvSpPr>
        <cdr:cNvPr id="25" name="TextBox 1"/>
        <cdr:cNvSpPr txBox="1"/>
      </cdr:nvSpPr>
      <cdr:spPr>
        <a:xfrm xmlns:a="http://schemas.openxmlformats.org/drawingml/2006/main">
          <a:off x="3674243" y="6727825"/>
          <a:ext cx="27097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MAY</a:t>
          </a:r>
        </a:p>
      </cdr:txBody>
    </cdr:sp>
  </cdr:relSizeAnchor>
  <cdr:relSizeAnchor xmlns:cdr="http://schemas.openxmlformats.org/drawingml/2006/chartDrawing">
    <cdr:from>
      <cdr:x>0.51442</cdr:x>
      <cdr:y>0.96518</cdr:y>
    </cdr:from>
    <cdr:to>
      <cdr:x>0.53831</cdr:x>
      <cdr:y>0.98988</cdr:y>
    </cdr:to>
    <cdr:sp macro="" textlink="">
      <cdr:nvSpPr>
        <cdr:cNvPr id="26" name="TextBox 1"/>
        <cdr:cNvSpPr txBox="1"/>
      </cdr:nvSpPr>
      <cdr:spPr>
        <a:xfrm xmlns:a="http://schemas.openxmlformats.org/drawingml/2006/main">
          <a:off x="4877562" y="6727825"/>
          <a:ext cx="22653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JUN</a:t>
          </a:r>
        </a:p>
      </cdr:txBody>
    </cdr:sp>
  </cdr:relSizeAnchor>
  <cdr:relSizeAnchor xmlns:cdr="http://schemas.openxmlformats.org/drawingml/2006/chartDrawing">
    <cdr:from>
      <cdr:x>0.64568</cdr:x>
      <cdr:y>0.96518</cdr:y>
    </cdr:from>
    <cdr:to>
      <cdr:x>0.66623</cdr:x>
      <cdr:y>0.98988</cdr:y>
    </cdr:to>
    <cdr:sp macro="" textlink="">
      <cdr:nvSpPr>
        <cdr:cNvPr id="27" name="TextBox 1"/>
        <cdr:cNvSpPr txBox="1"/>
      </cdr:nvSpPr>
      <cdr:spPr>
        <a:xfrm xmlns:a="http://schemas.openxmlformats.org/drawingml/2006/main">
          <a:off x="6122157" y="6727825"/>
          <a:ext cx="19479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JUL</a:t>
          </a:r>
        </a:p>
      </cdr:txBody>
    </cdr:sp>
  </cdr:relSizeAnchor>
  <cdr:relSizeAnchor xmlns:cdr="http://schemas.openxmlformats.org/drawingml/2006/chartDrawing">
    <cdr:from>
      <cdr:x>0.77679</cdr:x>
      <cdr:y>0.96518</cdr:y>
    </cdr:from>
    <cdr:to>
      <cdr:x>0.80434</cdr:x>
      <cdr:y>0.98988</cdr:y>
    </cdr:to>
    <cdr:sp macro="" textlink="">
      <cdr:nvSpPr>
        <cdr:cNvPr id="28" name="TextBox 1"/>
        <cdr:cNvSpPr txBox="1"/>
      </cdr:nvSpPr>
      <cdr:spPr>
        <a:xfrm xmlns:a="http://schemas.openxmlformats.org/drawingml/2006/main">
          <a:off x="7365324" y="6727825"/>
          <a:ext cx="26116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AUG</a:t>
          </a:r>
        </a:p>
      </cdr:txBody>
    </cdr:sp>
  </cdr:relSizeAnchor>
  <cdr:relSizeAnchor xmlns:cdr="http://schemas.openxmlformats.org/drawingml/2006/chartDrawing">
    <cdr:from>
      <cdr:x>0.90424</cdr:x>
      <cdr:y>0.96518</cdr:y>
    </cdr:from>
    <cdr:to>
      <cdr:x>0.92603</cdr:x>
      <cdr:y>0.98988</cdr:y>
    </cdr:to>
    <cdr:sp macro="" textlink="">
      <cdr:nvSpPr>
        <cdr:cNvPr id="31" name="TextBox 1"/>
        <cdr:cNvSpPr txBox="1"/>
      </cdr:nvSpPr>
      <cdr:spPr>
        <a:xfrm xmlns:a="http://schemas.openxmlformats.org/drawingml/2006/main">
          <a:off x="8573707" y="6727825"/>
          <a:ext cx="206595"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SEP</a:t>
          </a:r>
        </a:p>
      </cdr:txBody>
    </cdr:sp>
  </cdr:relSizeAnchor>
  <cdr:relSizeAnchor xmlns:cdr="http://schemas.openxmlformats.org/drawingml/2006/chartDrawing">
    <cdr:from>
      <cdr:x>0.18649</cdr:x>
      <cdr:y>0.41306</cdr:y>
    </cdr:from>
    <cdr:to>
      <cdr:x>0.22572</cdr:x>
      <cdr:y>0.43469</cdr:y>
    </cdr:to>
    <cdr:cxnSp macro="">
      <cdr:nvCxnSpPr>
        <cdr:cNvPr id="9" name="Curved Connector 8"/>
        <cdr:cNvCxnSpPr/>
      </cdr:nvCxnSpPr>
      <cdr:spPr>
        <a:xfrm xmlns:a="http://schemas.openxmlformats.org/drawingml/2006/main">
          <a:off x="1716004" y="2880282"/>
          <a:ext cx="360988" cy="150789"/>
        </a:xfrm>
        <a:prstGeom xmlns:a="http://schemas.openxmlformats.org/drawingml/2006/main" prst="curvedConnector3">
          <a:avLst>
            <a:gd name="adj1" fmla="val 50000"/>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0.15266</cdr:x>
      <cdr:y>0.38357</cdr:y>
    </cdr:from>
    <cdr:to>
      <cdr:x>0.1865</cdr:x>
      <cdr:y>0.4357</cdr:y>
    </cdr:to>
    <cdr:sp macro="" textlink="">
      <cdr:nvSpPr>
        <cdr:cNvPr id="10" name="TextBox 9"/>
        <cdr:cNvSpPr txBox="1"/>
      </cdr:nvSpPr>
      <cdr:spPr>
        <a:xfrm xmlns:a="http://schemas.openxmlformats.org/drawingml/2006/main">
          <a:off x="1404668" y="2674667"/>
          <a:ext cx="311428" cy="363485"/>
        </a:xfrm>
        <a:prstGeom xmlns:a="http://schemas.openxmlformats.org/drawingml/2006/main" prst="rect">
          <a:avLst/>
        </a:prstGeom>
      </cdr:spPr>
      <cdr:txBody>
        <a:bodyPr xmlns:a="http://schemas.openxmlformats.org/drawingml/2006/main" wrap="non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Daily</a:t>
          </a:r>
        </a:p>
        <a:p xmlns:a="http://schemas.openxmlformats.org/drawingml/2006/main">
          <a:pPr algn="ctr"/>
          <a:r>
            <a:rPr lang="en-US" sz="1200" b="1">
              <a:solidFill>
                <a:sysClr val="windowText" lastClr="000000"/>
              </a:solidFill>
            </a:rPr>
            <a:t>FNF</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198252" cy="697883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0.12155</cdr:x>
      <cdr:y>0.96518</cdr:y>
    </cdr:from>
    <cdr:to>
      <cdr:x>0.15096</cdr:x>
      <cdr:y>0.98988</cdr:y>
    </cdr:to>
    <cdr:sp macro="" textlink="">
      <cdr:nvSpPr>
        <cdr:cNvPr id="11" name="TextBox 10"/>
        <cdr:cNvSpPr txBox="1"/>
      </cdr:nvSpPr>
      <cdr:spPr>
        <a:xfrm xmlns:a="http://schemas.openxmlformats.org/drawingml/2006/main">
          <a:off x="1152525" y="6727825"/>
          <a:ext cx="278859" cy="172227"/>
        </a:xfrm>
        <a:prstGeom xmlns:a="http://schemas.openxmlformats.org/drawingml/2006/main" prst="rect">
          <a:avLst/>
        </a:prstGeom>
      </cdr:spPr>
      <cdr:txBody>
        <a:bodyPr xmlns:a="http://schemas.openxmlformats.org/drawingml/2006/main" vertOverflow="clip" horzOverflow="clip" wrap="none" lIns="0" tIns="0" rIns="0" bIns="0" rtlCol="0">
          <a:spAutoFit/>
        </a:bodyPr>
        <a:lstStyle xmlns:a="http://schemas.openxmlformats.org/drawingml/2006/main"/>
        <a:p xmlns:a="http://schemas.openxmlformats.org/drawingml/2006/main">
          <a:pPr algn="ctr"/>
          <a:r>
            <a:rPr lang="en-US" sz="1100"/>
            <a:t>MAR</a:t>
          </a:r>
        </a:p>
      </cdr:txBody>
    </cdr:sp>
  </cdr:relSizeAnchor>
  <cdr:relSizeAnchor xmlns:cdr="http://schemas.openxmlformats.org/drawingml/2006/chartDrawing">
    <cdr:from>
      <cdr:x>0.25901</cdr:x>
      <cdr:y>0.96518</cdr:y>
    </cdr:from>
    <cdr:to>
      <cdr:x>0.28339</cdr:x>
      <cdr:y>0.98988</cdr:y>
    </cdr:to>
    <cdr:sp macro="" textlink="">
      <cdr:nvSpPr>
        <cdr:cNvPr id="24" name="TextBox 1"/>
        <cdr:cNvSpPr txBox="1"/>
      </cdr:nvSpPr>
      <cdr:spPr>
        <a:xfrm xmlns:a="http://schemas.openxmlformats.org/drawingml/2006/main">
          <a:off x="2455903" y="6727825"/>
          <a:ext cx="231154"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APR</a:t>
          </a:r>
        </a:p>
      </cdr:txBody>
    </cdr:sp>
  </cdr:relSizeAnchor>
  <cdr:relSizeAnchor xmlns:cdr="http://schemas.openxmlformats.org/drawingml/2006/chartDrawing">
    <cdr:from>
      <cdr:x>0.38751</cdr:x>
      <cdr:y>0.96518</cdr:y>
    </cdr:from>
    <cdr:to>
      <cdr:x>0.41609</cdr:x>
      <cdr:y>0.98988</cdr:y>
    </cdr:to>
    <cdr:sp macro="" textlink="">
      <cdr:nvSpPr>
        <cdr:cNvPr id="25" name="TextBox 1"/>
        <cdr:cNvSpPr txBox="1"/>
      </cdr:nvSpPr>
      <cdr:spPr>
        <a:xfrm xmlns:a="http://schemas.openxmlformats.org/drawingml/2006/main">
          <a:off x="3674243" y="6727825"/>
          <a:ext cx="27097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MAY</a:t>
          </a:r>
        </a:p>
      </cdr:txBody>
    </cdr:sp>
  </cdr:relSizeAnchor>
  <cdr:relSizeAnchor xmlns:cdr="http://schemas.openxmlformats.org/drawingml/2006/chartDrawing">
    <cdr:from>
      <cdr:x>0.51442</cdr:x>
      <cdr:y>0.96518</cdr:y>
    </cdr:from>
    <cdr:to>
      <cdr:x>0.53831</cdr:x>
      <cdr:y>0.98988</cdr:y>
    </cdr:to>
    <cdr:sp macro="" textlink="">
      <cdr:nvSpPr>
        <cdr:cNvPr id="26" name="TextBox 1"/>
        <cdr:cNvSpPr txBox="1"/>
      </cdr:nvSpPr>
      <cdr:spPr>
        <a:xfrm xmlns:a="http://schemas.openxmlformats.org/drawingml/2006/main">
          <a:off x="4877562" y="6727825"/>
          <a:ext cx="22653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JUN</a:t>
          </a:r>
        </a:p>
      </cdr:txBody>
    </cdr:sp>
  </cdr:relSizeAnchor>
  <cdr:relSizeAnchor xmlns:cdr="http://schemas.openxmlformats.org/drawingml/2006/chartDrawing">
    <cdr:from>
      <cdr:x>0.64568</cdr:x>
      <cdr:y>0.96518</cdr:y>
    </cdr:from>
    <cdr:to>
      <cdr:x>0.66623</cdr:x>
      <cdr:y>0.98988</cdr:y>
    </cdr:to>
    <cdr:sp macro="" textlink="">
      <cdr:nvSpPr>
        <cdr:cNvPr id="27" name="TextBox 1"/>
        <cdr:cNvSpPr txBox="1"/>
      </cdr:nvSpPr>
      <cdr:spPr>
        <a:xfrm xmlns:a="http://schemas.openxmlformats.org/drawingml/2006/main">
          <a:off x="6122157" y="6727825"/>
          <a:ext cx="194797"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JUL</a:t>
          </a:r>
        </a:p>
      </cdr:txBody>
    </cdr:sp>
  </cdr:relSizeAnchor>
  <cdr:relSizeAnchor xmlns:cdr="http://schemas.openxmlformats.org/drawingml/2006/chartDrawing">
    <cdr:from>
      <cdr:x>0.77679</cdr:x>
      <cdr:y>0.96518</cdr:y>
    </cdr:from>
    <cdr:to>
      <cdr:x>0.80434</cdr:x>
      <cdr:y>0.98988</cdr:y>
    </cdr:to>
    <cdr:sp macro="" textlink="">
      <cdr:nvSpPr>
        <cdr:cNvPr id="28" name="TextBox 1"/>
        <cdr:cNvSpPr txBox="1"/>
      </cdr:nvSpPr>
      <cdr:spPr>
        <a:xfrm xmlns:a="http://schemas.openxmlformats.org/drawingml/2006/main">
          <a:off x="7365324" y="6727825"/>
          <a:ext cx="261162"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AUG</a:t>
          </a:r>
        </a:p>
      </cdr:txBody>
    </cdr:sp>
  </cdr:relSizeAnchor>
  <cdr:relSizeAnchor xmlns:cdr="http://schemas.openxmlformats.org/drawingml/2006/chartDrawing">
    <cdr:from>
      <cdr:x>0.90424</cdr:x>
      <cdr:y>0.96518</cdr:y>
    </cdr:from>
    <cdr:to>
      <cdr:x>0.92603</cdr:x>
      <cdr:y>0.98988</cdr:y>
    </cdr:to>
    <cdr:sp macro="" textlink="">
      <cdr:nvSpPr>
        <cdr:cNvPr id="31" name="TextBox 1"/>
        <cdr:cNvSpPr txBox="1"/>
      </cdr:nvSpPr>
      <cdr:spPr>
        <a:xfrm xmlns:a="http://schemas.openxmlformats.org/drawingml/2006/main">
          <a:off x="8573707" y="6727825"/>
          <a:ext cx="206595" cy="172227"/>
        </a:xfrm>
        <a:prstGeom xmlns:a="http://schemas.openxmlformats.org/drawingml/2006/main" prst="rect">
          <a:avLst/>
        </a:prstGeom>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t>SEP</a:t>
          </a:r>
        </a:p>
      </cdr:txBody>
    </cdr:sp>
  </cdr:relSizeAnchor>
  <cdr:relSizeAnchor xmlns:cdr="http://schemas.openxmlformats.org/drawingml/2006/chartDrawing">
    <cdr:from>
      <cdr:x>0.79427</cdr:x>
      <cdr:y>0.60137</cdr:y>
    </cdr:from>
    <cdr:to>
      <cdr:x>0.79458</cdr:x>
      <cdr:y>0.74254</cdr:y>
    </cdr:to>
    <cdr:cxnSp macro="">
      <cdr:nvCxnSpPr>
        <cdr:cNvPr id="35" name="Straight Arrow Connector 34"/>
        <cdr:cNvCxnSpPr/>
      </cdr:nvCxnSpPr>
      <cdr:spPr>
        <a:xfrm xmlns:a="http://schemas.openxmlformats.org/drawingml/2006/main">
          <a:off x="7308491" y="4193396"/>
          <a:ext cx="2875" cy="984370"/>
        </a:xfrm>
        <a:prstGeom xmlns:a="http://schemas.openxmlformats.org/drawingml/2006/main" prst="straightConnector1">
          <a:avLst/>
        </a:prstGeom>
        <a:ln xmlns:a="http://schemas.openxmlformats.org/drawingml/2006/main" w="38100" cmpd="sng">
          <a:solidFill>
            <a:schemeClr val="tx1"/>
          </a:solidFill>
          <a:headEnd type="arrow"/>
          <a:tailEnd type="arrow"/>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0.72969</cdr:x>
      <cdr:y>0.64818</cdr:y>
    </cdr:from>
    <cdr:to>
      <cdr:x>0.89431</cdr:x>
      <cdr:y>0.70114</cdr:y>
    </cdr:to>
    <cdr:sp macro="" textlink="">
      <cdr:nvSpPr>
        <cdr:cNvPr id="32" name="TextBox 31"/>
        <cdr:cNvSpPr txBox="1"/>
      </cdr:nvSpPr>
      <cdr:spPr>
        <a:xfrm xmlns:a="http://schemas.openxmlformats.org/drawingml/2006/main">
          <a:off x="6714273" y="4519762"/>
          <a:ext cx="1514687" cy="369332"/>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1">
              <a:solidFill>
                <a:sysClr val="windowText" lastClr="000000"/>
              </a:solidFill>
            </a:rPr>
            <a:t>Monthly</a:t>
          </a:r>
          <a:r>
            <a:rPr lang="en-US" sz="1200" b="1" baseline="0">
              <a:solidFill>
                <a:sysClr val="windowText" lastClr="000000"/>
              </a:solidFill>
            </a:rPr>
            <a:t> Reduction in </a:t>
          </a:r>
        </a:p>
        <a:p xmlns:a="http://schemas.openxmlformats.org/drawingml/2006/main">
          <a:pPr algn="ctr"/>
          <a:r>
            <a:rPr lang="en-US" sz="1200" b="1" baseline="0">
              <a:solidFill>
                <a:sysClr val="windowText" lastClr="000000"/>
              </a:solidFill>
            </a:rPr>
            <a:t>WRUDS Senior Demand</a:t>
          </a:r>
          <a:endParaRPr lang="en-US" sz="1200" b="1">
            <a:solidFill>
              <a:sysClr val="windowText" lastClr="000000"/>
            </a:solidFill>
          </a:endParaRPr>
        </a:p>
      </cdr:txBody>
    </cdr:sp>
  </cdr:relSizeAnchor>
  <cdr:relSizeAnchor xmlns:cdr="http://schemas.openxmlformats.org/drawingml/2006/chartDrawing">
    <cdr:from>
      <cdr:x>0.44494</cdr:x>
      <cdr:y>0.8011</cdr:y>
    </cdr:from>
    <cdr:to>
      <cdr:x>0.63697</cdr:x>
      <cdr:y>0.832</cdr:y>
    </cdr:to>
    <cdr:sp macro="" textlink="">
      <cdr:nvSpPr>
        <cdr:cNvPr id="13" name="TextBox 12"/>
        <cdr:cNvSpPr txBox="1"/>
      </cdr:nvSpPr>
      <cdr:spPr>
        <a:xfrm xmlns:a="http://schemas.openxmlformats.org/drawingml/2006/main">
          <a:off x="4094136" y="5586083"/>
          <a:ext cx="1766960" cy="215444"/>
        </a:xfrm>
        <a:prstGeom xmlns:a="http://schemas.openxmlformats.org/drawingml/2006/main" prst="rect">
          <a:avLst/>
        </a:prstGeom>
        <a:noFill xmlns:a="http://schemas.openxmlformats.org/drawingml/2006/main"/>
      </cdr:spPr>
      <cdr:txBody>
        <a:bodyPr xmlns:a="http://schemas.openxmlformats.org/drawingml/2006/main"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solidFill>
                <a:schemeClr val="bg1"/>
              </a:solidFill>
            </a:rPr>
            <a:t>Revised</a:t>
          </a:r>
          <a:r>
            <a:rPr lang="en-US" sz="1400" b="1" baseline="0">
              <a:solidFill>
                <a:schemeClr val="bg1"/>
              </a:solidFill>
            </a:rPr>
            <a:t> Senior Demand</a:t>
          </a:r>
          <a:endParaRPr lang="en-US" sz="1400" b="1">
            <a:solidFill>
              <a:schemeClr val="bg1"/>
            </a:solidFill>
          </a:endParaRPr>
        </a:p>
      </cdr:txBody>
    </cdr:sp>
  </cdr:relSizeAnchor>
  <cdr:relSizeAnchor xmlns:cdr="http://schemas.openxmlformats.org/drawingml/2006/chartDrawing">
    <cdr:from>
      <cdr:x>0</cdr:x>
      <cdr:y>0</cdr:y>
    </cdr:from>
    <cdr:to>
      <cdr:x>1</cdr:x>
      <cdr:y>1</cdr:y>
    </cdr:to>
    <cdr:pic>
      <cdr:nvPicPr>
        <cdr:cNvPr id="16" name="Picture 15"/>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0800" y="50800"/>
          <a:ext cx="9207500" cy="6985000"/>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6"/>
  <sheetViews>
    <sheetView topLeftCell="C226" workbookViewId="0">
      <selection activeCell="A13" sqref="A13:A226"/>
    </sheetView>
  </sheetViews>
  <sheetFormatPr defaultColWidth="8.875" defaultRowHeight="15" x14ac:dyDescent="0.25"/>
  <cols>
    <col min="1" max="1" width="10.875" style="1" bestFit="1" customWidth="1"/>
    <col min="2" max="2" width="9" style="1" bestFit="1" customWidth="1"/>
    <col min="3" max="5" width="9.875" style="1" bestFit="1" customWidth="1"/>
    <col min="6" max="10" width="9" style="1" bestFit="1" customWidth="1"/>
    <col min="11" max="12" width="10.5" style="1" bestFit="1" customWidth="1"/>
    <col min="13" max="13" width="9.125" style="1" bestFit="1" customWidth="1"/>
    <col min="14" max="14" width="9" style="1" bestFit="1" customWidth="1"/>
    <col min="15" max="15" width="11.5" style="1" customWidth="1"/>
    <col min="16" max="16" width="8" style="1" bestFit="1" customWidth="1"/>
    <col min="17" max="17" width="9.5" style="1" bestFit="1" customWidth="1"/>
    <col min="18" max="18" width="9.5" style="1" customWidth="1"/>
    <col min="19" max="20" width="8.5" style="1" bestFit="1" customWidth="1"/>
    <col min="21" max="22" width="10.5" style="1" customWidth="1"/>
    <col min="23" max="23" width="10.625" style="1" bestFit="1" customWidth="1"/>
    <col min="24" max="24" width="12.625" style="1" customWidth="1"/>
    <col min="25" max="25" width="8.875" style="1"/>
    <col min="26" max="27" width="10.625" style="1" bestFit="1" customWidth="1"/>
    <col min="28" max="28" width="8.875" style="1"/>
    <col min="29" max="29" width="9.625" style="1" bestFit="1" customWidth="1"/>
    <col min="30" max="30" width="10.5" style="1" customWidth="1"/>
    <col min="31" max="16384" width="8.875" style="1"/>
  </cols>
  <sheetData>
    <row r="1" spans="1:30" x14ac:dyDescent="0.25">
      <c r="K1" s="2"/>
      <c r="L1" s="96" t="s">
        <v>0</v>
      </c>
      <c r="M1" s="96"/>
    </row>
    <row r="2" spans="1:30" x14ac:dyDescent="0.25">
      <c r="A2" s="3"/>
      <c r="B2" s="3"/>
      <c r="C2" s="3"/>
      <c r="D2" s="3"/>
      <c r="E2" s="3"/>
      <c r="F2" s="3"/>
      <c r="G2" s="3"/>
      <c r="H2" s="3"/>
      <c r="I2" s="3"/>
      <c r="J2" s="4"/>
      <c r="K2" s="5" t="s">
        <v>1</v>
      </c>
      <c r="L2" s="6" t="s">
        <v>2</v>
      </c>
      <c r="M2" s="7" t="s">
        <v>3</v>
      </c>
      <c r="N2" s="7" t="s">
        <v>4</v>
      </c>
      <c r="O2" s="7" t="s">
        <v>5</v>
      </c>
    </row>
    <row r="3" spans="1:30" ht="15.75" thickBot="1" x14ac:dyDescent="0.3">
      <c r="A3" s="8"/>
      <c r="B3" s="9" t="s">
        <v>6</v>
      </c>
      <c r="C3" s="10">
        <v>42064</v>
      </c>
      <c r="D3" s="10">
        <v>42095</v>
      </c>
      <c r="E3" s="10">
        <v>42125</v>
      </c>
      <c r="F3" s="10">
        <v>42156</v>
      </c>
      <c r="G3" s="10">
        <v>42186</v>
      </c>
      <c r="H3" s="10">
        <v>42217</v>
      </c>
      <c r="I3" s="10">
        <v>42248</v>
      </c>
      <c r="J3" s="11"/>
      <c r="K3" s="12">
        <v>42078</v>
      </c>
      <c r="L3" s="13" t="e">
        <v>#N/A</v>
      </c>
      <c r="M3" s="14" t="e">
        <v>#N/A</v>
      </c>
      <c r="N3" s="14" t="e">
        <v>#N/A</v>
      </c>
      <c r="O3" s="14" t="e">
        <v>#N/A</v>
      </c>
      <c r="T3" s="11"/>
      <c r="U3" s="11"/>
      <c r="V3" s="11"/>
    </row>
    <row r="4" spans="1:30" ht="15.75" x14ac:dyDescent="0.25">
      <c r="A4" s="2" t="s">
        <v>7</v>
      </c>
      <c r="B4" s="15"/>
      <c r="C4" s="16">
        <v>157173.66449617111</v>
      </c>
      <c r="D4" s="16">
        <v>152551.50526931434</v>
      </c>
      <c r="E4" s="16">
        <v>277431.80697240832</v>
      </c>
      <c r="F4" s="16">
        <v>372304.98692701</v>
      </c>
      <c r="G4" s="16">
        <v>407109.49346524634</v>
      </c>
      <c r="H4" s="16">
        <v>312018.12935960665</v>
      </c>
      <c r="I4" s="16">
        <v>180716.7718410815</v>
      </c>
      <c r="K4" s="17">
        <v>42109</v>
      </c>
      <c r="L4" s="18" t="e">
        <v>#N/A</v>
      </c>
      <c r="M4" s="19" t="e">
        <v>#N/A</v>
      </c>
      <c r="N4" s="19" t="e">
        <v>#N/A</v>
      </c>
      <c r="O4" s="19" t="e">
        <v>#N/A</v>
      </c>
      <c r="T4" s="11"/>
      <c r="U4" s="11"/>
      <c r="V4" s="11"/>
    </row>
    <row r="5" spans="1:30" ht="15.75" x14ac:dyDescent="0.25">
      <c r="A5" s="2" t="s">
        <v>8</v>
      </c>
      <c r="B5" s="15">
        <v>1902</v>
      </c>
      <c r="C5" s="20">
        <v>193362.49974640517</v>
      </c>
      <c r="D5" s="20">
        <v>374945.54490624787</v>
      </c>
      <c r="E5" s="20">
        <v>632417.73051606223</v>
      </c>
      <c r="F5" s="20">
        <v>434568.2037431944</v>
      </c>
      <c r="G5" s="20">
        <v>361915.18031847558</v>
      </c>
      <c r="H5" s="20">
        <v>274616.23474581284</v>
      </c>
      <c r="I5" s="20">
        <v>143157.28465207329</v>
      </c>
      <c r="K5" s="21">
        <v>42139</v>
      </c>
      <c r="L5" s="22">
        <v>15231.385549605258</v>
      </c>
      <c r="M5" s="23">
        <v>11604.691127070964</v>
      </c>
      <c r="N5" s="23">
        <v>9669.3698881401069</v>
      </c>
      <c r="O5" s="23" t="e">
        <v>#N/A</v>
      </c>
      <c r="T5" s="11"/>
      <c r="U5" s="11"/>
      <c r="V5" s="11"/>
      <c r="W5" s="24"/>
    </row>
    <row r="6" spans="1:30" ht="15.75" x14ac:dyDescent="0.25">
      <c r="A6" s="2" t="s">
        <v>9</v>
      </c>
      <c r="B6" s="25"/>
      <c r="C6" s="26"/>
      <c r="D6" s="26"/>
      <c r="E6" s="26"/>
      <c r="F6" s="26"/>
      <c r="G6" s="26"/>
      <c r="H6" s="26"/>
      <c r="I6" s="26"/>
      <c r="J6" s="27"/>
      <c r="K6" s="17">
        <v>42170</v>
      </c>
      <c r="L6" s="18">
        <v>8973.9111945732584</v>
      </c>
      <c r="M6" s="19">
        <v>6755.6102114625955</v>
      </c>
      <c r="N6" s="19">
        <v>5948.9553085132629</v>
      </c>
      <c r="O6" s="19">
        <v>10960.511889757163</v>
      </c>
      <c r="P6" s="27"/>
      <c r="Q6" s="27"/>
      <c r="R6" s="27"/>
      <c r="T6" s="28"/>
      <c r="U6" s="11"/>
      <c r="V6" s="11"/>
      <c r="W6" s="24"/>
    </row>
    <row r="7" spans="1:30" ht="15.75" x14ac:dyDescent="0.25">
      <c r="A7" s="2" t="s">
        <v>9</v>
      </c>
      <c r="B7" s="29"/>
      <c r="C7" s="26"/>
      <c r="D7" s="26"/>
      <c r="E7" s="26"/>
      <c r="G7" s="27"/>
      <c r="H7" s="27"/>
      <c r="I7" s="27"/>
      <c r="J7" s="27"/>
      <c r="K7" s="21">
        <v>42200</v>
      </c>
      <c r="L7" s="22">
        <v>6346.8477170268743</v>
      </c>
      <c r="M7" s="23">
        <v>5192.1602551437581</v>
      </c>
      <c r="N7" s="23">
        <v>4606.6849223579529</v>
      </c>
      <c r="O7" s="23" t="e">
        <v>#N/A</v>
      </c>
      <c r="P7" s="27"/>
      <c r="Q7" s="27"/>
      <c r="R7" s="27"/>
      <c r="T7" s="11"/>
      <c r="U7" s="11"/>
      <c r="V7" s="11"/>
    </row>
    <row r="8" spans="1:30" ht="15.75" thickBot="1" x14ac:dyDescent="0.3">
      <c r="A8" s="30" t="s">
        <v>10</v>
      </c>
      <c r="B8" s="31" t="s">
        <v>11</v>
      </c>
      <c r="C8" s="32">
        <v>233271.37650255134</v>
      </c>
      <c r="D8" s="32">
        <v>449335.74088746333</v>
      </c>
      <c r="E8" s="32">
        <v>815781.7785953189</v>
      </c>
      <c r="F8" s="32">
        <v>584388.32896313223</v>
      </c>
      <c r="G8" s="32">
        <v>499887.1726991153</v>
      </c>
      <c r="H8" s="32">
        <v>381609.56485284405</v>
      </c>
      <c r="I8" s="32">
        <v>204857.64215810495</v>
      </c>
      <c r="K8" s="17">
        <v>42231</v>
      </c>
      <c r="L8" s="18">
        <v>5003.5453000571233</v>
      </c>
      <c r="M8" s="19">
        <v>4125.3323008784155</v>
      </c>
      <c r="N8" s="19">
        <v>3816.3314307970181</v>
      </c>
      <c r="O8" s="19" t="e">
        <v>#N/A</v>
      </c>
      <c r="T8" s="33"/>
      <c r="U8" s="11"/>
      <c r="V8" s="11"/>
    </row>
    <row r="9" spans="1:30" ht="15.75" x14ac:dyDescent="0.25">
      <c r="C9" s="34"/>
      <c r="D9" s="34"/>
      <c r="E9" s="34"/>
      <c r="K9" s="35">
        <v>42262</v>
      </c>
      <c r="L9" s="36">
        <v>4712.6939216631872</v>
      </c>
      <c r="M9" s="37">
        <v>3788.4018453670769</v>
      </c>
      <c r="N9" s="37">
        <v>3401.8797043705226</v>
      </c>
      <c r="O9" s="37" t="e">
        <v>#N/A</v>
      </c>
      <c r="T9" s="11"/>
      <c r="U9" s="11"/>
      <c r="V9" s="11"/>
    </row>
    <row r="10" spans="1:30" ht="16.5" thickBot="1" x14ac:dyDescent="0.3">
      <c r="I10" s="38"/>
      <c r="J10" s="39"/>
      <c r="L10" s="39"/>
      <c r="M10" s="39"/>
      <c r="N10" s="39"/>
      <c r="O10" s="39"/>
      <c r="P10" s="39"/>
      <c r="Q10" s="39"/>
      <c r="R10" s="39"/>
      <c r="S10" s="39"/>
      <c r="T10" s="40"/>
      <c r="U10" s="39"/>
      <c r="V10" s="41"/>
      <c r="X10" s="33"/>
      <c r="Y10" s="11"/>
      <c r="Z10" s="33"/>
      <c r="AA10" s="27"/>
      <c r="AB10" s="11"/>
    </row>
    <row r="11" spans="1:30" x14ac:dyDescent="0.25">
      <c r="A11" s="42"/>
      <c r="B11" s="43" t="s">
        <v>12</v>
      </c>
      <c r="C11" s="44"/>
      <c r="D11" s="44"/>
      <c r="E11" s="44"/>
      <c r="F11" s="45"/>
      <c r="G11" s="43" t="s">
        <v>13</v>
      </c>
      <c r="H11" s="44"/>
      <c r="I11" s="44"/>
      <c r="J11" s="44"/>
      <c r="K11" s="45"/>
      <c r="L11" s="43" t="s">
        <v>14</v>
      </c>
      <c r="M11" s="44"/>
      <c r="N11" s="44"/>
      <c r="O11" s="44"/>
      <c r="P11" s="45"/>
      <c r="Q11" s="97" t="s">
        <v>15</v>
      </c>
      <c r="R11" s="98"/>
      <c r="S11" s="98"/>
      <c r="T11" s="98"/>
      <c r="U11" s="46"/>
      <c r="W11" s="47"/>
      <c r="X11" s="48"/>
      <c r="Y11" s="48"/>
      <c r="Z11" s="11"/>
      <c r="AA11" s="11"/>
      <c r="AB11" s="11"/>
    </row>
    <row r="12" spans="1:30" ht="28.5" customHeight="1" x14ac:dyDescent="0.25">
      <c r="A12" s="49" t="s">
        <v>1</v>
      </c>
      <c r="B12" s="50" t="s">
        <v>7</v>
      </c>
      <c r="C12" s="51" t="s">
        <v>8</v>
      </c>
      <c r="D12" s="52" t="s">
        <v>9</v>
      </c>
      <c r="E12" s="51" t="s">
        <v>16</v>
      </c>
      <c r="F12" s="51" t="s">
        <v>10</v>
      </c>
      <c r="G12" s="53" t="s">
        <v>7</v>
      </c>
      <c r="H12" s="25" t="str">
        <f>TEXT($B$5,"0000")</f>
        <v>1902</v>
      </c>
      <c r="I12" s="52" t="str">
        <f>TEXT($B$6,"0000")</f>
        <v>0000</v>
      </c>
      <c r="J12" s="51" t="str">
        <f>TEXT($B$7,"0000")</f>
        <v>0000</v>
      </c>
      <c r="K12" s="51" t="s">
        <v>10</v>
      </c>
      <c r="L12" s="53" t="s">
        <v>7</v>
      </c>
      <c r="M12" s="25" t="s">
        <v>17</v>
      </c>
      <c r="N12" s="52" t="str">
        <f>TEXT($B$6,"0000")</f>
        <v>0000</v>
      </c>
      <c r="O12" s="51" t="str">
        <f>TEXT($B$7,"0000")</f>
        <v>0000</v>
      </c>
      <c r="P12" s="51" t="s">
        <v>10</v>
      </c>
      <c r="Q12" s="54" t="s">
        <v>18</v>
      </c>
      <c r="R12" s="55" t="s">
        <v>19</v>
      </c>
      <c r="S12" s="55" t="s">
        <v>20</v>
      </c>
      <c r="T12" s="55" t="s">
        <v>21</v>
      </c>
      <c r="U12" s="50" t="s">
        <v>22</v>
      </c>
      <c r="V12" s="2" t="s">
        <v>5</v>
      </c>
    </row>
    <row r="13" spans="1:30" ht="15.75" x14ac:dyDescent="0.25">
      <c r="A13" s="33">
        <v>42064</v>
      </c>
      <c r="B13" s="56">
        <f t="shared" ref="B13:B43" si="0">$C$4</f>
        <v>157173.66449617111</v>
      </c>
      <c r="C13" s="57">
        <f t="shared" ref="C13:C43" si="1">$C$5</f>
        <v>193362.49974640517</v>
      </c>
      <c r="D13" s="57">
        <f t="shared" ref="D13:D43" si="2">$C$6</f>
        <v>0</v>
      </c>
      <c r="E13" s="57">
        <f t="shared" ref="E13:E43" si="3">$C$7</f>
        <v>0</v>
      </c>
      <c r="F13" s="57">
        <f t="shared" ref="F13:F43" si="4">$C$8</f>
        <v>233271.37650255134</v>
      </c>
      <c r="G13" s="56">
        <f>(B13/(DAY(DATE(YEAR($A13),MONTH($A13)+1,1)-1)))/1.9835</f>
        <v>2556.1473201683425</v>
      </c>
      <c r="H13" s="58">
        <f>IF(ISBLANK($B$5),,((B13+C13)/(DAY(DATE(YEAR($A13),MONTH($A13)+1,1)-1)))/1.9835)</f>
        <v>5700.8410392606147</v>
      </c>
      <c r="I13" s="57">
        <f>IF(ISBLANK($B$6),,((B13+D13)/(DAY(DATE(YEAR($A13),MONTH($A13)+1,1)-1)))/1.9835)</f>
        <v>0</v>
      </c>
      <c r="J13" s="58" t="s">
        <v>23</v>
      </c>
      <c r="K13" s="57">
        <f>IF(ISBLANK($B$8),,((B13+F13)/(DAY(DATE(YEAR($A13),MONTH($A13)+1,1)-1)))/1.9835)</f>
        <v>6349.8872309248463</v>
      </c>
      <c r="L13" s="59">
        <f t="shared" ref="L13:P28" si="5">(B13/(DAY(DATE(YEAR($A13),MONTH($A13)+1,1)-1)))/1.9835</f>
        <v>2556.1473201683425</v>
      </c>
      <c r="M13" s="27">
        <f t="shared" si="5"/>
        <v>3144.6937190922722</v>
      </c>
      <c r="N13" s="27">
        <f t="shared" si="5"/>
        <v>0</v>
      </c>
      <c r="O13" s="27">
        <f t="shared" si="5"/>
        <v>0</v>
      </c>
      <c r="P13" s="60">
        <f t="shared" si="5"/>
        <v>3793.7399107565047</v>
      </c>
      <c r="Q13" s="59">
        <v>18138</v>
      </c>
      <c r="R13" s="61" t="e">
        <f>VLOOKUP(A13,$K$3:$N$9,2,FALSE)</f>
        <v>#N/A</v>
      </c>
      <c r="S13" s="27" t="e">
        <f>VLOOKUP(A13,$K$3:$N$9,3,FALSE)</f>
        <v>#N/A</v>
      </c>
      <c r="T13" s="27" t="e">
        <f>VLOOKUP(A13,$K$3:$N$9,4,FALSE)</f>
        <v>#N/A</v>
      </c>
      <c r="U13" s="62" t="e">
        <f>NA()</f>
        <v>#N/A</v>
      </c>
      <c r="V13" s="1" t="e">
        <f>VLOOKUP(A13,$K$3:$O$9,5,FALSE)</f>
        <v>#N/A</v>
      </c>
    </row>
    <row r="14" spans="1:30" ht="15.75" x14ac:dyDescent="0.25">
      <c r="A14" s="33">
        <v>42065</v>
      </c>
      <c r="B14" s="56">
        <f t="shared" si="0"/>
        <v>157173.66449617111</v>
      </c>
      <c r="C14" s="57">
        <f t="shared" si="1"/>
        <v>193362.49974640517</v>
      </c>
      <c r="D14" s="57">
        <f t="shared" si="2"/>
        <v>0</v>
      </c>
      <c r="E14" s="57">
        <f t="shared" si="3"/>
        <v>0</v>
      </c>
      <c r="F14" s="57">
        <f t="shared" si="4"/>
        <v>233271.37650255134</v>
      </c>
      <c r="G14" s="56">
        <f t="shared" ref="G14:G77" si="6">(B14/(DAY(DATE(YEAR($A14),MONTH($A14)+1,1)-1)))/1.9835</f>
        <v>2556.1473201683425</v>
      </c>
      <c r="H14" s="57">
        <f t="shared" ref="H14:H77" si="7">IF(ISBLANK($B$5),,((B14+C14)/(DAY(DATE(YEAR($A14),MONTH($A14)+1,1)-1)))/1.9835)</f>
        <v>5700.8410392606147</v>
      </c>
      <c r="I14" s="57">
        <f t="shared" ref="I14:I77" si="8">IF(ISBLANK($B$6),,((B14+D14)/(DAY(DATE(YEAR($A14),MONTH($A14)+1,1)-1)))/1.9835)</f>
        <v>0</v>
      </c>
      <c r="J14" s="57">
        <f t="shared" ref="J14:J77" si="9">IF(ISBLANK($B$7),,$B14+$C14+$E14)</f>
        <v>0</v>
      </c>
      <c r="K14" s="57">
        <f t="shared" ref="K14:K77" si="10">IF(ISBLANK($B$8),,((B14+F14)/(DAY(DATE(YEAR($A14),MONTH($A14)+1,1)-1)))/1.9835)</f>
        <v>6349.8872309248463</v>
      </c>
      <c r="L14" s="59">
        <f t="shared" si="5"/>
        <v>2556.1473201683425</v>
      </c>
      <c r="M14" s="27">
        <f t="shared" si="5"/>
        <v>3144.6937190922722</v>
      </c>
      <c r="N14" s="27">
        <f t="shared" si="5"/>
        <v>0</v>
      </c>
      <c r="O14" s="27">
        <f t="shared" si="5"/>
        <v>0</v>
      </c>
      <c r="P14" s="60">
        <f t="shared" si="5"/>
        <v>3793.7399107565047</v>
      </c>
      <c r="Q14" s="59">
        <v>15590</v>
      </c>
      <c r="R14" s="61" t="e">
        <f t="shared" ref="R14:R77" si="11">VLOOKUP(A14,$K$3:$N$9,2,FALSE)</f>
        <v>#N/A</v>
      </c>
      <c r="S14" s="27" t="e">
        <f t="shared" ref="S14:S77" si="12">VLOOKUP(A14,$K$3:$N$9,3,FALSE)</f>
        <v>#N/A</v>
      </c>
      <c r="T14" s="27" t="e">
        <f t="shared" ref="T14:T77" si="13">VLOOKUP(A14,$K$3:$N$9,4,FALSE)</f>
        <v>#N/A</v>
      </c>
      <c r="U14" s="62" t="e">
        <f>NA()</f>
        <v>#N/A</v>
      </c>
      <c r="V14" s="1" t="e">
        <f t="shared" ref="V14:V77" si="14">VLOOKUP(A14,$K$3:$O$9,5,FALSE)</f>
        <v>#N/A</v>
      </c>
    </row>
    <row r="15" spans="1:30" ht="15.75" x14ac:dyDescent="0.25">
      <c r="A15" s="33">
        <v>42066</v>
      </c>
      <c r="B15" s="56">
        <f t="shared" si="0"/>
        <v>157173.66449617111</v>
      </c>
      <c r="C15" s="57">
        <f t="shared" si="1"/>
        <v>193362.49974640517</v>
      </c>
      <c r="D15" s="57">
        <f t="shared" si="2"/>
        <v>0</v>
      </c>
      <c r="E15" s="57">
        <f t="shared" si="3"/>
        <v>0</v>
      </c>
      <c r="F15" s="57">
        <f t="shared" si="4"/>
        <v>233271.37650255134</v>
      </c>
      <c r="G15" s="56">
        <f t="shared" si="6"/>
        <v>2556.1473201683425</v>
      </c>
      <c r="H15" s="57">
        <f t="shared" si="7"/>
        <v>5700.8410392606147</v>
      </c>
      <c r="I15" s="57">
        <f t="shared" si="8"/>
        <v>0</v>
      </c>
      <c r="J15" s="57">
        <f t="shared" si="9"/>
        <v>0</v>
      </c>
      <c r="K15" s="57">
        <f t="shared" si="10"/>
        <v>6349.8872309248463</v>
      </c>
      <c r="L15" s="59">
        <f t="shared" si="5"/>
        <v>2556.1473201683425</v>
      </c>
      <c r="M15" s="27">
        <f t="shared" si="5"/>
        <v>3144.6937190922722</v>
      </c>
      <c r="N15" s="27">
        <f t="shared" si="5"/>
        <v>0</v>
      </c>
      <c r="O15" s="27">
        <f t="shared" si="5"/>
        <v>0</v>
      </c>
      <c r="P15" s="60">
        <f t="shared" si="5"/>
        <v>3793.7399107565047</v>
      </c>
      <c r="Q15" s="59">
        <v>13361</v>
      </c>
      <c r="R15" s="61" t="e">
        <f t="shared" si="11"/>
        <v>#N/A</v>
      </c>
      <c r="S15" s="27" t="e">
        <f t="shared" si="12"/>
        <v>#N/A</v>
      </c>
      <c r="T15" s="27" t="e">
        <f t="shared" si="13"/>
        <v>#N/A</v>
      </c>
      <c r="U15" s="62" t="e">
        <f>NA()</f>
        <v>#N/A</v>
      </c>
      <c r="V15" s="1" t="e">
        <f t="shared" si="14"/>
        <v>#N/A</v>
      </c>
    </row>
    <row r="16" spans="1:30" ht="15.75" x14ac:dyDescent="0.25">
      <c r="A16" s="33">
        <v>42067</v>
      </c>
      <c r="B16" s="56">
        <f t="shared" si="0"/>
        <v>157173.66449617111</v>
      </c>
      <c r="C16" s="57">
        <f t="shared" si="1"/>
        <v>193362.49974640517</v>
      </c>
      <c r="D16" s="57">
        <f t="shared" si="2"/>
        <v>0</v>
      </c>
      <c r="E16" s="57">
        <f t="shared" si="3"/>
        <v>0</v>
      </c>
      <c r="F16" s="57">
        <f t="shared" si="4"/>
        <v>233271.37650255134</v>
      </c>
      <c r="G16" s="56">
        <f t="shared" si="6"/>
        <v>2556.1473201683425</v>
      </c>
      <c r="H16" s="57">
        <f t="shared" si="7"/>
        <v>5700.8410392606147</v>
      </c>
      <c r="I16" s="57">
        <f t="shared" si="8"/>
        <v>0</v>
      </c>
      <c r="J16" s="57">
        <f t="shared" si="9"/>
        <v>0</v>
      </c>
      <c r="K16" s="57">
        <f t="shared" si="10"/>
        <v>6349.8872309248463</v>
      </c>
      <c r="L16" s="59">
        <f t="shared" si="5"/>
        <v>2556.1473201683425</v>
      </c>
      <c r="M16" s="27">
        <f t="shared" si="5"/>
        <v>3144.6937190922722</v>
      </c>
      <c r="N16" s="27">
        <f t="shared" si="5"/>
        <v>0</v>
      </c>
      <c r="O16" s="27">
        <f t="shared" si="5"/>
        <v>0</v>
      </c>
      <c r="P16" s="60">
        <f t="shared" si="5"/>
        <v>3793.7399107565047</v>
      </c>
      <c r="Q16" s="59">
        <v>14222</v>
      </c>
      <c r="R16" s="61" t="e">
        <f t="shared" si="11"/>
        <v>#N/A</v>
      </c>
      <c r="S16" s="27" t="e">
        <f t="shared" si="12"/>
        <v>#N/A</v>
      </c>
      <c r="T16" s="27" t="e">
        <f t="shared" si="13"/>
        <v>#N/A</v>
      </c>
      <c r="U16" s="62" t="e">
        <f>NA()</f>
        <v>#N/A</v>
      </c>
      <c r="V16" s="1" t="e">
        <f t="shared" si="14"/>
        <v>#N/A</v>
      </c>
      <c r="AD16" s="63"/>
    </row>
    <row r="17" spans="1:30" ht="15.75" x14ac:dyDescent="0.25">
      <c r="A17" s="33">
        <v>42068</v>
      </c>
      <c r="B17" s="56">
        <f t="shared" si="0"/>
        <v>157173.66449617111</v>
      </c>
      <c r="C17" s="57">
        <f t="shared" si="1"/>
        <v>193362.49974640517</v>
      </c>
      <c r="D17" s="57">
        <f t="shared" si="2"/>
        <v>0</v>
      </c>
      <c r="E17" s="57">
        <f t="shared" si="3"/>
        <v>0</v>
      </c>
      <c r="F17" s="57">
        <f t="shared" si="4"/>
        <v>233271.37650255134</v>
      </c>
      <c r="G17" s="56">
        <f t="shared" si="6"/>
        <v>2556.1473201683425</v>
      </c>
      <c r="H17" s="57">
        <f t="shared" si="7"/>
        <v>5700.8410392606147</v>
      </c>
      <c r="I17" s="57">
        <f t="shared" si="8"/>
        <v>0</v>
      </c>
      <c r="J17" s="57">
        <f t="shared" si="9"/>
        <v>0</v>
      </c>
      <c r="K17" s="57">
        <f t="shared" si="10"/>
        <v>6349.8872309248463</v>
      </c>
      <c r="L17" s="59">
        <f t="shared" si="5"/>
        <v>2556.1473201683425</v>
      </c>
      <c r="M17" s="27">
        <f t="shared" si="5"/>
        <v>3144.6937190922722</v>
      </c>
      <c r="N17" s="27">
        <f t="shared" si="5"/>
        <v>0</v>
      </c>
      <c r="O17" s="27">
        <f t="shared" si="5"/>
        <v>0</v>
      </c>
      <c r="P17" s="60">
        <f t="shared" si="5"/>
        <v>3793.7399107565047</v>
      </c>
      <c r="Q17" s="59">
        <v>13086</v>
      </c>
      <c r="R17" s="61" t="e">
        <f t="shared" si="11"/>
        <v>#N/A</v>
      </c>
      <c r="S17" s="27" t="e">
        <f t="shared" si="12"/>
        <v>#N/A</v>
      </c>
      <c r="T17" s="27" t="e">
        <f t="shared" si="13"/>
        <v>#N/A</v>
      </c>
      <c r="U17" s="62" t="e">
        <f>NA()</f>
        <v>#N/A</v>
      </c>
      <c r="V17" s="1" t="e">
        <f t="shared" si="14"/>
        <v>#N/A</v>
      </c>
      <c r="AD17" s="63"/>
    </row>
    <row r="18" spans="1:30" ht="15.75" x14ac:dyDescent="0.25">
      <c r="A18" s="33">
        <v>42069</v>
      </c>
      <c r="B18" s="56">
        <f t="shared" si="0"/>
        <v>157173.66449617111</v>
      </c>
      <c r="C18" s="57">
        <f t="shared" si="1"/>
        <v>193362.49974640517</v>
      </c>
      <c r="D18" s="57">
        <f t="shared" si="2"/>
        <v>0</v>
      </c>
      <c r="E18" s="57">
        <f t="shared" si="3"/>
        <v>0</v>
      </c>
      <c r="F18" s="57">
        <f t="shared" si="4"/>
        <v>233271.37650255134</v>
      </c>
      <c r="G18" s="56">
        <f t="shared" si="6"/>
        <v>2556.1473201683425</v>
      </c>
      <c r="H18" s="57">
        <f t="shared" si="7"/>
        <v>5700.8410392606147</v>
      </c>
      <c r="I18" s="57">
        <f t="shared" si="8"/>
        <v>0</v>
      </c>
      <c r="J18" s="57">
        <f t="shared" si="9"/>
        <v>0</v>
      </c>
      <c r="K18" s="57">
        <f t="shared" si="10"/>
        <v>6349.8872309248463</v>
      </c>
      <c r="L18" s="59">
        <f t="shared" si="5"/>
        <v>2556.1473201683425</v>
      </c>
      <c r="M18" s="27">
        <f t="shared" si="5"/>
        <v>3144.6937190922722</v>
      </c>
      <c r="N18" s="27">
        <f t="shared" si="5"/>
        <v>0</v>
      </c>
      <c r="O18" s="27">
        <f t="shared" si="5"/>
        <v>0</v>
      </c>
      <c r="P18" s="60">
        <f t="shared" si="5"/>
        <v>3793.7399107565047</v>
      </c>
      <c r="Q18" s="59">
        <v>13160</v>
      </c>
      <c r="R18" s="61" t="e">
        <f t="shared" si="11"/>
        <v>#N/A</v>
      </c>
      <c r="S18" s="27" t="e">
        <f t="shared" si="12"/>
        <v>#N/A</v>
      </c>
      <c r="T18" s="27" t="e">
        <f t="shared" si="13"/>
        <v>#N/A</v>
      </c>
      <c r="U18" s="62" t="e">
        <f>NA()</f>
        <v>#N/A</v>
      </c>
      <c r="V18" s="1" t="e">
        <f t="shared" si="14"/>
        <v>#N/A</v>
      </c>
      <c r="AD18" s="63"/>
    </row>
    <row r="19" spans="1:30" ht="15.75" x14ac:dyDescent="0.25">
      <c r="A19" s="33">
        <v>42070</v>
      </c>
      <c r="B19" s="56">
        <f t="shared" si="0"/>
        <v>157173.66449617111</v>
      </c>
      <c r="C19" s="57">
        <f t="shared" si="1"/>
        <v>193362.49974640517</v>
      </c>
      <c r="D19" s="57">
        <f t="shared" si="2"/>
        <v>0</v>
      </c>
      <c r="E19" s="57">
        <f t="shared" si="3"/>
        <v>0</v>
      </c>
      <c r="F19" s="57">
        <f t="shared" si="4"/>
        <v>233271.37650255134</v>
      </c>
      <c r="G19" s="56">
        <f t="shared" si="6"/>
        <v>2556.1473201683425</v>
      </c>
      <c r="H19" s="57">
        <f t="shared" si="7"/>
        <v>5700.8410392606147</v>
      </c>
      <c r="I19" s="57">
        <f t="shared" si="8"/>
        <v>0</v>
      </c>
      <c r="J19" s="57">
        <f t="shared" si="9"/>
        <v>0</v>
      </c>
      <c r="K19" s="57">
        <f t="shared" si="10"/>
        <v>6349.8872309248463</v>
      </c>
      <c r="L19" s="59">
        <f t="shared" si="5"/>
        <v>2556.1473201683425</v>
      </c>
      <c r="M19" s="27">
        <f t="shared" si="5"/>
        <v>3144.6937190922722</v>
      </c>
      <c r="N19" s="27">
        <f t="shared" si="5"/>
        <v>0</v>
      </c>
      <c r="O19" s="27">
        <f t="shared" si="5"/>
        <v>0</v>
      </c>
      <c r="P19" s="60">
        <f t="shared" si="5"/>
        <v>3793.7399107565047</v>
      </c>
      <c r="Q19" s="59">
        <v>12968</v>
      </c>
      <c r="R19" s="61" t="e">
        <f t="shared" si="11"/>
        <v>#N/A</v>
      </c>
      <c r="S19" s="27" t="e">
        <f t="shared" si="12"/>
        <v>#N/A</v>
      </c>
      <c r="T19" s="27" t="e">
        <f t="shared" si="13"/>
        <v>#N/A</v>
      </c>
      <c r="U19" s="62" t="e">
        <f>NA()</f>
        <v>#N/A</v>
      </c>
      <c r="V19" s="1" t="e">
        <f t="shared" si="14"/>
        <v>#N/A</v>
      </c>
      <c r="AD19" s="63"/>
    </row>
    <row r="20" spans="1:30" ht="15.75" x14ac:dyDescent="0.25">
      <c r="A20" s="33">
        <v>42071</v>
      </c>
      <c r="B20" s="56">
        <f t="shared" si="0"/>
        <v>157173.66449617111</v>
      </c>
      <c r="C20" s="57">
        <f t="shared" si="1"/>
        <v>193362.49974640517</v>
      </c>
      <c r="D20" s="57">
        <f t="shared" si="2"/>
        <v>0</v>
      </c>
      <c r="E20" s="57">
        <f t="shared" si="3"/>
        <v>0</v>
      </c>
      <c r="F20" s="57">
        <f t="shared" si="4"/>
        <v>233271.37650255134</v>
      </c>
      <c r="G20" s="56">
        <f t="shared" si="6"/>
        <v>2556.1473201683425</v>
      </c>
      <c r="H20" s="57">
        <f t="shared" si="7"/>
        <v>5700.8410392606147</v>
      </c>
      <c r="I20" s="57">
        <f t="shared" si="8"/>
        <v>0</v>
      </c>
      <c r="J20" s="57">
        <f t="shared" si="9"/>
        <v>0</v>
      </c>
      <c r="K20" s="57">
        <f t="shared" si="10"/>
        <v>6349.8872309248463</v>
      </c>
      <c r="L20" s="59">
        <f t="shared" si="5"/>
        <v>2556.1473201683425</v>
      </c>
      <c r="M20" s="27">
        <f t="shared" si="5"/>
        <v>3144.6937190922722</v>
      </c>
      <c r="N20" s="27">
        <f t="shared" si="5"/>
        <v>0</v>
      </c>
      <c r="O20" s="27">
        <f t="shared" si="5"/>
        <v>0</v>
      </c>
      <c r="P20" s="60">
        <f t="shared" si="5"/>
        <v>3793.7399107565047</v>
      </c>
      <c r="Q20" s="59">
        <v>13380</v>
      </c>
      <c r="R20" s="61" t="e">
        <f t="shared" si="11"/>
        <v>#N/A</v>
      </c>
      <c r="S20" s="27" t="e">
        <f t="shared" si="12"/>
        <v>#N/A</v>
      </c>
      <c r="T20" s="27" t="e">
        <f t="shared" si="13"/>
        <v>#N/A</v>
      </c>
      <c r="U20" s="62" t="e">
        <f>NA()</f>
        <v>#N/A</v>
      </c>
      <c r="V20" s="1" t="e">
        <f t="shared" si="14"/>
        <v>#N/A</v>
      </c>
      <c r="X20" s="63"/>
      <c r="Y20" s="26"/>
      <c r="Z20" s="26"/>
      <c r="AA20" s="26"/>
      <c r="AD20" s="63"/>
    </row>
    <row r="21" spans="1:30" ht="15.75" x14ac:dyDescent="0.25">
      <c r="A21" s="33">
        <v>42072</v>
      </c>
      <c r="B21" s="56">
        <f t="shared" si="0"/>
        <v>157173.66449617111</v>
      </c>
      <c r="C21" s="57">
        <f t="shared" si="1"/>
        <v>193362.49974640517</v>
      </c>
      <c r="D21" s="57">
        <f t="shared" si="2"/>
        <v>0</v>
      </c>
      <c r="E21" s="57">
        <f t="shared" si="3"/>
        <v>0</v>
      </c>
      <c r="F21" s="57">
        <f t="shared" si="4"/>
        <v>233271.37650255134</v>
      </c>
      <c r="G21" s="56">
        <f t="shared" si="6"/>
        <v>2556.1473201683425</v>
      </c>
      <c r="H21" s="57">
        <f t="shared" si="7"/>
        <v>5700.8410392606147</v>
      </c>
      <c r="I21" s="57">
        <f t="shared" si="8"/>
        <v>0</v>
      </c>
      <c r="J21" s="57">
        <f t="shared" si="9"/>
        <v>0</v>
      </c>
      <c r="K21" s="57">
        <f t="shared" si="10"/>
        <v>6349.8872309248463</v>
      </c>
      <c r="L21" s="59">
        <f t="shared" si="5"/>
        <v>2556.1473201683425</v>
      </c>
      <c r="M21" s="27">
        <f t="shared" si="5"/>
        <v>3144.6937190922722</v>
      </c>
      <c r="N21" s="27">
        <f t="shared" si="5"/>
        <v>0</v>
      </c>
      <c r="O21" s="27">
        <f t="shared" si="5"/>
        <v>0</v>
      </c>
      <c r="P21" s="60">
        <f t="shared" si="5"/>
        <v>3793.7399107565047</v>
      </c>
      <c r="Q21" s="59">
        <v>13200</v>
      </c>
      <c r="R21" s="61" t="e">
        <f t="shared" si="11"/>
        <v>#N/A</v>
      </c>
      <c r="S21" s="27" t="e">
        <f t="shared" si="12"/>
        <v>#N/A</v>
      </c>
      <c r="T21" s="27" t="e">
        <f t="shared" si="13"/>
        <v>#N/A</v>
      </c>
      <c r="U21" s="62" t="e">
        <f>NA()</f>
        <v>#N/A</v>
      </c>
      <c r="V21" s="1" t="e">
        <f t="shared" si="14"/>
        <v>#N/A</v>
      </c>
      <c r="X21" s="63"/>
      <c r="Y21" s="26"/>
      <c r="Z21" s="26"/>
      <c r="AA21" s="26"/>
      <c r="AD21" s="63"/>
    </row>
    <row r="22" spans="1:30" ht="15.75" x14ac:dyDescent="0.25">
      <c r="A22" s="33">
        <v>42073</v>
      </c>
      <c r="B22" s="56">
        <f t="shared" si="0"/>
        <v>157173.66449617111</v>
      </c>
      <c r="C22" s="57">
        <f t="shared" si="1"/>
        <v>193362.49974640517</v>
      </c>
      <c r="D22" s="57">
        <f t="shared" si="2"/>
        <v>0</v>
      </c>
      <c r="E22" s="57">
        <f t="shared" si="3"/>
        <v>0</v>
      </c>
      <c r="F22" s="57">
        <f t="shared" si="4"/>
        <v>233271.37650255134</v>
      </c>
      <c r="G22" s="56">
        <f t="shared" si="6"/>
        <v>2556.1473201683425</v>
      </c>
      <c r="H22" s="57">
        <f t="shared" si="7"/>
        <v>5700.8410392606147</v>
      </c>
      <c r="I22" s="57">
        <f t="shared" si="8"/>
        <v>0</v>
      </c>
      <c r="J22" s="57">
        <f t="shared" si="9"/>
        <v>0</v>
      </c>
      <c r="K22" s="57">
        <f t="shared" si="10"/>
        <v>6349.8872309248463</v>
      </c>
      <c r="L22" s="59">
        <f t="shared" si="5"/>
        <v>2556.1473201683425</v>
      </c>
      <c r="M22" s="27">
        <f t="shared" si="5"/>
        <v>3144.6937190922722</v>
      </c>
      <c r="N22" s="27">
        <f t="shared" si="5"/>
        <v>0</v>
      </c>
      <c r="O22" s="27">
        <f t="shared" si="5"/>
        <v>0</v>
      </c>
      <c r="P22" s="60">
        <f t="shared" si="5"/>
        <v>3793.7399107565047</v>
      </c>
      <c r="Q22" s="59">
        <v>13318</v>
      </c>
      <c r="R22" s="61" t="e">
        <f t="shared" si="11"/>
        <v>#N/A</v>
      </c>
      <c r="S22" s="27" t="e">
        <f t="shared" si="12"/>
        <v>#N/A</v>
      </c>
      <c r="T22" s="27" t="e">
        <f t="shared" si="13"/>
        <v>#N/A</v>
      </c>
      <c r="U22" s="62" t="e">
        <f>NA()</f>
        <v>#N/A</v>
      </c>
      <c r="V22" s="1" t="e">
        <f t="shared" si="14"/>
        <v>#N/A</v>
      </c>
      <c r="X22" s="63"/>
      <c r="Y22" s="26"/>
      <c r="Z22" s="26"/>
      <c r="AA22" s="26"/>
      <c r="AD22" s="63"/>
    </row>
    <row r="23" spans="1:30" ht="15.75" x14ac:dyDescent="0.25">
      <c r="A23" s="33">
        <v>42074</v>
      </c>
      <c r="B23" s="56">
        <f t="shared" si="0"/>
        <v>157173.66449617111</v>
      </c>
      <c r="C23" s="57">
        <f t="shared" si="1"/>
        <v>193362.49974640517</v>
      </c>
      <c r="D23" s="57">
        <f t="shared" si="2"/>
        <v>0</v>
      </c>
      <c r="E23" s="57">
        <f t="shared" si="3"/>
        <v>0</v>
      </c>
      <c r="F23" s="57">
        <f t="shared" si="4"/>
        <v>233271.37650255134</v>
      </c>
      <c r="G23" s="56">
        <f t="shared" si="6"/>
        <v>2556.1473201683425</v>
      </c>
      <c r="H23" s="57">
        <f t="shared" si="7"/>
        <v>5700.8410392606147</v>
      </c>
      <c r="I23" s="57">
        <f t="shared" si="8"/>
        <v>0</v>
      </c>
      <c r="J23" s="57">
        <f t="shared" si="9"/>
        <v>0</v>
      </c>
      <c r="K23" s="57">
        <f t="shared" si="10"/>
        <v>6349.8872309248463</v>
      </c>
      <c r="L23" s="59">
        <f t="shared" si="5"/>
        <v>2556.1473201683425</v>
      </c>
      <c r="M23" s="27">
        <f t="shared" si="5"/>
        <v>3144.6937190922722</v>
      </c>
      <c r="N23" s="27">
        <f t="shared" si="5"/>
        <v>0</v>
      </c>
      <c r="O23" s="27">
        <f t="shared" si="5"/>
        <v>0</v>
      </c>
      <c r="P23" s="60">
        <f t="shared" si="5"/>
        <v>3793.7399107565047</v>
      </c>
      <c r="Q23" s="59">
        <v>14120</v>
      </c>
      <c r="R23" s="61" t="e">
        <f t="shared" si="11"/>
        <v>#N/A</v>
      </c>
      <c r="S23" s="27" t="e">
        <f t="shared" si="12"/>
        <v>#N/A</v>
      </c>
      <c r="T23" s="27" t="e">
        <f t="shared" si="13"/>
        <v>#N/A</v>
      </c>
      <c r="U23" s="62" t="e">
        <f>NA()</f>
        <v>#N/A</v>
      </c>
      <c r="V23" s="1" t="e">
        <f t="shared" si="14"/>
        <v>#N/A</v>
      </c>
      <c r="AD23" s="63"/>
    </row>
    <row r="24" spans="1:30" ht="15.75" x14ac:dyDescent="0.25">
      <c r="A24" s="33">
        <v>42075</v>
      </c>
      <c r="B24" s="56">
        <f t="shared" si="0"/>
        <v>157173.66449617111</v>
      </c>
      <c r="C24" s="57">
        <f t="shared" si="1"/>
        <v>193362.49974640517</v>
      </c>
      <c r="D24" s="57">
        <f t="shared" si="2"/>
        <v>0</v>
      </c>
      <c r="E24" s="57">
        <f t="shared" si="3"/>
        <v>0</v>
      </c>
      <c r="F24" s="57">
        <f t="shared" si="4"/>
        <v>233271.37650255134</v>
      </c>
      <c r="G24" s="56">
        <f t="shared" si="6"/>
        <v>2556.1473201683425</v>
      </c>
      <c r="H24" s="57">
        <f t="shared" si="7"/>
        <v>5700.8410392606147</v>
      </c>
      <c r="I24" s="57">
        <f t="shared" si="8"/>
        <v>0</v>
      </c>
      <c r="J24" s="57">
        <f t="shared" si="9"/>
        <v>0</v>
      </c>
      <c r="K24" s="57">
        <f t="shared" si="10"/>
        <v>6349.8872309248463</v>
      </c>
      <c r="L24" s="59">
        <f t="shared" si="5"/>
        <v>2556.1473201683425</v>
      </c>
      <c r="M24" s="27">
        <f t="shared" si="5"/>
        <v>3144.6937190922722</v>
      </c>
      <c r="N24" s="27">
        <f t="shared" si="5"/>
        <v>0</v>
      </c>
      <c r="O24" s="27">
        <f t="shared" si="5"/>
        <v>0</v>
      </c>
      <c r="P24" s="60">
        <f t="shared" si="5"/>
        <v>3793.7399107565047</v>
      </c>
      <c r="Q24" s="59">
        <v>13852</v>
      </c>
      <c r="R24" s="61" t="e">
        <f t="shared" si="11"/>
        <v>#N/A</v>
      </c>
      <c r="S24" s="27" t="e">
        <f t="shared" si="12"/>
        <v>#N/A</v>
      </c>
      <c r="T24" s="27" t="e">
        <f t="shared" si="13"/>
        <v>#N/A</v>
      </c>
      <c r="U24" s="62" t="e">
        <f>NA()</f>
        <v>#N/A</v>
      </c>
      <c r="V24" s="1" t="e">
        <f t="shared" si="14"/>
        <v>#N/A</v>
      </c>
      <c r="AD24" s="63"/>
    </row>
    <row r="25" spans="1:30" ht="15.75" x14ac:dyDescent="0.25">
      <c r="A25" s="33">
        <v>42076</v>
      </c>
      <c r="B25" s="56">
        <f t="shared" si="0"/>
        <v>157173.66449617111</v>
      </c>
      <c r="C25" s="57">
        <f t="shared" si="1"/>
        <v>193362.49974640517</v>
      </c>
      <c r="D25" s="57">
        <f t="shared" si="2"/>
        <v>0</v>
      </c>
      <c r="E25" s="57">
        <f t="shared" si="3"/>
        <v>0</v>
      </c>
      <c r="F25" s="57">
        <f t="shared" si="4"/>
        <v>233271.37650255134</v>
      </c>
      <c r="G25" s="56">
        <f t="shared" si="6"/>
        <v>2556.1473201683425</v>
      </c>
      <c r="H25" s="57">
        <f t="shared" si="7"/>
        <v>5700.8410392606147</v>
      </c>
      <c r="I25" s="57">
        <f t="shared" si="8"/>
        <v>0</v>
      </c>
      <c r="J25" s="57">
        <f t="shared" si="9"/>
        <v>0</v>
      </c>
      <c r="K25" s="57">
        <f t="shared" si="10"/>
        <v>6349.8872309248463</v>
      </c>
      <c r="L25" s="59">
        <f t="shared" si="5"/>
        <v>2556.1473201683425</v>
      </c>
      <c r="M25" s="27">
        <f t="shared" si="5"/>
        <v>3144.6937190922722</v>
      </c>
      <c r="N25" s="27">
        <f t="shared" si="5"/>
        <v>0</v>
      </c>
      <c r="O25" s="27">
        <f t="shared" si="5"/>
        <v>0</v>
      </c>
      <c r="P25" s="60">
        <f t="shared" si="5"/>
        <v>3793.7399107565047</v>
      </c>
      <c r="Q25" s="59">
        <v>13890</v>
      </c>
      <c r="R25" s="61" t="e">
        <f t="shared" si="11"/>
        <v>#N/A</v>
      </c>
      <c r="S25" s="27" t="e">
        <f t="shared" si="12"/>
        <v>#N/A</v>
      </c>
      <c r="T25" s="27" t="e">
        <f t="shared" si="13"/>
        <v>#N/A</v>
      </c>
      <c r="U25" s="62" t="e">
        <f>NA()</f>
        <v>#N/A</v>
      </c>
      <c r="V25" s="1" t="e">
        <f t="shared" si="14"/>
        <v>#N/A</v>
      </c>
      <c r="AD25" s="63"/>
    </row>
    <row r="26" spans="1:30" ht="15.75" x14ac:dyDescent="0.25">
      <c r="A26" s="33">
        <v>42077</v>
      </c>
      <c r="B26" s="56">
        <f t="shared" si="0"/>
        <v>157173.66449617111</v>
      </c>
      <c r="C26" s="57">
        <f t="shared" si="1"/>
        <v>193362.49974640517</v>
      </c>
      <c r="D26" s="57">
        <f t="shared" si="2"/>
        <v>0</v>
      </c>
      <c r="E26" s="57">
        <f t="shared" si="3"/>
        <v>0</v>
      </c>
      <c r="F26" s="57">
        <f t="shared" si="4"/>
        <v>233271.37650255134</v>
      </c>
      <c r="G26" s="56">
        <f t="shared" si="6"/>
        <v>2556.1473201683425</v>
      </c>
      <c r="H26" s="57">
        <f t="shared" si="7"/>
        <v>5700.8410392606147</v>
      </c>
      <c r="I26" s="57">
        <f t="shared" si="8"/>
        <v>0</v>
      </c>
      <c r="J26" s="57">
        <f t="shared" si="9"/>
        <v>0</v>
      </c>
      <c r="K26" s="57">
        <f t="shared" si="10"/>
        <v>6349.8872309248463</v>
      </c>
      <c r="L26" s="59">
        <f t="shared" si="5"/>
        <v>2556.1473201683425</v>
      </c>
      <c r="M26" s="27">
        <f t="shared" si="5"/>
        <v>3144.6937190922722</v>
      </c>
      <c r="N26" s="27">
        <f t="shared" si="5"/>
        <v>0</v>
      </c>
      <c r="O26" s="27">
        <f t="shared" si="5"/>
        <v>0</v>
      </c>
      <c r="P26" s="60">
        <f t="shared" si="5"/>
        <v>3793.7399107565047</v>
      </c>
      <c r="Q26" s="59">
        <v>14324</v>
      </c>
      <c r="R26" s="61" t="e">
        <f t="shared" si="11"/>
        <v>#N/A</v>
      </c>
      <c r="S26" s="27" t="e">
        <f t="shared" si="12"/>
        <v>#N/A</v>
      </c>
      <c r="T26" s="27" t="e">
        <f t="shared" si="13"/>
        <v>#N/A</v>
      </c>
      <c r="U26" s="62" t="e">
        <f>NA()</f>
        <v>#N/A</v>
      </c>
      <c r="V26" s="1" t="e">
        <f t="shared" si="14"/>
        <v>#N/A</v>
      </c>
      <c r="AD26" s="63"/>
    </row>
    <row r="27" spans="1:30" ht="15.75" x14ac:dyDescent="0.25">
      <c r="A27" s="33">
        <v>42078</v>
      </c>
      <c r="B27" s="56">
        <f t="shared" si="0"/>
        <v>157173.66449617111</v>
      </c>
      <c r="C27" s="57">
        <f t="shared" si="1"/>
        <v>193362.49974640517</v>
      </c>
      <c r="D27" s="57">
        <f t="shared" si="2"/>
        <v>0</v>
      </c>
      <c r="E27" s="57">
        <f t="shared" si="3"/>
        <v>0</v>
      </c>
      <c r="F27" s="57">
        <f t="shared" si="4"/>
        <v>233271.37650255134</v>
      </c>
      <c r="G27" s="56">
        <f t="shared" si="6"/>
        <v>2556.1473201683425</v>
      </c>
      <c r="H27" s="57">
        <f t="shared" si="7"/>
        <v>5700.8410392606147</v>
      </c>
      <c r="I27" s="57">
        <f t="shared" si="8"/>
        <v>0</v>
      </c>
      <c r="J27" s="57">
        <f t="shared" si="9"/>
        <v>0</v>
      </c>
      <c r="K27" s="57">
        <f t="shared" si="10"/>
        <v>6349.8872309248463</v>
      </c>
      <c r="L27" s="59">
        <f t="shared" si="5"/>
        <v>2556.1473201683425</v>
      </c>
      <c r="M27" s="27">
        <f t="shared" si="5"/>
        <v>3144.6937190922722</v>
      </c>
      <c r="N27" s="27">
        <f t="shared" si="5"/>
        <v>0</v>
      </c>
      <c r="O27" s="27">
        <f t="shared" si="5"/>
        <v>0</v>
      </c>
      <c r="P27" s="60">
        <f t="shared" si="5"/>
        <v>3793.7399107565047</v>
      </c>
      <c r="Q27" s="59">
        <v>13824</v>
      </c>
      <c r="R27" s="61" t="e">
        <f t="shared" si="11"/>
        <v>#N/A</v>
      </c>
      <c r="S27" s="27" t="e">
        <f t="shared" si="12"/>
        <v>#N/A</v>
      </c>
      <c r="T27" s="27" t="e">
        <f t="shared" si="13"/>
        <v>#N/A</v>
      </c>
      <c r="U27" s="62" t="e">
        <f>NA()</f>
        <v>#N/A</v>
      </c>
      <c r="V27" s="1" t="e">
        <f t="shared" si="14"/>
        <v>#N/A</v>
      </c>
      <c r="AD27" s="63"/>
    </row>
    <row r="28" spans="1:30" ht="15.75" x14ac:dyDescent="0.25">
      <c r="A28" s="33">
        <v>42079</v>
      </c>
      <c r="B28" s="56">
        <f t="shared" si="0"/>
        <v>157173.66449617111</v>
      </c>
      <c r="C28" s="57">
        <f t="shared" si="1"/>
        <v>193362.49974640517</v>
      </c>
      <c r="D28" s="57">
        <f t="shared" si="2"/>
        <v>0</v>
      </c>
      <c r="E28" s="57">
        <f t="shared" si="3"/>
        <v>0</v>
      </c>
      <c r="F28" s="57">
        <f t="shared" si="4"/>
        <v>233271.37650255134</v>
      </c>
      <c r="G28" s="56">
        <f t="shared" si="6"/>
        <v>2556.1473201683425</v>
      </c>
      <c r="H28" s="57">
        <f t="shared" si="7"/>
        <v>5700.8410392606147</v>
      </c>
      <c r="I28" s="57">
        <f t="shared" si="8"/>
        <v>0</v>
      </c>
      <c r="J28" s="57">
        <f t="shared" si="9"/>
        <v>0</v>
      </c>
      <c r="K28" s="57">
        <f t="shared" si="10"/>
        <v>6349.8872309248463</v>
      </c>
      <c r="L28" s="59">
        <f t="shared" si="5"/>
        <v>2556.1473201683425</v>
      </c>
      <c r="M28" s="27">
        <f t="shared" si="5"/>
        <v>3144.6937190922722</v>
      </c>
      <c r="N28" s="27">
        <f t="shared" si="5"/>
        <v>0</v>
      </c>
      <c r="O28" s="27">
        <f t="shared" si="5"/>
        <v>0</v>
      </c>
      <c r="P28" s="60">
        <f t="shared" si="5"/>
        <v>3793.7399107565047</v>
      </c>
      <c r="Q28" s="59">
        <v>14323</v>
      </c>
      <c r="R28" s="61" t="e">
        <f t="shared" si="11"/>
        <v>#N/A</v>
      </c>
      <c r="S28" s="27" t="e">
        <f t="shared" si="12"/>
        <v>#N/A</v>
      </c>
      <c r="T28" s="27" t="e">
        <f t="shared" si="13"/>
        <v>#N/A</v>
      </c>
      <c r="U28" s="62" t="e">
        <f>NA()</f>
        <v>#N/A</v>
      </c>
      <c r="V28" s="1" t="e">
        <f t="shared" si="14"/>
        <v>#N/A</v>
      </c>
    </row>
    <row r="29" spans="1:30" ht="15.75" x14ac:dyDescent="0.25">
      <c r="A29" s="33">
        <v>42080</v>
      </c>
      <c r="B29" s="56">
        <f t="shared" si="0"/>
        <v>157173.66449617111</v>
      </c>
      <c r="C29" s="57">
        <f t="shared" si="1"/>
        <v>193362.49974640517</v>
      </c>
      <c r="D29" s="57">
        <f t="shared" si="2"/>
        <v>0</v>
      </c>
      <c r="E29" s="57">
        <f t="shared" si="3"/>
        <v>0</v>
      </c>
      <c r="F29" s="57">
        <f t="shared" si="4"/>
        <v>233271.37650255134</v>
      </c>
      <c r="G29" s="56">
        <f t="shared" si="6"/>
        <v>2556.1473201683425</v>
      </c>
      <c r="H29" s="57">
        <f t="shared" si="7"/>
        <v>5700.8410392606147</v>
      </c>
      <c r="I29" s="57">
        <f t="shared" si="8"/>
        <v>0</v>
      </c>
      <c r="J29" s="57">
        <f t="shared" si="9"/>
        <v>0</v>
      </c>
      <c r="K29" s="57">
        <f t="shared" si="10"/>
        <v>6349.8872309248463</v>
      </c>
      <c r="L29" s="59">
        <f t="shared" ref="L29:P79" si="15">(B29/(DAY(DATE(YEAR($A29),MONTH($A29)+1,1)-1)))/1.9835</f>
        <v>2556.1473201683425</v>
      </c>
      <c r="M29" s="27">
        <f t="shared" si="15"/>
        <v>3144.6937190922722</v>
      </c>
      <c r="N29" s="27">
        <f t="shared" si="15"/>
        <v>0</v>
      </c>
      <c r="O29" s="27">
        <f t="shared" si="15"/>
        <v>0</v>
      </c>
      <c r="P29" s="60">
        <f t="shared" si="15"/>
        <v>3793.7399107565047</v>
      </c>
      <c r="Q29" s="59">
        <v>14702</v>
      </c>
      <c r="R29" s="61" t="e">
        <f t="shared" si="11"/>
        <v>#N/A</v>
      </c>
      <c r="S29" s="27" t="e">
        <f t="shared" si="12"/>
        <v>#N/A</v>
      </c>
      <c r="T29" s="27" t="e">
        <f t="shared" si="13"/>
        <v>#N/A</v>
      </c>
      <c r="U29" s="62" t="e">
        <f>NA()</f>
        <v>#N/A</v>
      </c>
      <c r="V29" s="1" t="e">
        <f t="shared" si="14"/>
        <v>#N/A</v>
      </c>
    </row>
    <row r="30" spans="1:30" ht="15.75" x14ac:dyDescent="0.25">
      <c r="A30" s="33">
        <v>42081</v>
      </c>
      <c r="B30" s="56">
        <f t="shared" si="0"/>
        <v>157173.66449617111</v>
      </c>
      <c r="C30" s="57">
        <f t="shared" si="1"/>
        <v>193362.49974640517</v>
      </c>
      <c r="D30" s="57">
        <f t="shared" si="2"/>
        <v>0</v>
      </c>
      <c r="E30" s="57">
        <f t="shared" si="3"/>
        <v>0</v>
      </c>
      <c r="F30" s="57">
        <f t="shared" si="4"/>
        <v>233271.37650255134</v>
      </c>
      <c r="G30" s="56">
        <f t="shared" si="6"/>
        <v>2556.1473201683425</v>
      </c>
      <c r="H30" s="57">
        <f t="shared" si="7"/>
        <v>5700.8410392606147</v>
      </c>
      <c r="I30" s="57">
        <f t="shared" si="8"/>
        <v>0</v>
      </c>
      <c r="J30" s="57">
        <f t="shared" si="9"/>
        <v>0</v>
      </c>
      <c r="K30" s="57">
        <f t="shared" si="10"/>
        <v>6349.8872309248463</v>
      </c>
      <c r="L30" s="59">
        <f t="shared" si="15"/>
        <v>2556.1473201683425</v>
      </c>
      <c r="M30" s="27">
        <f t="shared" si="15"/>
        <v>3144.6937190922722</v>
      </c>
      <c r="N30" s="27">
        <f t="shared" si="15"/>
        <v>0</v>
      </c>
      <c r="O30" s="27">
        <f t="shared" si="15"/>
        <v>0</v>
      </c>
      <c r="P30" s="60">
        <f t="shared" si="15"/>
        <v>3793.7399107565047</v>
      </c>
      <c r="Q30" s="59">
        <v>13316</v>
      </c>
      <c r="R30" s="61" t="e">
        <f t="shared" si="11"/>
        <v>#N/A</v>
      </c>
      <c r="S30" s="27" t="e">
        <f t="shared" si="12"/>
        <v>#N/A</v>
      </c>
      <c r="T30" s="27" t="e">
        <f t="shared" si="13"/>
        <v>#N/A</v>
      </c>
      <c r="U30" s="62" t="e">
        <f>NA()</f>
        <v>#N/A</v>
      </c>
      <c r="V30" s="1" t="e">
        <f t="shared" si="14"/>
        <v>#N/A</v>
      </c>
    </row>
    <row r="31" spans="1:30" ht="15.75" x14ac:dyDescent="0.25">
      <c r="A31" s="33">
        <v>42082</v>
      </c>
      <c r="B31" s="56">
        <f t="shared" si="0"/>
        <v>157173.66449617111</v>
      </c>
      <c r="C31" s="57">
        <f t="shared" si="1"/>
        <v>193362.49974640517</v>
      </c>
      <c r="D31" s="57">
        <f t="shared" si="2"/>
        <v>0</v>
      </c>
      <c r="E31" s="57">
        <f t="shared" si="3"/>
        <v>0</v>
      </c>
      <c r="F31" s="57">
        <f t="shared" si="4"/>
        <v>233271.37650255134</v>
      </c>
      <c r="G31" s="56">
        <f t="shared" si="6"/>
        <v>2556.1473201683425</v>
      </c>
      <c r="H31" s="57">
        <f t="shared" si="7"/>
        <v>5700.8410392606147</v>
      </c>
      <c r="I31" s="57">
        <f t="shared" si="8"/>
        <v>0</v>
      </c>
      <c r="J31" s="57">
        <f t="shared" si="9"/>
        <v>0</v>
      </c>
      <c r="K31" s="57">
        <f t="shared" si="10"/>
        <v>6349.8872309248463</v>
      </c>
      <c r="L31" s="59">
        <f t="shared" si="15"/>
        <v>2556.1473201683425</v>
      </c>
      <c r="M31" s="27">
        <f t="shared" si="15"/>
        <v>3144.6937190922722</v>
      </c>
      <c r="N31" s="27">
        <f t="shared" si="15"/>
        <v>0</v>
      </c>
      <c r="O31" s="27">
        <f t="shared" si="15"/>
        <v>0</v>
      </c>
      <c r="P31" s="60">
        <f t="shared" si="15"/>
        <v>3793.7399107565047</v>
      </c>
      <c r="Q31" s="59">
        <v>13382</v>
      </c>
      <c r="R31" s="61" t="e">
        <f t="shared" si="11"/>
        <v>#N/A</v>
      </c>
      <c r="S31" s="27" t="e">
        <f t="shared" si="12"/>
        <v>#N/A</v>
      </c>
      <c r="T31" s="27" t="e">
        <f t="shared" si="13"/>
        <v>#N/A</v>
      </c>
      <c r="U31" s="62" t="e">
        <f>NA()</f>
        <v>#N/A</v>
      </c>
      <c r="V31" s="1" t="e">
        <f t="shared" si="14"/>
        <v>#N/A</v>
      </c>
    </row>
    <row r="32" spans="1:30" ht="15.75" x14ac:dyDescent="0.25">
      <c r="A32" s="33">
        <v>42083</v>
      </c>
      <c r="B32" s="56">
        <f t="shared" si="0"/>
        <v>157173.66449617111</v>
      </c>
      <c r="C32" s="57">
        <f t="shared" si="1"/>
        <v>193362.49974640517</v>
      </c>
      <c r="D32" s="57">
        <f t="shared" si="2"/>
        <v>0</v>
      </c>
      <c r="E32" s="57">
        <f t="shared" si="3"/>
        <v>0</v>
      </c>
      <c r="F32" s="57">
        <f t="shared" si="4"/>
        <v>233271.37650255134</v>
      </c>
      <c r="G32" s="56">
        <f t="shared" si="6"/>
        <v>2556.1473201683425</v>
      </c>
      <c r="H32" s="57">
        <f t="shared" si="7"/>
        <v>5700.8410392606147</v>
      </c>
      <c r="I32" s="57">
        <f t="shared" si="8"/>
        <v>0</v>
      </c>
      <c r="J32" s="57">
        <f t="shared" si="9"/>
        <v>0</v>
      </c>
      <c r="K32" s="57">
        <f t="shared" si="10"/>
        <v>6349.8872309248463</v>
      </c>
      <c r="L32" s="59">
        <f t="shared" si="15"/>
        <v>2556.1473201683425</v>
      </c>
      <c r="M32" s="27">
        <f t="shared" si="15"/>
        <v>3144.6937190922722</v>
      </c>
      <c r="N32" s="27">
        <f t="shared" si="15"/>
        <v>0</v>
      </c>
      <c r="O32" s="27">
        <f t="shared" si="15"/>
        <v>0</v>
      </c>
      <c r="P32" s="60">
        <f t="shared" si="15"/>
        <v>3793.7399107565047</v>
      </c>
      <c r="Q32" s="59">
        <v>12472</v>
      </c>
      <c r="R32" s="61" t="e">
        <f t="shared" si="11"/>
        <v>#N/A</v>
      </c>
      <c r="S32" s="27" t="e">
        <f t="shared" si="12"/>
        <v>#N/A</v>
      </c>
      <c r="T32" s="27" t="e">
        <f t="shared" si="13"/>
        <v>#N/A</v>
      </c>
      <c r="U32" s="62" t="e">
        <f>NA()</f>
        <v>#N/A</v>
      </c>
      <c r="V32" s="1" t="e">
        <f t="shared" si="14"/>
        <v>#N/A</v>
      </c>
      <c r="W32" s="26"/>
    </row>
    <row r="33" spans="1:23" ht="15.75" x14ac:dyDescent="0.25">
      <c r="A33" s="33">
        <v>42084</v>
      </c>
      <c r="B33" s="56">
        <f t="shared" si="0"/>
        <v>157173.66449617111</v>
      </c>
      <c r="C33" s="57">
        <f t="shared" si="1"/>
        <v>193362.49974640517</v>
      </c>
      <c r="D33" s="57">
        <f t="shared" si="2"/>
        <v>0</v>
      </c>
      <c r="E33" s="57">
        <f t="shared" si="3"/>
        <v>0</v>
      </c>
      <c r="F33" s="57">
        <f t="shared" si="4"/>
        <v>233271.37650255134</v>
      </c>
      <c r="G33" s="56">
        <f t="shared" si="6"/>
        <v>2556.1473201683425</v>
      </c>
      <c r="H33" s="57">
        <f t="shared" si="7"/>
        <v>5700.8410392606147</v>
      </c>
      <c r="I33" s="57">
        <f t="shared" si="8"/>
        <v>0</v>
      </c>
      <c r="J33" s="57">
        <f t="shared" si="9"/>
        <v>0</v>
      </c>
      <c r="K33" s="57">
        <f t="shared" si="10"/>
        <v>6349.8872309248463</v>
      </c>
      <c r="L33" s="59">
        <f t="shared" si="15"/>
        <v>2556.1473201683425</v>
      </c>
      <c r="M33" s="27">
        <f t="shared" si="15"/>
        <v>3144.6937190922722</v>
      </c>
      <c r="N33" s="27">
        <f t="shared" si="15"/>
        <v>0</v>
      </c>
      <c r="O33" s="27">
        <f t="shared" si="15"/>
        <v>0</v>
      </c>
      <c r="P33" s="60">
        <f t="shared" si="15"/>
        <v>3793.7399107565047</v>
      </c>
      <c r="Q33" s="59">
        <v>11353</v>
      </c>
      <c r="R33" s="61" t="e">
        <f t="shared" si="11"/>
        <v>#N/A</v>
      </c>
      <c r="S33" s="27" t="e">
        <f t="shared" si="12"/>
        <v>#N/A</v>
      </c>
      <c r="T33" s="27" t="e">
        <f t="shared" si="13"/>
        <v>#N/A</v>
      </c>
      <c r="U33" s="62" t="e">
        <f>NA()</f>
        <v>#N/A</v>
      </c>
      <c r="V33" s="1" t="e">
        <f t="shared" si="14"/>
        <v>#N/A</v>
      </c>
    </row>
    <row r="34" spans="1:23" ht="15.75" x14ac:dyDescent="0.25">
      <c r="A34" s="33">
        <v>42085</v>
      </c>
      <c r="B34" s="56">
        <f t="shared" si="0"/>
        <v>157173.66449617111</v>
      </c>
      <c r="C34" s="57">
        <f t="shared" si="1"/>
        <v>193362.49974640517</v>
      </c>
      <c r="D34" s="57">
        <f t="shared" si="2"/>
        <v>0</v>
      </c>
      <c r="E34" s="57">
        <f t="shared" si="3"/>
        <v>0</v>
      </c>
      <c r="F34" s="57">
        <f t="shared" si="4"/>
        <v>233271.37650255134</v>
      </c>
      <c r="G34" s="56">
        <f t="shared" si="6"/>
        <v>2556.1473201683425</v>
      </c>
      <c r="H34" s="57">
        <f t="shared" si="7"/>
        <v>5700.8410392606147</v>
      </c>
      <c r="I34" s="57">
        <f t="shared" si="8"/>
        <v>0</v>
      </c>
      <c r="J34" s="57">
        <f t="shared" si="9"/>
        <v>0</v>
      </c>
      <c r="K34" s="57">
        <f t="shared" si="10"/>
        <v>6349.8872309248463</v>
      </c>
      <c r="L34" s="59">
        <f t="shared" si="15"/>
        <v>2556.1473201683425</v>
      </c>
      <c r="M34" s="27">
        <f t="shared" si="15"/>
        <v>3144.6937190922722</v>
      </c>
      <c r="N34" s="27">
        <f t="shared" si="15"/>
        <v>0</v>
      </c>
      <c r="O34" s="27">
        <f t="shared" si="15"/>
        <v>0</v>
      </c>
      <c r="P34" s="60">
        <f t="shared" si="15"/>
        <v>3793.7399107565047</v>
      </c>
      <c r="Q34" s="59">
        <v>12937</v>
      </c>
      <c r="R34" s="61" t="e">
        <f t="shared" si="11"/>
        <v>#N/A</v>
      </c>
      <c r="S34" s="27" t="e">
        <f t="shared" si="12"/>
        <v>#N/A</v>
      </c>
      <c r="T34" s="27" t="e">
        <f t="shared" si="13"/>
        <v>#N/A</v>
      </c>
      <c r="U34" s="62" t="e">
        <f>NA()</f>
        <v>#N/A</v>
      </c>
      <c r="V34" s="1" t="e">
        <f t="shared" si="14"/>
        <v>#N/A</v>
      </c>
    </row>
    <row r="35" spans="1:23" ht="15.75" x14ac:dyDescent="0.25">
      <c r="A35" s="33">
        <v>42086</v>
      </c>
      <c r="B35" s="56">
        <f t="shared" si="0"/>
        <v>157173.66449617111</v>
      </c>
      <c r="C35" s="57">
        <f t="shared" si="1"/>
        <v>193362.49974640517</v>
      </c>
      <c r="D35" s="57">
        <f t="shared" si="2"/>
        <v>0</v>
      </c>
      <c r="E35" s="57">
        <f t="shared" si="3"/>
        <v>0</v>
      </c>
      <c r="F35" s="57">
        <f t="shared" si="4"/>
        <v>233271.37650255134</v>
      </c>
      <c r="G35" s="56">
        <f t="shared" si="6"/>
        <v>2556.1473201683425</v>
      </c>
      <c r="H35" s="57">
        <f t="shared" si="7"/>
        <v>5700.8410392606147</v>
      </c>
      <c r="I35" s="57">
        <f t="shared" si="8"/>
        <v>0</v>
      </c>
      <c r="J35" s="57">
        <f t="shared" si="9"/>
        <v>0</v>
      </c>
      <c r="K35" s="57">
        <f t="shared" si="10"/>
        <v>6349.8872309248463</v>
      </c>
      <c r="L35" s="59">
        <f t="shared" si="15"/>
        <v>2556.1473201683425</v>
      </c>
      <c r="M35" s="27">
        <f t="shared" si="15"/>
        <v>3144.6937190922722</v>
      </c>
      <c r="N35" s="27">
        <f t="shared" si="15"/>
        <v>0</v>
      </c>
      <c r="O35" s="27">
        <f t="shared" si="15"/>
        <v>0</v>
      </c>
      <c r="P35" s="60">
        <f t="shared" si="15"/>
        <v>3793.7399107565047</v>
      </c>
      <c r="Q35" s="59">
        <v>12947</v>
      </c>
      <c r="R35" s="61" t="e">
        <f t="shared" si="11"/>
        <v>#N/A</v>
      </c>
      <c r="S35" s="27" t="e">
        <f t="shared" si="12"/>
        <v>#N/A</v>
      </c>
      <c r="T35" s="27" t="e">
        <f t="shared" si="13"/>
        <v>#N/A</v>
      </c>
      <c r="U35" s="62" t="e">
        <f>NA()</f>
        <v>#N/A</v>
      </c>
      <c r="V35" s="1" t="e">
        <f t="shared" si="14"/>
        <v>#N/A</v>
      </c>
    </row>
    <row r="36" spans="1:23" ht="15.75" x14ac:dyDescent="0.25">
      <c r="A36" s="33">
        <v>42087</v>
      </c>
      <c r="B36" s="56">
        <f t="shared" si="0"/>
        <v>157173.66449617111</v>
      </c>
      <c r="C36" s="57">
        <f t="shared" si="1"/>
        <v>193362.49974640517</v>
      </c>
      <c r="D36" s="57">
        <f t="shared" si="2"/>
        <v>0</v>
      </c>
      <c r="E36" s="57">
        <f t="shared" si="3"/>
        <v>0</v>
      </c>
      <c r="F36" s="57">
        <f t="shared" si="4"/>
        <v>233271.37650255134</v>
      </c>
      <c r="G36" s="56">
        <f t="shared" si="6"/>
        <v>2556.1473201683425</v>
      </c>
      <c r="H36" s="57">
        <f t="shared" si="7"/>
        <v>5700.8410392606147</v>
      </c>
      <c r="I36" s="57">
        <f t="shared" si="8"/>
        <v>0</v>
      </c>
      <c r="J36" s="57">
        <f t="shared" si="9"/>
        <v>0</v>
      </c>
      <c r="K36" s="57">
        <f t="shared" si="10"/>
        <v>6349.8872309248463</v>
      </c>
      <c r="L36" s="59">
        <f t="shared" si="15"/>
        <v>2556.1473201683425</v>
      </c>
      <c r="M36" s="27">
        <f t="shared" si="15"/>
        <v>3144.6937190922722</v>
      </c>
      <c r="N36" s="27">
        <f t="shared" si="15"/>
        <v>0</v>
      </c>
      <c r="O36" s="27">
        <f t="shared" si="15"/>
        <v>0</v>
      </c>
      <c r="P36" s="60">
        <f t="shared" si="15"/>
        <v>3793.7399107565047</v>
      </c>
      <c r="Q36" s="59">
        <v>13329</v>
      </c>
      <c r="R36" s="61" t="e">
        <f t="shared" si="11"/>
        <v>#N/A</v>
      </c>
      <c r="S36" s="27" t="e">
        <f t="shared" si="12"/>
        <v>#N/A</v>
      </c>
      <c r="T36" s="27" t="e">
        <f t="shared" si="13"/>
        <v>#N/A</v>
      </c>
      <c r="U36" s="62" t="e">
        <f>NA()</f>
        <v>#N/A</v>
      </c>
      <c r="V36" s="1" t="e">
        <f t="shared" si="14"/>
        <v>#N/A</v>
      </c>
    </row>
    <row r="37" spans="1:23" ht="15.75" x14ac:dyDescent="0.25">
      <c r="A37" s="33">
        <v>42088</v>
      </c>
      <c r="B37" s="56">
        <f t="shared" si="0"/>
        <v>157173.66449617111</v>
      </c>
      <c r="C37" s="57">
        <f t="shared" si="1"/>
        <v>193362.49974640517</v>
      </c>
      <c r="D37" s="57">
        <f t="shared" si="2"/>
        <v>0</v>
      </c>
      <c r="E37" s="57">
        <f t="shared" si="3"/>
        <v>0</v>
      </c>
      <c r="F37" s="57">
        <f t="shared" si="4"/>
        <v>233271.37650255134</v>
      </c>
      <c r="G37" s="56">
        <f t="shared" si="6"/>
        <v>2556.1473201683425</v>
      </c>
      <c r="H37" s="57">
        <f t="shared" si="7"/>
        <v>5700.8410392606147</v>
      </c>
      <c r="I37" s="57">
        <f t="shared" si="8"/>
        <v>0</v>
      </c>
      <c r="J37" s="57">
        <f t="shared" si="9"/>
        <v>0</v>
      </c>
      <c r="K37" s="57">
        <f t="shared" si="10"/>
        <v>6349.8872309248463</v>
      </c>
      <c r="L37" s="59">
        <f t="shared" si="15"/>
        <v>2556.1473201683425</v>
      </c>
      <c r="M37" s="27">
        <f t="shared" si="15"/>
        <v>3144.6937190922722</v>
      </c>
      <c r="N37" s="27">
        <f t="shared" si="15"/>
        <v>0</v>
      </c>
      <c r="O37" s="27">
        <f t="shared" si="15"/>
        <v>0</v>
      </c>
      <c r="P37" s="60">
        <f t="shared" si="15"/>
        <v>3793.7399107565047</v>
      </c>
      <c r="Q37" s="59">
        <v>13251</v>
      </c>
      <c r="R37" s="61" t="e">
        <f t="shared" si="11"/>
        <v>#N/A</v>
      </c>
      <c r="S37" s="27" t="e">
        <f t="shared" si="12"/>
        <v>#N/A</v>
      </c>
      <c r="T37" s="27" t="e">
        <f t="shared" si="13"/>
        <v>#N/A</v>
      </c>
      <c r="U37" s="62" t="e">
        <f>NA()</f>
        <v>#N/A</v>
      </c>
      <c r="V37" s="1" t="e">
        <f t="shared" si="14"/>
        <v>#N/A</v>
      </c>
    </row>
    <row r="38" spans="1:23" ht="15.75" x14ac:dyDescent="0.25">
      <c r="A38" s="33">
        <v>42089</v>
      </c>
      <c r="B38" s="56">
        <f t="shared" si="0"/>
        <v>157173.66449617111</v>
      </c>
      <c r="C38" s="57">
        <f t="shared" si="1"/>
        <v>193362.49974640517</v>
      </c>
      <c r="D38" s="57">
        <f t="shared" si="2"/>
        <v>0</v>
      </c>
      <c r="E38" s="57">
        <f t="shared" si="3"/>
        <v>0</v>
      </c>
      <c r="F38" s="57">
        <f t="shared" si="4"/>
        <v>233271.37650255134</v>
      </c>
      <c r="G38" s="56">
        <f t="shared" si="6"/>
        <v>2556.1473201683425</v>
      </c>
      <c r="H38" s="57">
        <f t="shared" si="7"/>
        <v>5700.8410392606147</v>
      </c>
      <c r="I38" s="57">
        <f t="shared" si="8"/>
        <v>0</v>
      </c>
      <c r="J38" s="57">
        <f t="shared" si="9"/>
        <v>0</v>
      </c>
      <c r="K38" s="57">
        <f t="shared" si="10"/>
        <v>6349.8872309248463</v>
      </c>
      <c r="L38" s="59">
        <f t="shared" si="15"/>
        <v>2556.1473201683425</v>
      </c>
      <c r="M38" s="27">
        <f t="shared" si="15"/>
        <v>3144.6937190922722</v>
      </c>
      <c r="N38" s="27">
        <f t="shared" si="15"/>
        <v>0</v>
      </c>
      <c r="O38" s="27">
        <f t="shared" si="15"/>
        <v>0</v>
      </c>
      <c r="P38" s="60">
        <f t="shared" si="15"/>
        <v>3793.7399107565047</v>
      </c>
      <c r="Q38" s="59">
        <v>12619</v>
      </c>
      <c r="R38" s="61" t="e">
        <f t="shared" si="11"/>
        <v>#N/A</v>
      </c>
      <c r="S38" s="27" t="e">
        <f t="shared" si="12"/>
        <v>#N/A</v>
      </c>
      <c r="T38" s="27" t="e">
        <f t="shared" si="13"/>
        <v>#N/A</v>
      </c>
      <c r="U38" s="62" t="e">
        <f>NA()</f>
        <v>#N/A</v>
      </c>
      <c r="V38" s="1" t="e">
        <f t="shared" si="14"/>
        <v>#N/A</v>
      </c>
    </row>
    <row r="39" spans="1:23" ht="15.75" x14ac:dyDescent="0.25">
      <c r="A39" s="33">
        <v>42090</v>
      </c>
      <c r="B39" s="56">
        <f t="shared" si="0"/>
        <v>157173.66449617111</v>
      </c>
      <c r="C39" s="57">
        <f t="shared" si="1"/>
        <v>193362.49974640517</v>
      </c>
      <c r="D39" s="57">
        <f t="shared" si="2"/>
        <v>0</v>
      </c>
      <c r="E39" s="57">
        <f t="shared" si="3"/>
        <v>0</v>
      </c>
      <c r="F39" s="57">
        <f t="shared" si="4"/>
        <v>233271.37650255134</v>
      </c>
      <c r="G39" s="56">
        <f t="shared" si="6"/>
        <v>2556.1473201683425</v>
      </c>
      <c r="H39" s="57">
        <f t="shared" si="7"/>
        <v>5700.8410392606147</v>
      </c>
      <c r="I39" s="57">
        <f t="shared" si="8"/>
        <v>0</v>
      </c>
      <c r="J39" s="57">
        <f t="shared" si="9"/>
        <v>0</v>
      </c>
      <c r="K39" s="57">
        <f t="shared" si="10"/>
        <v>6349.8872309248463</v>
      </c>
      <c r="L39" s="59">
        <f t="shared" si="15"/>
        <v>2556.1473201683425</v>
      </c>
      <c r="M39" s="27">
        <f t="shared" si="15"/>
        <v>3144.6937190922722</v>
      </c>
      <c r="N39" s="27">
        <f t="shared" si="15"/>
        <v>0</v>
      </c>
      <c r="O39" s="27">
        <f t="shared" si="15"/>
        <v>0</v>
      </c>
      <c r="P39" s="60">
        <f t="shared" si="15"/>
        <v>3793.7399107565047</v>
      </c>
      <c r="Q39" s="59">
        <v>13209</v>
      </c>
      <c r="R39" s="61" t="e">
        <f t="shared" si="11"/>
        <v>#N/A</v>
      </c>
      <c r="S39" s="27" t="e">
        <f t="shared" si="12"/>
        <v>#N/A</v>
      </c>
      <c r="T39" s="27" t="e">
        <f t="shared" si="13"/>
        <v>#N/A</v>
      </c>
      <c r="U39" s="62" t="e">
        <f>NA()</f>
        <v>#N/A</v>
      </c>
      <c r="V39" s="1" t="e">
        <f t="shared" si="14"/>
        <v>#N/A</v>
      </c>
      <c r="W39" s="26"/>
    </row>
    <row r="40" spans="1:23" ht="15.75" x14ac:dyDescent="0.25">
      <c r="A40" s="33">
        <v>42091</v>
      </c>
      <c r="B40" s="56">
        <f t="shared" si="0"/>
        <v>157173.66449617111</v>
      </c>
      <c r="C40" s="57">
        <f t="shared" si="1"/>
        <v>193362.49974640517</v>
      </c>
      <c r="D40" s="57">
        <f t="shared" si="2"/>
        <v>0</v>
      </c>
      <c r="E40" s="57">
        <f t="shared" si="3"/>
        <v>0</v>
      </c>
      <c r="F40" s="57">
        <f t="shared" si="4"/>
        <v>233271.37650255134</v>
      </c>
      <c r="G40" s="56">
        <f t="shared" si="6"/>
        <v>2556.1473201683425</v>
      </c>
      <c r="H40" s="57">
        <f t="shared" si="7"/>
        <v>5700.8410392606147</v>
      </c>
      <c r="I40" s="57">
        <f t="shared" si="8"/>
        <v>0</v>
      </c>
      <c r="J40" s="57">
        <f t="shared" si="9"/>
        <v>0</v>
      </c>
      <c r="K40" s="57">
        <f t="shared" si="10"/>
        <v>6349.8872309248463</v>
      </c>
      <c r="L40" s="59">
        <f t="shared" si="15"/>
        <v>2556.1473201683425</v>
      </c>
      <c r="M40" s="27">
        <f t="shared" si="15"/>
        <v>3144.6937190922722</v>
      </c>
      <c r="N40" s="27">
        <f t="shared" si="15"/>
        <v>0</v>
      </c>
      <c r="O40" s="27">
        <f t="shared" si="15"/>
        <v>0</v>
      </c>
      <c r="P40" s="60">
        <f t="shared" si="15"/>
        <v>3793.7399107565047</v>
      </c>
      <c r="Q40" s="59">
        <v>13642</v>
      </c>
      <c r="R40" s="61" t="e">
        <f t="shared" si="11"/>
        <v>#N/A</v>
      </c>
      <c r="S40" s="27" t="e">
        <f t="shared" si="12"/>
        <v>#N/A</v>
      </c>
      <c r="T40" s="27" t="e">
        <f t="shared" si="13"/>
        <v>#N/A</v>
      </c>
      <c r="U40" s="62" t="e">
        <f>NA()</f>
        <v>#N/A</v>
      </c>
      <c r="V40" s="1" t="e">
        <f t="shared" si="14"/>
        <v>#N/A</v>
      </c>
      <c r="W40" s="26"/>
    </row>
    <row r="41" spans="1:23" ht="15.75" x14ac:dyDescent="0.25">
      <c r="A41" s="33">
        <v>42092</v>
      </c>
      <c r="B41" s="56">
        <f t="shared" si="0"/>
        <v>157173.66449617111</v>
      </c>
      <c r="C41" s="57">
        <f t="shared" si="1"/>
        <v>193362.49974640517</v>
      </c>
      <c r="D41" s="57">
        <f t="shared" si="2"/>
        <v>0</v>
      </c>
      <c r="E41" s="57">
        <f t="shared" si="3"/>
        <v>0</v>
      </c>
      <c r="F41" s="57">
        <f t="shared" si="4"/>
        <v>233271.37650255134</v>
      </c>
      <c r="G41" s="56">
        <f t="shared" si="6"/>
        <v>2556.1473201683425</v>
      </c>
      <c r="H41" s="57">
        <f t="shared" si="7"/>
        <v>5700.8410392606147</v>
      </c>
      <c r="I41" s="57">
        <f t="shared" si="8"/>
        <v>0</v>
      </c>
      <c r="J41" s="57">
        <f t="shared" si="9"/>
        <v>0</v>
      </c>
      <c r="K41" s="57">
        <f t="shared" si="10"/>
        <v>6349.8872309248463</v>
      </c>
      <c r="L41" s="59">
        <f t="shared" si="15"/>
        <v>2556.1473201683425</v>
      </c>
      <c r="M41" s="27">
        <f t="shared" si="15"/>
        <v>3144.6937190922722</v>
      </c>
      <c r="N41" s="27">
        <f t="shared" si="15"/>
        <v>0</v>
      </c>
      <c r="O41" s="27">
        <f t="shared" si="15"/>
        <v>0</v>
      </c>
      <c r="P41" s="60">
        <f t="shared" si="15"/>
        <v>3793.7399107565047</v>
      </c>
      <c r="Q41" s="59">
        <v>13010</v>
      </c>
      <c r="R41" s="61" t="e">
        <f t="shared" si="11"/>
        <v>#N/A</v>
      </c>
      <c r="S41" s="27" t="e">
        <f t="shared" si="12"/>
        <v>#N/A</v>
      </c>
      <c r="T41" s="27" t="e">
        <f t="shared" si="13"/>
        <v>#N/A</v>
      </c>
      <c r="U41" s="62" t="e">
        <f>NA()</f>
        <v>#N/A</v>
      </c>
      <c r="V41" s="1" t="e">
        <f t="shared" si="14"/>
        <v>#N/A</v>
      </c>
      <c r="W41" s="26"/>
    </row>
    <row r="42" spans="1:23" ht="15.75" x14ac:dyDescent="0.25">
      <c r="A42" s="33">
        <v>42093</v>
      </c>
      <c r="B42" s="56">
        <f t="shared" si="0"/>
        <v>157173.66449617111</v>
      </c>
      <c r="C42" s="57">
        <f t="shared" si="1"/>
        <v>193362.49974640517</v>
      </c>
      <c r="D42" s="57">
        <f t="shared" si="2"/>
        <v>0</v>
      </c>
      <c r="E42" s="57">
        <f t="shared" si="3"/>
        <v>0</v>
      </c>
      <c r="F42" s="57">
        <f t="shared" si="4"/>
        <v>233271.37650255134</v>
      </c>
      <c r="G42" s="56">
        <f t="shared" si="6"/>
        <v>2556.1473201683425</v>
      </c>
      <c r="H42" s="57">
        <f t="shared" si="7"/>
        <v>5700.8410392606147</v>
      </c>
      <c r="I42" s="57">
        <f t="shared" si="8"/>
        <v>0</v>
      </c>
      <c r="J42" s="57">
        <f t="shared" si="9"/>
        <v>0</v>
      </c>
      <c r="K42" s="57">
        <f t="shared" si="10"/>
        <v>6349.8872309248463</v>
      </c>
      <c r="L42" s="59">
        <f t="shared" si="15"/>
        <v>2556.1473201683425</v>
      </c>
      <c r="M42" s="27">
        <f t="shared" si="15"/>
        <v>3144.6937190922722</v>
      </c>
      <c r="N42" s="27">
        <f t="shared" si="15"/>
        <v>0</v>
      </c>
      <c r="O42" s="27">
        <f t="shared" si="15"/>
        <v>0</v>
      </c>
      <c r="P42" s="60">
        <f t="shared" si="15"/>
        <v>3793.7399107565047</v>
      </c>
      <c r="Q42" s="59">
        <v>13140</v>
      </c>
      <c r="R42" s="61" t="e">
        <f t="shared" si="11"/>
        <v>#N/A</v>
      </c>
      <c r="S42" s="27" t="e">
        <f t="shared" si="12"/>
        <v>#N/A</v>
      </c>
      <c r="T42" s="27" t="e">
        <f t="shared" si="13"/>
        <v>#N/A</v>
      </c>
      <c r="U42" s="62" t="e">
        <f>NA()</f>
        <v>#N/A</v>
      </c>
      <c r="V42" s="1" t="e">
        <f t="shared" si="14"/>
        <v>#N/A</v>
      </c>
      <c r="W42" s="26"/>
    </row>
    <row r="43" spans="1:23" ht="15.75" x14ac:dyDescent="0.25">
      <c r="A43" s="33">
        <v>42094</v>
      </c>
      <c r="B43" s="56">
        <f t="shared" si="0"/>
        <v>157173.66449617111</v>
      </c>
      <c r="C43" s="57">
        <f t="shared" si="1"/>
        <v>193362.49974640517</v>
      </c>
      <c r="D43" s="57">
        <f t="shared" si="2"/>
        <v>0</v>
      </c>
      <c r="E43" s="57">
        <f t="shared" si="3"/>
        <v>0</v>
      </c>
      <c r="F43" s="57">
        <f t="shared" si="4"/>
        <v>233271.37650255134</v>
      </c>
      <c r="G43" s="56">
        <f t="shared" si="6"/>
        <v>2556.1473201683425</v>
      </c>
      <c r="H43" s="57">
        <f t="shared" si="7"/>
        <v>5700.8410392606147</v>
      </c>
      <c r="I43" s="57">
        <f t="shared" si="8"/>
        <v>0</v>
      </c>
      <c r="J43" s="57">
        <f t="shared" si="9"/>
        <v>0</v>
      </c>
      <c r="K43" s="57">
        <f t="shared" si="10"/>
        <v>6349.8872309248463</v>
      </c>
      <c r="L43" s="59">
        <f t="shared" si="15"/>
        <v>2556.1473201683425</v>
      </c>
      <c r="M43" s="27">
        <f t="shared" si="15"/>
        <v>3144.6937190922722</v>
      </c>
      <c r="N43" s="27">
        <f t="shared" si="15"/>
        <v>0</v>
      </c>
      <c r="O43" s="27">
        <f t="shared" si="15"/>
        <v>0</v>
      </c>
      <c r="P43" s="60">
        <f t="shared" si="15"/>
        <v>3793.7399107565047</v>
      </c>
      <c r="Q43" s="59">
        <v>12391</v>
      </c>
      <c r="R43" s="61" t="e">
        <f t="shared" si="11"/>
        <v>#N/A</v>
      </c>
      <c r="S43" s="27" t="e">
        <f t="shared" si="12"/>
        <v>#N/A</v>
      </c>
      <c r="T43" s="27" t="e">
        <f t="shared" si="13"/>
        <v>#N/A</v>
      </c>
      <c r="U43" s="62" t="e">
        <f>NA()</f>
        <v>#N/A</v>
      </c>
      <c r="V43" s="1" t="e">
        <f t="shared" si="14"/>
        <v>#N/A</v>
      </c>
      <c r="W43" s="26"/>
    </row>
    <row r="44" spans="1:23" ht="15.75" x14ac:dyDescent="0.25">
      <c r="A44" s="33">
        <v>42095</v>
      </c>
      <c r="B44" s="56">
        <f t="shared" ref="B44:B73" si="16">$D$4</f>
        <v>152551.50526931434</v>
      </c>
      <c r="C44" s="57">
        <f t="shared" ref="C44:C73" si="17">$D$5</f>
        <v>374945.54490624787</v>
      </c>
      <c r="D44" s="57">
        <f t="shared" ref="D44:D73" si="18">$D$6</f>
        <v>0</v>
      </c>
      <c r="E44" s="57">
        <f t="shared" ref="E44:E73" si="19">$D$7</f>
        <v>0</v>
      </c>
      <c r="F44" s="57">
        <f t="shared" ref="F44:F73" si="20">$D$8</f>
        <v>449335.74088746333</v>
      </c>
      <c r="G44" s="56">
        <f t="shared" si="6"/>
        <v>2563.6754099540267</v>
      </c>
      <c r="H44" s="57">
        <f t="shared" si="7"/>
        <v>8864.7517044880642</v>
      </c>
      <c r="I44" s="57">
        <f t="shared" si="8"/>
        <v>0</v>
      </c>
      <c r="J44" s="57">
        <f t="shared" si="9"/>
        <v>0</v>
      </c>
      <c r="K44" s="57">
        <f t="shared" si="10"/>
        <v>10114.902044479923</v>
      </c>
      <c r="L44" s="59">
        <f t="shared" si="15"/>
        <v>2563.6754099540267</v>
      </c>
      <c r="M44" s="27">
        <f t="shared" si="15"/>
        <v>6301.0762945340366</v>
      </c>
      <c r="N44" s="27">
        <f t="shared" si="15"/>
        <v>0</v>
      </c>
      <c r="O44" s="27">
        <f t="shared" si="15"/>
        <v>0</v>
      </c>
      <c r="P44" s="60">
        <f t="shared" si="15"/>
        <v>7551.226634525894</v>
      </c>
      <c r="Q44" s="59">
        <v>12227</v>
      </c>
      <c r="R44" s="61" t="e">
        <f t="shared" si="11"/>
        <v>#N/A</v>
      </c>
      <c r="S44" s="27" t="e">
        <f t="shared" si="12"/>
        <v>#N/A</v>
      </c>
      <c r="T44" s="27" t="e">
        <f t="shared" si="13"/>
        <v>#N/A</v>
      </c>
      <c r="U44" s="62" t="e">
        <f>NA()</f>
        <v>#N/A</v>
      </c>
      <c r="V44" s="1" t="e">
        <f t="shared" si="14"/>
        <v>#N/A</v>
      </c>
      <c r="W44" s="26"/>
    </row>
    <row r="45" spans="1:23" ht="15.75" x14ac:dyDescent="0.25">
      <c r="A45" s="33">
        <v>42096</v>
      </c>
      <c r="B45" s="56">
        <f t="shared" si="16"/>
        <v>152551.50526931434</v>
      </c>
      <c r="C45" s="57">
        <f t="shared" si="17"/>
        <v>374945.54490624787</v>
      </c>
      <c r="D45" s="57">
        <f t="shared" si="18"/>
        <v>0</v>
      </c>
      <c r="E45" s="57">
        <f t="shared" si="19"/>
        <v>0</v>
      </c>
      <c r="F45" s="57">
        <f t="shared" si="20"/>
        <v>449335.74088746333</v>
      </c>
      <c r="G45" s="56">
        <f t="shared" si="6"/>
        <v>2563.6754099540267</v>
      </c>
      <c r="H45" s="57">
        <f t="shared" si="7"/>
        <v>8864.7517044880642</v>
      </c>
      <c r="I45" s="57">
        <f t="shared" si="8"/>
        <v>0</v>
      </c>
      <c r="J45" s="57">
        <f t="shared" si="9"/>
        <v>0</v>
      </c>
      <c r="K45" s="57">
        <f t="shared" si="10"/>
        <v>10114.902044479923</v>
      </c>
      <c r="L45" s="59">
        <f t="shared" si="15"/>
        <v>2563.6754099540267</v>
      </c>
      <c r="M45" s="27">
        <f t="shared" si="15"/>
        <v>6301.0762945340366</v>
      </c>
      <c r="N45" s="27">
        <f t="shared" si="15"/>
        <v>0</v>
      </c>
      <c r="O45" s="27">
        <f t="shared" si="15"/>
        <v>0</v>
      </c>
      <c r="P45" s="60">
        <f t="shared" si="15"/>
        <v>7551.226634525894</v>
      </c>
      <c r="Q45" s="59">
        <v>11076</v>
      </c>
      <c r="R45" s="61" t="e">
        <f t="shared" si="11"/>
        <v>#N/A</v>
      </c>
      <c r="S45" s="27" t="e">
        <f t="shared" si="12"/>
        <v>#N/A</v>
      </c>
      <c r="T45" s="27" t="e">
        <f t="shared" si="13"/>
        <v>#N/A</v>
      </c>
      <c r="U45" s="62" t="e">
        <f>NA()</f>
        <v>#N/A</v>
      </c>
      <c r="V45" s="1" t="e">
        <f t="shared" si="14"/>
        <v>#N/A</v>
      </c>
      <c r="W45" s="26"/>
    </row>
    <row r="46" spans="1:23" ht="15.75" x14ac:dyDescent="0.25">
      <c r="A46" s="33">
        <v>42097</v>
      </c>
      <c r="B46" s="56">
        <f t="shared" si="16"/>
        <v>152551.50526931434</v>
      </c>
      <c r="C46" s="57">
        <f t="shared" si="17"/>
        <v>374945.54490624787</v>
      </c>
      <c r="D46" s="57">
        <f t="shared" si="18"/>
        <v>0</v>
      </c>
      <c r="E46" s="57">
        <f t="shared" si="19"/>
        <v>0</v>
      </c>
      <c r="F46" s="57">
        <f t="shared" si="20"/>
        <v>449335.74088746333</v>
      </c>
      <c r="G46" s="56">
        <f t="shared" si="6"/>
        <v>2563.6754099540267</v>
      </c>
      <c r="H46" s="57">
        <f t="shared" si="7"/>
        <v>8864.7517044880642</v>
      </c>
      <c r="I46" s="57">
        <f t="shared" si="8"/>
        <v>0</v>
      </c>
      <c r="J46" s="57">
        <f t="shared" si="9"/>
        <v>0</v>
      </c>
      <c r="K46" s="57">
        <f t="shared" si="10"/>
        <v>10114.902044479923</v>
      </c>
      <c r="L46" s="59">
        <f t="shared" si="15"/>
        <v>2563.6754099540267</v>
      </c>
      <c r="M46" s="27">
        <f t="shared" si="15"/>
        <v>6301.0762945340366</v>
      </c>
      <c r="N46" s="27">
        <f t="shared" si="15"/>
        <v>0</v>
      </c>
      <c r="O46" s="27">
        <f t="shared" si="15"/>
        <v>0</v>
      </c>
      <c r="P46" s="60">
        <f t="shared" si="15"/>
        <v>7551.226634525894</v>
      </c>
      <c r="Q46" s="59">
        <v>11963</v>
      </c>
      <c r="R46" s="61" t="e">
        <f t="shared" si="11"/>
        <v>#N/A</v>
      </c>
      <c r="S46" s="27" t="e">
        <f t="shared" si="12"/>
        <v>#N/A</v>
      </c>
      <c r="T46" s="27" t="e">
        <f t="shared" si="13"/>
        <v>#N/A</v>
      </c>
      <c r="U46" s="62" t="e">
        <f>NA()</f>
        <v>#N/A</v>
      </c>
      <c r="V46" s="1" t="e">
        <f t="shared" si="14"/>
        <v>#N/A</v>
      </c>
      <c r="W46" s="26"/>
    </row>
    <row r="47" spans="1:23" ht="15.75" x14ac:dyDescent="0.25">
      <c r="A47" s="33">
        <v>42098</v>
      </c>
      <c r="B47" s="56">
        <f t="shared" si="16"/>
        <v>152551.50526931434</v>
      </c>
      <c r="C47" s="57">
        <f t="shared" si="17"/>
        <v>374945.54490624787</v>
      </c>
      <c r="D47" s="57">
        <f t="shared" si="18"/>
        <v>0</v>
      </c>
      <c r="E47" s="57">
        <f t="shared" si="19"/>
        <v>0</v>
      </c>
      <c r="F47" s="57">
        <f t="shared" si="20"/>
        <v>449335.74088746333</v>
      </c>
      <c r="G47" s="56">
        <f t="shared" si="6"/>
        <v>2563.6754099540267</v>
      </c>
      <c r="H47" s="57">
        <f t="shared" si="7"/>
        <v>8864.7517044880642</v>
      </c>
      <c r="I47" s="57">
        <f t="shared" si="8"/>
        <v>0</v>
      </c>
      <c r="J47" s="57">
        <f t="shared" si="9"/>
        <v>0</v>
      </c>
      <c r="K47" s="57">
        <f t="shared" si="10"/>
        <v>10114.902044479923</v>
      </c>
      <c r="L47" s="59">
        <f t="shared" si="15"/>
        <v>2563.6754099540267</v>
      </c>
      <c r="M47" s="27">
        <f t="shared" si="15"/>
        <v>6301.0762945340366</v>
      </c>
      <c r="N47" s="27">
        <f t="shared" si="15"/>
        <v>0</v>
      </c>
      <c r="O47" s="27">
        <f t="shared" si="15"/>
        <v>0</v>
      </c>
      <c r="P47" s="60">
        <f t="shared" si="15"/>
        <v>7551.226634525894</v>
      </c>
      <c r="Q47" s="59">
        <v>11125</v>
      </c>
      <c r="R47" s="61" t="e">
        <f t="shared" si="11"/>
        <v>#N/A</v>
      </c>
      <c r="S47" s="27" t="e">
        <f t="shared" si="12"/>
        <v>#N/A</v>
      </c>
      <c r="T47" s="27" t="e">
        <f t="shared" si="13"/>
        <v>#N/A</v>
      </c>
      <c r="U47" s="62" t="e">
        <f>NA()</f>
        <v>#N/A</v>
      </c>
      <c r="V47" s="1" t="e">
        <f t="shared" si="14"/>
        <v>#N/A</v>
      </c>
      <c r="W47" s="26"/>
    </row>
    <row r="48" spans="1:23" ht="15.75" x14ac:dyDescent="0.25">
      <c r="A48" s="33">
        <v>42099</v>
      </c>
      <c r="B48" s="56">
        <f t="shared" si="16"/>
        <v>152551.50526931434</v>
      </c>
      <c r="C48" s="57">
        <f t="shared" si="17"/>
        <v>374945.54490624787</v>
      </c>
      <c r="D48" s="57">
        <f t="shared" si="18"/>
        <v>0</v>
      </c>
      <c r="E48" s="57">
        <f t="shared" si="19"/>
        <v>0</v>
      </c>
      <c r="F48" s="57">
        <f t="shared" si="20"/>
        <v>449335.74088746333</v>
      </c>
      <c r="G48" s="56">
        <f t="shared" si="6"/>
        <v>2563.6754099540267</v>
      </c>
      <c r="H48" s="57">
        <f t="shared" si="7"/>
        <v>8864.7517044880642</v>
      </c>
      <c r="I48" s="57">
        <f t="shared" si="8"/>
        <v>0</v>
      </c>
      <c r="J48" s="57">
        <f t="shared" si="9"/>
        <v>0</v>
      </c>
      <c r="K48" s="57">
        <f t="shared" si="10"/>
        <v>10114.902044479923</v>
      </c>
      <c r="L48" s="59">
        <f t="shared" si="15"/>
        <v>2563.6754099540267</v>
      </c>
      <c r="M48" s="27">
        <f t="shared" si="15"/>
        <v>6301.0762945340366</v>
      </c>
      <c r="N48" s="27">
        <f t="shared" si="15"/>
        <v>0</v>
      </c>
      <c r="O48" s="27">
        <f t="shared" si="15"/>
        <v>0</v>
      </c>
      <c r="P48" s="60">
        <f t="shared" si="15"/>
        <v>7551.226634525894</v>
      </c>
      <c r="Q48" s="59">
        <v>11980</v>
      </c>
      <c r="R48" s="61" t="e">
        <f t="shared" si="11"/>
        <v>#N/A</v>
      </c>
      <c r="S48" s="27" t="e">
        <f t="shared" si="12"/>
        <v>#N/A</v>
      </c>
      <c r="T48" s="27" t="e">
        <f t="shared" si="13"/>
        <v>#N/A</v>
      </c>
      <c r="U48" s="62" t="e">
        <f>NA()</f>
        <v>#N/A</v>
      </c>
      <c r="V48" s="1" t="e">
        <f t="shared" si="14"/>
        <v>#N/A</v>
      </c>
      <c r="W48" s="26"/>
    </row>
    <row r="49" spans="1:23" ht="15.75" x14ac:dyDescent="0.25">
      <c r="A49" s="33">
        <v>42100</v>
      </c>
      <c r="B49" s="56">
        <f t="shared" si="16"/>
        <v>152551.50526931434</v>
      </c>
      <c r="C49" s="57">
        <f t="shared" si="17"/>
        <v>374945.54490624787</v>
      </c>
      <c r="D49" s="57">
        <f t="shared" si="18"/>
        <v>0</v>
      </c>
      <c r="E49" s="57">
        <f t="shared" si="19"/>
        <v>0</v>
      </c>
      <c r="F49" s="57">
        <f t="shared" si="20"/>
        <v>449335.74088746333</v>
      </c>
      <c r="G49" s="56">
        <f t="shared" si="6"/>
        <v>2563.6754099540267</v>
      </c>
      <c r="H49" s="57">
        <f t="shared" si="7"/>
        <v>8864.7517044880642</v>
      </c>
      <c r="I49" s="57">
        <f t="shared" si="8"/>
        <v>0</v>
      </c>
      <c r="J49" s="57">
        <f t="shared" si="9"/>
        <v>0</v>
      </c>
      <c r="K49" s="57">
        <f t="shared" si="10"/>
        <v>10114.902044479923</v>
      </c>
      <c r="L49" s="59">
        <f t="shared" si="15"/>
        <v>2563.6754099540267</v>
      </c>
      <c r="M49" s="27">
        <f t="shared" si="15"/>
        <v>6301.0762945340366</v>
      </c>
      <c r="N49" s="27">
        <f t="shared" si="15"/>
        <v>0</v>
      </c>
      <c r="O49" s="27">
        <f t="shared" si="15"/>
        <v>0</v>
      </c>
      <c r="P49" s="60">
        <f t="shared" si="15"/>
        <v>7551.226634525894</v>
      </c>
      <c r="Q49" s="59">
        <v>11265</v>
      </c>
      <c r="R49" s="61" t="e">
        <f t="shared" si="11"/>
        <v>#N/A</v>
      </c>
      <c r="S49" s="27" t="e">
        <f t="shared" si="12"/>
        <v>#N/A</v>
      </c>
      <c r="T49" s="27" t="e">
        <f t="shared" si="13"/>
        <v>#N/A</v>
      </c>
      <c r="U49" s="62" t="e">
        <f>NA()</f>
        <v>#N/A</v>
      </c>
      <c r="V49" s="1" t="e">
        <f t="shared" si="14"/>
        <v>#N/A</v>
      </c>
      <c r="W49" s="26"/>
    </row>
    <row r="50" spans="1:23" ht="15.75" x14ac:dyDescent="0.25">
      <c r="A50" s="33">
        <v>42101</v>
      </c>
      <c r="B50" s="56">
        <f t="shared" si="16"/>
        <v>152551.50526931434</v>
      </c>
      <c r="C50" s="57">
        <f t="shared" si="17"/>
        <v>374945.54490624787</v>
      </c>
      <c r="D50" s="57">
        <f t="shared" si="18"/>
        <v>0</v>
      </c>
      <c r="E50" s="57">
        <f t="shared" si="19"/>
        <v>0</v>
      </c>
      <c r="F50" s="57">
        <f t="shared" si="20"/>
        <v>449335.74088746333</v>
      </c>
      <c r="G50" s="56">
        <f t="shared" si="6"/>
        <v>2563.6754099540267</v>
      </c>
      <c r="H50" s="57">
        <f t="shared" si="7"/>
        <v>8864.7517044880642</v>
      </c>
      <c r="I50" s="57">
        <f t="shared" si="8"/>
        <v>0</v>
      </c>
      <c r="J50" s="57">
        <f t="shared" si="9"/>
        <v>0</v>
      </c>
      <c r="K50" s="57">
        <f t="shared" si="10"/>
        <v>10114.902044479923</v>
      </c>
      <c r="L50" s="59">
        <f t="shared" si="15"/>
        <v>2563.6754099540267</v>
      </c>
      <c r="M50" s="27">
        <f t="shared" si="15"/>
        <v>6301.0762945340366</v>
      </c>
      <c r="N50" s="27">
        <f t="shared" si="15"/>
        <v>0</v>
      </c>
      <c r="O50" s="27">
        <f t="shared" si="15"/>
        <v>0</v>
      </c>
      <c r="P50" s="60">
        <f t="shared" si="15"/>
        <v>7551.226634525894</v>
      </c>
      <c r="Q50" s="59">
        <v>16962</v>
      </c>
      <c r="R50" s="61" t="e">
        <f t="shared" si="11"/>
        <v>#N/A</v>
      </c>
      <c r="S50" s="27" t="e">
        <f t="shared" si="12"/>
        <v>#N/A</v>
      </c>
      <c r="T50" s="27" t="e">
        <f t="shared" si="13"/>
        <v>#N/A</v>
      </c>
      <c r="U50" s="62" t="e">
        <f>NA()</f>
        <v>#N/A</v>
      </c>
      <c r="V50" s="1" t="e">
        <f t="shared" si="14"/>
        <v>#N/A</v>
      </c>
      <c r="W50" s="26"/>
    </row>
    <row r="51" spans="1:23" ht="15.75" x14ac:dyDescent="0.25">
      <c r="A51" s="33">
        <v>42102</v>
      </c>
      <c r="B51" s="56">
        <f t="shared" si="16"/>
        <v>152551.50526931434</v>
      </c>
      <c r="C51" s="57">
        <f t="shared" si="17"/>
        <v>374945.54490624787</v>
      </c>
      <c r="D51" s="57">
        <f t="shared" si="18"/>
        <v>0</v>
      </c>
      <c r="E51" s="57">
        <f t="shared" si="19"/>
        <v>0</v>
      </c>
      <c r="F51" s="57">
        <f t="shared" si="20"/>
        <v>449335.74088746333</v>
      </c>
      <c r="G51" s="56">
        <f t="shared" si="6"/>
        <v>2563.6754099540267</v>
      </c>
      <c r="H51" s="57">
        <f t="shared" si="7"/>
        <v>8864.7517044880642</v>
      </c>
      <c r="I51" s="57">
        <f t="shared" si="8"/>
        <v>0</v>
      </c>
      <c r="J51" s="57">
        <f t="shared" si="9"/>
        <v>0</v>
      </c>
      <c r="K51" s="57">
        <f t="shared" si="10"/>
        <v>10114.902044479923</v>
      </c>
      <c r="L51" s="59">
        <f t="shared" si="15"/>
        <v>2563.6754099540267</v>
      </c>
      <c r="M51" s="27">
        <f t="shared" si="15"/>
        <v>6301.0762945340366</v>
      </c>
      <c r="N51" s="27">
        <f t="shared" si="15"/>
        <v>0</v>
      </c>
      <c r="O51" s="27">
        <f t="shared" si="15"/>
        <v>0</v>
      </c>
      <c r="P51" s="60">
        <f t="shared" si="15"/>
        <v>7551.226634525894</v>
      </c>
      <c r="Q51" s="59">
        <v>12240</v>
      </c>
      <c r="R51" s="61" t="e">
        <f t="shared" si="11"/>
        <v>#N/A</v>
      </c>
      <c r="S51" s="27" t="e">
        <f t="shared" si="12"/>
        <v>#N/A</v>
      </c>
      <c r="T51" s="27" t="e">
        <f t="shared" si="13"/>
        <v>#N/A</v>
      </c>
      <c r="U51" s="62" t="e">
        <f>NA()</f>
        <v>#N/A</v>
      </c>
      <c r="V51" s="1" t="e">
        <f t="shared" si="14"/>
        <v>#N/A</v>
      </c>
      <c r="W51" s="26"/>
    </row>
    <row r="52" spans="1:23" ht="15.75" x14ac:dyDescent="0.25">
      <c r="A52" s="33">
        <v>42103</v>
      </c>
      <c r="B52" s="56">
        <f t="shared" si="16"/>
        <v>152551.50526931434</v>
      </c>
      <c r="C52" s="57">
        <f t="shared" si="17"/>
        <v>374945.54490624787</v>
      </c>
      <c r="D52" s="57">
        <f t="shared" si="18"/>
        <v>0</v>
      </c>
      <c r="E52" s="57">
        <f t="shared" si="19"/>
        <v>0</v>
      </c>
      <c r="F52" s="57">
        <f t="shared" si="20"/>
        <v>449335.74088746333</v>
      </c>
      <c r="G52" s="56">
        <f t="shared" si="6"/>
        <v>2563.6754099540267</v>
      </c>
      <c r="H52" s="57">
        <f t="shared" si="7"/>
        <v>8864.7517044880642</v>
      </c>
      <c r="I52" s="57">
        <f t="shared" si="8"/>
        <v>0</v>
      </c>
      <c r="J52" s="57">
        <f t="shared" si="9"/>
        <v>0</v>
      </c>
      <c r="K52" s="57">
        <f t="shared" si="10"/>
        <v>10114.902044479923</v>
      </c>
      <c r="L52" s="59">
        <f t="shared" si="15"/>
        <v>2563.6754099540267</v>
      </c>
      <c r="M52" s="27">
        <f t="shared" si="15"/>
        <v>6301.0762945340366</v>
      </c>
      <c r="N52" s="27">
        <f t="shared" si="15"/>
        <v>0</v>
      </c>
      <c r="O52" s="27">
        <f t="shared" si="15"/>
        <v>0</v>
      </c>
      <c r="P52" s="60">
        <f t="shared" si="15"/>
        <v>7551.226634525894</v>
      </c>
      <c r="Q52" s="59">
        <v>14492</v>
      </c>
      <c r="R52" s="61" t="e">
        <f t="shared" si="11"/>
        <v>#N/A</v>
      </c>
      <c r="S52" s="27" t="e">
        <f t="shared" si="12"/>
        <v>#N/A</v>
      </c>
      <c r="T52" s="27" t="e">
        <f t="shared" si="13"/>
        <v>#N/A</v>
      </c>
      <c r="U52" s="62" t="e">
        <f>NA()</f>
        <v>#N/A</v>
      </c>
      <c r="V52" s="1" t="e">
        <f t="shared" si="14"/>
        <v>#N/A</v>
      </c>
      <c r="W52" s="26"/>
    </row>
    <row r="53" spans="1:23" ht="15.75" x14ac:dyDescent="0.25">
      <c r="A53" s="33">
        <v>42104</v>
      </c>
      <c r="B53" s="56">
        <f t="shared" si="16"/>
        <v>152551.50526931434</v>
      </c>
      <c r="C53" s="57">
        <f t="shared" si="17"/>
        <v>374945.54490624787</v>
      </c>
      <c r="D53" s="57">
        <f t="shared" si="18"/>
        <v>0</v>
      </c>
      <c r="E53" s="57">
        <f t="shared" si="19"/>
        <v>0</v>
      </c>
      <c r="F53" s="57">
        <f t="shared" si="20"/>
        <v>449335.74088746333</v>
      </c>
      <c r="G53" s="56">
        <f t="shared" si="6"/>
        <v>2563.6754099540267</v>
      </c>
      <c r="H53" s="57">
        <f t="shared" si="7"/>
        <v>8864.7517044880642</v>
      </c>
      <c r="I53" s="57">
        <f t="shared" si="8"/>
        <v>0</v>
      </c>
      <c r="J53" s="57">
        <f t="shared" si="9"/>
        <v>0</v>
      </c>
      <c r="K53" s="57">
        <f t="shared" si="10"/>
        <v>10114.902044479923</v>
      </c>
      <c r="L53" s="59">
        <f t="shared" si="15"/>
        <v>2563.6754099540267</v>
      </c>
      <c r="M53" s="27">
        <f t="shared" si="15"/>
        <v>6301.0762945340366</v>
      </c>
      <c r="N53" s="27">
        <f t="shared" si="15"/>
        <v>0</v>
      </c>
      <c r="O53" s="27">
        <f t="shared" si="15"/>
        <v>0</v>
      </c>
      <c r="P53" s="60">
        <f t="shared" si="15"/>
        <v>7551.226634525894</v>
      </c>
      <c r="Q53" s="59">
        <v>12984</v>
      </c>
      <c r="R53" s="61" t="e">
        <f t="shared" si="11"/>
        <v>#N/A</v>
      </c>
      <c r="S53" s="27" t="e">
        <f t="shared" si="12"/>
        <v>#N/A</v>
      </c>
      <c r="T53" s="27" t="e">
        <f t="shared" si="13"/>
        <v>#N/A</v>
      </c>
      <c r="U53" s="62" t="e">
        <f>NA()</f>
        <v>#N/A</v>
      </c>
      <c r="V53" s="1" t="e">
        <f t="shared" si="14"/>
        <v>#N/A</v>
      </c>
      <c r="W53" s="26"/>
    </row>
    <row r="54" spans="1:23" ht="15.75" x14ac:dyDescent="0.25">
      <c r="A54" s="33">
        <v>42105</v>
      </c>
      <c r="B54" s="56">
        <f t="shared" si="16"/>
        <v>152551.50526931434</v>
      </c>
      <c r="C54" s="57">
        <f t="shared" si="17"/>
        <v>374945.54490624787</v>
      </c>
      <c r="D54" s="57">
        <f t="shared" si="18"/>
        <v>0</v>
      </c>
      <c r="E54" s="57">
        <f t="shared" si="19"/>
        <v>0</v>
      </c>
      <c r="F54" s="57">
        <f t="shared" si="20"/>
        <v>449335.74088746333</v>
      </c>
      <c r="G54" s="56">
        <f t="shared" si="6"/>
        <v>2563.6754099540267</v>
      </c>
      <c r="H54" s="57">
        <f t="shared" si="7"/>
        <v>8864.7517044880642</v>
      </c>
      <c r="I54" s="57">
        <f t="shared" si="8"/>
        <v>0</v>
      </c>
      <c r="J54" s="57">
        <f t="shared" si="9"/>
        <v>0</v>
      </c>
      <c r="K54" s="57">
        <f t="shared" si="10"/>
        <v>10114.902044479923</v>
      </c>
      <c r="L54" s="59">
        <f t="shared" si="15"/>
        <v>2563.6754099540267</v>
      </c>
      <c r="M54" s="27">
        <f t="shared" si="15"/>
        <v>6301.0762945340366</v>
      </c>
      <c r="N54" s="27">
        <f t="shared" si="15"/>
        <v>0</v>
      </c>
      <c r="O54" s="27">
        <f t="shared" si="15"/>
        <v>0</v>
      </c>
      <c r="P54" s="60">
        <f t="shared" si="15"/>
        <v>7551.226634525894</v>
      </c>
      <c r="Q54" s="59">
        <v>13349</v>
      </c>
      <c r="R54" s="61" t="e">
        <f t="shared" si="11"/>
        <v>#N/A</v>
      </c>
      <c r="S54" s="27" t="e">
        <f t="shared" si="12"/>
        <v>#N/A</v>
      </c>
      <c r="T54" s="27" t="e">
        <f t="shared" si="13"/>
        <v>#N/A</v>
      </c>
      <c r="U54" s="62" t="e">
        <f>NA()</f>
        <v>#N/A</v>
      </c>
      <c r="V54" s="1" t="e">
        <f t="shared" si="14"/>
        <v>#N/A</v>
      </c>
      <c r="W54" s="26"/>
    </row>
    <row r="55" spans="1:23" ht="15.75" x14ac:dyDescent="0.25">
      <c r="A55" s="33">
        <v>42106</v>
      </c>
      <c r="B55" s="56">
        <f t="shared" si="16"/>
        <v>152551.50526931434</v>
      </c>
      <c r="C55" s="57">
        <f t="shared" si="17"/>
        <v>374945.54490624787</v>
      </c>
      <c r="D55" s="57">
        <f t="shared" si="18"/>
        <v>0</v>
      </c>
      <c r="E55" s="57">
        <f t="shared" si="19"/>
        <v>0</v>
      </c>
      <c r="F55" s="57">
        <f t="shared" si="20"/>
        <v>449335.74088746333</v>
      </c>
      <c r="G55" s="56">
        <f t="shared" si="6"/>
        <v>2563.6754099540267</v>
      </c>
      <c r="H55" s="57">
        <f t="shared" si="7"/>
        <v>8864.7517044880642</v>
      </c>
      <c r="I55" s="57">
        <f t="shared" si="8"/>
        <v>0</v>
      </c>
      <c r="J55" s="57">
        <f t="shared" si="9"/>
        <v>0</v>
      </c>
      <c r="K55" s="57">
        <f t="shared" si="10"/>
        <v>10114.902044479923</v>
      </c>
      <c r="L55" s="59">
        <f t="shared" si="15"/>
        <v>2563.6754099540267</v>
      </c>
      <c r="M55" s="27">
        <f t="shared" si="15"/>
        <v>6301.0762945340366</v>
      </c>
      <c r="N55" s="27">
        <f t="shared" si="15"/>
        <v>0</v>
      </c>
      <c r="O55" s="27">
        <f t="shared" si="15"/>
        <v>0</v>
      </c>
      <c r="P55" s="60">
        <f t="shared" si="15"/>
        <v>7551.226634525894</v>
      </c>
      <c r="Q55" s="59">
        <v>13744</v>
      </c>
      <c r="R55" s="61" t="e">
        <f t="shared" si="11"/>
        <v>#N/A</v>
      </c>
      <c r="S55" s="27" t="e">
        <f t="shared" si="12"/>
        <v>#N/A</v>
      </c>
      <c r="T55" s="27" t="e">
        <f t="shared" si="13"/>
        <v>#N/A</v>
      </c>
      <c r="U55" s="62" t="e">
        <f>NA()</f>
        <v>#N/A</v>
      </c>
      <c r="V55" s="1" t="e">
        <f t="shared" si="14"/>
        <v>#N/A</v>
      </c>
      <c r="W55" s="26"/>
    </row>
    <row r="56" spans="1:23" ht="15.75" x14ac:dyDescent="0.25">
      <c r="A56" s="33">
        <v>42107</v>
      </c>
      <c r="B56" s="56">
        <f t="shared" si="16"/>
        <v>152551.50526931434</v>
      </c>
      <c r="C56" s="57">
        <f t="shared" si="17"/>
        <v>374945.54490624787</v>
      </c>
      <c r="D56" s="57">
        <f t="shared" si="18"/>
        <v>0</v>
      </c>
      <c r="E56" s="57">
        <f t="shared" si="19"/>
        <v>0</v>
      </c>
      <c r="F56" s="57">
        <f t="shared" si="20"/>
        <v>449335.74088746333</v>
      </c>
      <c r="G56" s="56">
        <f t="shared" si="6"/>
        <v>2563.6754099540267</v>
      </c>
      <c r="H56" s="57">
        <f t="shared" si="7"/>
        <v>8864.7517044880642</v>
      </c>
      <c r="I56" s="57">
        <f t="shared" si="8"/>
        <v>0</v>
      </c>
      <c r="J56" s="57">
        <f t="shared" si="9"/>
        <v>0</v>
      </c>
      <c r="K56" s="57">
        <f t="shared" si="10"/>
        <v>10114.902044479923</v>
      </c>
      <c r="L56" s="59">
        <f t="shared" si="15"/>
        <v>2563.6754099540267</v>
      </c>
      <c r="M56" s="27">
        <f t="shared" si="15"/>
        <v>6301.0762945340366</v>
      </c>
      <c r="N56" s="27">
        <f t="shared" si="15"/>
        <v>0</v>
      </c>
      <c r="O56" s="27">
        <f t="shared" si="15"/>
        <v>0</v>
      </c>
      <c r="P56" s="60">
        <f t="shared" si="15"/>
        <v>7551.226634525894</v>
      </c>
      <c r="Q56" s="59">
        <v>13334</v>
      </c>
      <c r="R56" s="61" t="e">
        <f t="shared" si="11"/>
        <v>#N/A</v>
      </c>
      <c r="S56" s="27" t="e">
        <f t="shared" si="12"/>
        <v>#N/A</v>
      </c>
      <c r="T56" s="27" t="e">
        <f t="shared" si="13"/>
        <v>#N/A</v>
      </c>
      <c r="U56" s="62" t="e">
        <f>NA()</f>
        <v>#N/A</v>
      </c>
      <c r="V56" s="1" t="e">
        <f t="shared" si="14"/>
        <v>#N/A</v>
      </c>
      <c r="W56" s="26"/>
    </row>
    <row r="57" spans="1:23" ht="15.75" x14ac:dyDescent="0.25">
      <c r="A57" s="33">
        <v>42108</v>
      </c>
      <c r="B57" s="56">
        <f t="shared" si="16"/>
        <v>152551.50526931434</v>
      </c>
      <c r="C57" s="57">
        <f t="shared" si="17"/>
        <v>374945.54490624787</v>
      </c>
      <c r="D57" s="57">
        <f t="shared" si="18"/>
        <v>0</v>
      </c>
      <c r="E57" s="57">
        <f t="shared" si="19"/>
        <v>0</v>
      </c>
      <c r="F57" s="57">
        <f t="shared" si="20"/>
        <v>449335.74088746333</v>
      </c>
      <c r="G57" s="56">
        <f t="shared" si="6"/>
        <v>2563.6754099540267</v>
      </c>
      <c r="H57" s="57">
        <f t="shared" si="7"/>
        <v>8864.7517044880642</v>
      </c>
      <c r="I57" s="57">
        <f t="shared" si="8"/>
        <v>0</v>
      </c>
      <c r="J57" s="57">
        <f t="shared" si="9"/>
        <v>0</v>
      </c>
      <c r="K57" s="57">
        <f t="shared" si="10"/>
        <v>10114.902044479923</v>
      </c>
      <c r="L57" s="59">
        <f t="shared" si="15"/>
        <v>2563.6754099540267</v>
      </c>
      <c r="M57" s="27">
        <f t="shared" si="15"/>
        <v>6301.0762945340366</v>
      </c>
      <c r="N57" s="27">
        <f t="shared" si="15"/>
        <v>0</v>
      </c>
      <c r="O57" s="27">
        <f t="shared" si="15"/>
        <v>0</v>
      </c>
      <c r="P57" s="60">
        <f t="shared" si="15"/>
        <v>7551.226634525894</v>
      </c>
      <c r="Q57" s="59">
        <v>13238</v>
      </c>
      <c r="R57" s="61" t="e">
        <f t="shared" si="11"/>
        <v>#N/A</v>
      </c>
      <c r="S57" s="27" t="e">
        <f t="shared" si="12"/>
        <v>#N/A</v>
      </c>
      <c r="T57" s="27" t="e">
        <f t="shared" si="13"/>
        <v>#N/A</v>
      </c>
      <c r="U57" s="62" t="e">
        <f>NA()</f>
        <v>#N/A</v>
      </c>
      <c r="V57" s="1" t="e">
        <f t="shared" si="14"/>
        <v>#N/A</v>
      </c>
      <c r="W57" s="26"/>
    </row>
    <row r="58" spans="1:23" ht="15.75" x14ac:dyDescent="0.25">
      <c r="A58" s="33">
        <v>42109</v>
      </c>
      <c r="B58" s="56">
        <f t="shared" si="16"/>
        <v>152551.50526931434</v>
      </c>
      <c r="C58" s="57">
        <f t="shared" si="17"/>
        <v>374945.54490624787</v>
      </c>
      <c r="D58" s="57">
        <f t="shared" si="18"/>
        <v>0</v>
      </c>
      <c r="E58" s="57">
        <f t="shared" si="19"/>
        <v>0</v>
      </c>
      <c r="F58" s="57">
        <f t="shared" si="20"/>
        <v>449335.74088746333</v>
      </c>
      <c r="G58" s="56">
        <f t="shared" si="6"/>
        <v>2563.6754099540267</v>
      </c>
      <c r="H58" s="57">
        <f t="shared" si="7"/>
        <v>8864.7517044880642</v>
      </c>
      <c r="I58" s="57">
        <f t="shared" si="8"/>
        <v>0</v>
      </c>
      <c r="J58" s="57">
        <f t="shared" si="9"/>
        <v>0</v>
      </c>
      <c r="K58" s="57">
        <f t="shared" si="10"/>
        <v>10114.902044479923</v>
      </c>
      <c r="L58" s="59">
        <f t="shared" si="15"/>
        <v>2563.6754099540267</v>
      </c>
      <c r="M58" s="27">
        <f t="shared" si="15"/>
        <v>6301.0762945340366</v>
      </c>
      <c r="N58" s="27">
        <f t="shared" si="15"/>
        <v>0</v>
      </c>
      <c r="O58" s="27">
        <f t="shared" si="15"/>
        <v>0</v>
      </c>
      <c r="P58" s="60">
        <f t="shared" si="15"/>
        <v>7551.226634525894</v>
      </c>
      <c r="Q58" s="59">
        <v>12327</v>
      </c>
      <c r="R58" s="61" t="e">
        <f t="shared" si="11"/>
        <v>#N/A</v>
      </c>
      <c r="S58" s="27" t="e">
        <f t="shared" si="12"/>
        <v>#N/A</v>
      </c>
      <c r="T58" s="27" t="e">
        <f t="shared" si="13"/>
        <v>#N/A</v>
      </c>
      <c r="U58" s="62" t="e">
        <f>NA()</f>
        <v>#N/A</v>
      </c>
      <c r="V58" s="1" t="e">
        <f t="shared" si="14"/>
        <v>#N/A</v>
      </c>
      <c r="W58" s="26"/>
    </row>
    <row r="59" spans="1:23" ht="15.75" x14ac:dyDescent="0.25">
      <c r="A59" s="33">
        <v>42110</v>
      </c>
      <c r="B59" s="56">
        <f t="shared" si="16"/>
        <v>152551.50526931434</v>
      </c>
      <c r="C59" s="57">
        <f t="shared" si="17"/>
        <v>374945.54490624787</v>
      </c>
      <c r="D59" s="57">
        <f t="shared" si="18"/>
        <v>0</v>
      </c>
      <c r="E59" s="57">
        <f t="shared" si="19"/>
        <v>0</v>
      </c>
      <c r="F59" s="57">
        <f t="shared" si="20"/>
        <v>449335.74088746333</v>
      </c>
      <c r="G59" s="56">
        <f t="shared" si="6"/>
        <v>2563.6754099540267</v>
      </c>
      <c r="H59" s="57">
        <f t="shared" si="7"/>
        <v>8864.7517044880642</v>
      </c>
      <c r="I59" s="57">
        <f t="shared" si="8"/>
        <v>0</v>
      </c>
      <c r="J59" s="57">
        <f t="shared" si="9"/>
        <v>0</v>
      </c>
      <c r="K59" s="57">
        <f t="shared" si="10"/>
        <v>10114.902044479923</v>
      </c>
      <c r="L59" s="59">
        <f t="shared" si="15"/>
        <v>2563.6754099540267</v>
      </c>
      <c r="M59" s="27">
        <f t="shared" si="15"/>
        <v>6301.0762945340366</v>
      </c>
      <c r="N59" s="27">
        <f t="shared" si="15"/>
        <v>0</v>
      </c>
      <c r="O59" s="27">
        <f t="shared" si="15"/>
        <v>0</v>
      </c>
      <c r="P59" s="60">
        <f t="shared" si="15"/>
        <v>7551.226634525894</v>
      </c>
      <c r="Q59" s="59">
        <v>10089</v>
      </c>
      <c r="R59" s="61" t="e">
        <f t="shared" si="11"/>
        <v>#N/A</v>
      </c>
      <c r="S59" s="27" t="e">
        <f t="shared" si="12"/>
        <v>#N/A</v>
      </c>
      <c r="T59" s="27" t="e">
        <f t="shared" si="13"/>
        <v>#N/A</v>
      </c>
      <c r="U59" s="62" t="e">
        <f>NA()</f>
        <v>#N/A</v>
      </c>
      <c r="V59" s="1" t="e">
        <f t="shared" si="14"/>
        <v>#N/A</v>
      </c>
      <c r="W59" s="26"/>
    </row>
    <row r="60" spans="1:23" ht="15.75" x14ac:dyDescent="0.25">
      <c r="A60" s="33">
        <v>42111</v>
      </c>
      <c r="B60" s="56">
        <f t="shared" si="16"/>
        <v>152551.50526931434</v>
      </c>
      <c r="C60" s="57">
        <f t="shared" si="17"/>
        <v>374945.54490624787</v>
      </c>
      <c r="D60" s="57">
        <f t="shared" si="18"/>
        <v>0</v>
      </c>
      <c r="E60" s="57">
        <f t="shared" si="19"/>
        <v>0</v>
      </c>
      <c r="F60" s="57">
        <f t="shared" si="20"/>
        <v>449335.74088746333</v>
      </c>
      <c r="G60" s="56">
        <f t="shared" si="6"/>
        <v>2563.6754099540267</v>
      </c>
      <c r="H60" s="57">
        <f t="shared" si="7"/>
        <v>8864.7517044880642</v>
      </c>
      <c r="I60" s="57">
        <f t="shared" si="8"/>
        <v>0</v>
      </c>
      <c r="J60" s="57">
        <f t="shared" si="9"/>
        <v>0</v>
      </c>
      <c r="K60" s="57">
        <f t="shared" si="10"/>
        <v>10114.902044479923</v>
      </c>
      <c r="L60" s="59">
        <f t="shared" si="15"/>
        <v>2563.6754099540267</v>
      </c>
      <c r="M60" s="27">
        <f t="shared" si="15"/>
        <v>6301.0762945340366</v>
      </c>
      <c r="N60" s="27">
        <f t="shared" si="15"/>
        <v>0</v>
      </c>
      <c r="O60" s="27">
        <f t="shared" si="15"/>
        <v>0</v>
      </c>
      <c r="P60" s="60">
        <f t="shared" si="15"/>
        <v>7551.226634525894</v>
      </c>
      <c r="Q60" s="59">
        <v>10250</v>
      </c>
      <c r="R60" s="61" t="e">
        <f t="shared" si="11"/>
        <v>#N/A</v>
      </c>
      <c r="S60" s="27" t="e">
        <f t="shared" si="12"/>
        <v>#N/A</v>
      </c>
      <c r="T60" s="27" t="e">
        <f t="shared" si="13"/>
        <v>#N/A</v>
      </c>
      <c r="U60" s="62" t="e">
        <f>NA()</f>
        <v>#N/A</v>
      </c>
      <c r="V60" s="1" t="e">
        <f t="shared" si="14"/>
        <v>#N/A</v>
      </c>
      <c r="W60" s="26"/>
    </row>
    <row r="61" spans="1:23" ht="15.75" x14ac:dyDescent="0.25">
      <c r="A61" s="33">
        <v>42112</v>
      </c>
      <c r="B61" s="56">
        <f t="shared" si="16"/>
        <v>152551.50526931434</v>
      </c>
      <c r="C61" s="57">
        <f t="shared" si="17"/>
        <v>374945.54490624787</v>
      </c>
      <c r="D61" s="57">
        <f t="shared" si="18"/>
        <v>0</v>
      </c>
      <c r="E61" s="57">
        <f t="shared" si="19"/>
        <v>0</v>
      </c>
      <c r="F61" s="57">
        <f t="shared" si="20"/>
        <v>449335.74088746333</v>
      </c>
      <c r="G61" s="56">
        <f t="shared" si="6"/>
        <v>2563.6754099540267</v>
      </c>
      <c r="H61" s="57">
        <f t="shared" si="7"/>
        <v>8864.7517044880642</v>
      </c>
      <c r="I61" s="57">
        <f t="shared" si="8"/>
        <v>0</v>
      </c>
      <c r="J61" s="57">
        <f t="shared" si="9"/>
        <v>0</v>
      </c>
      <c r="K61" s="57">
        <f t="shared" si="10"/>
        <v>10114.902044479923</v>
      </c>
      <c r="L61" s="59">
        <f t="shared" si="15"/>
        <v>2563.6754099540267</v>
      </c>
      <c r="M61" s="27">
        <f t="shared" si="15"/>
        <v>6301.0762945340366</v>
      </c>
      <c r="N61" s="27">
        <f t="shared" si="15"/>
        <v>0</v>
      </c>
      <c r="O61" s="27">
        <f t="shared" si="15"/>
        <v>0</v>
      </c>
      <c r="P61" s="60">
        <f t="shared" si="15"/>
        <v>7551.226634525894</v>
      </c>
      <c r="Q61" s="59">
        <v>9832</v>
      </c>
      <c r="R61" s="61" t="e">
        <f t="shared" si="11"/>
        <v>#N/A</v>
      </c>
      <c r="S61" s="27" t="e">
        <f t="shared" si="12"/>
        <v>#N/A</v>
      </c>
      <c r="T61" s="27" t="e">
        <f t="shared" si="13"/>
        <v>#N/A</v>
      </c>
      <c r="U61" s="62" t="e">
        <f>NA()</f>
        <v>#N/A</v>
      </c>
      <c r="V61" s="1" t="e">
        <f t="shared" si="14"/>
        <v>#N/A</v>
      </c>
      <c r="W61" s="26"/>
    </row>
    <row r="62" spans="1:23" ht="15.75" x14ac:dyDescent="0.25">
      <c r="A62" s="33">
        <v>42113</v>
      </c>
      <c r="B62" s="56">
        <f t="shared" si="16"/>
        <v>152551.50526931434</v>
      </c>
      <c r="C62" s="57">
        <f t="shared" si="17"/>
        <v>374945.54490624787</v>
      </c>
      <c r="D62" s="57">
        <f t="shared" si="18"/>
        <v>0</v>
      </c>
      <c r="E62" s="57">
        <f t="shared" si="19"/>
        <v>0</v>
      </c>
      <c r="F62" s="57">
        <f t="shared" si="20"/>
        <v>449335.74088746333</v>
      </c>
      <c r="G62" s="56">
        <f t="shared" si="6"/>
        <v>2563.6754099540267</v>
      </c>
      <c r="H62" s="57">
        <f t="shared" si="7"/>
        <v>8864.7517044880642</v>
      </c>
      <c r="I62" s="57">
        <f t="shared" si="8"/>
        <v>0</v>
      </c>
      <c r="J62" s="57">
        <f t="shared" si="9"/>
        <v>0</v>
      </c>
      <c r="K62" s="57">
        <f t="shared" si="10"/>
        <v>10114.902044479923</v>
      </c>
      <c r="L62" s="59">
        <f t="shared" si="15"/>
        <v>2563.6754099540267</v>
      </c>
      <c r="M62" s="27">
        <f t="shared" si="15"/>
        <v>6301.0762945340366</v>
      </c>
      <c r="N62" s="27">
        <f t="shared" si="15"/>
        <v>0</v>
      </c>
      <c r="O62" s="27">
        <f t="shared" si="15"/>
        <v>0</v>
      </c>
      <c r="P62" s="60">
        <f t="shared" si="15"/>
        <v>7551.226634525894</v>
      </c>
      <c r="Q62" s="59">
        <v>10498</v>
      </c>
      <c r="R62" s="61" t="e">
        <f t="shared" si="11"/>
        <v>#N/A</v>
      </c>
      <c r="S62" s="27" t="e">
        <f t="shared" si="12"/>
        <v>#N/A</v>
      </c>
      <c r="T62" s="27" t="e">
        <f t="shared" si="13"/>
        <v>#N/A</v>
      </c>
      <c r="U62" s="62" t="e">
        <f>NA()</f>
        <v>#N/A</v>
      </c>
      <c r="V62" s="1" t="e">
        <f t="shared" si="14"/>
        <v>#N/A</v>
      </c>
      <c r="W62" s="26"/>
    </row>
    <row r="63" spans="1:23" ht="15.75" x14ac:dyDescent="0.25">
      <c r="A63" s="33">
        <v>42114</v>
      </c>
      <c r="B63" s="56">
        <f t="shared" si="16"/>
        <v>152551.50526931434</v>
      </c>
      <c r="C63" s="57">
        <f t="shared" si="17"/>
        <v>374945.54490624787</v>
      </c>
      <c r="D63" s="57">
        <f t="shared" si="18"/>
        <v>0</v>
      </c>
      <c r="E63" s="57">
        <f t="shared" si="19"/>
        <v>0</v>
      </c>
      <c r="F63" s="57">
        <f t="shared" si="20"/>
        <v>449335.74088746333</v>
      </c>
      <c r="G63" s="56">
        <f t="shared" si="6"/>
        <v>2563.6754099540267</v>
      </c>
      <c r="H63" s="57">
        <f t="shared" si="7"/>
        <v>8864.7517044880642</v>
      </c>
      <c r="I63" s="57">
        <f t="shared" si="8"/>
        <v>0</v>
      </c>
      <c r="J63" s="57">
        <f t="shared" si="9"/>
        <v>0</v>
      </c>
      <c r="K63" s="57">
        <f t="shared" si="10"/>
        <v>10114.902044479923</v>
      </c>
      <c r="L63" s="59">
        <f t="shared" si="15"/>
        <v>2563.6754099540267</v>
      </c>
      <c r="M63" s="27">
        <f t="shared" si="15"/>
        <v>6301.0762945340366</v>
      </c>
      <c r="N63" s="27">
        <f t="shared" si="15"/>
        <v>0</v>
      </c>
      <c r="O63" s="27">
        <f t="shared" si="15"/>
        <v>0</v>
      </c>
      <c r="P63" s="60">
        <f t="shared" si="15"/>
        <v>7551.226634525894</v>
      </c>
      <c r="Q63" s="59">
        <v>10472</v>
      </c>
      <c r="R63" s="61" t="e">
        <f t="shared" si="11"/>
        <v>#N/A</v>
      </c>
      <c r="S63" s="27" t="e">
        <f t="shared" si="12"/>
        <v>#N/A</v>
      </c>
      <c r="T63" s="27" t="e">
        <f t="shared" si="13"/>
        <v>#N/A</v>
      </c>
      <c r="U63" s="62" t="e">
        <f>NA()</f>
        <v>#N/A</v>
      </c>
      <c r="V63" s="1" t="e">
        <f t="shared" si="14"/>
        <v>#N/A</v>
      </c>
      <c r="W63" s="26"/>
    </row>
    <row r="64" spans="1:23" ht="15.75" x14ac:dyDescent="0.25">
      <c r="A64" s="33">
        <v>42115</v>
      </c>
      <c r="B64" s="56">
        <f t="shared" si="16"/>
        <v>152551.50526931434</v>
      </c>
      <c r="C64" s="57">
        <f t="shared" si="17"/>
        <v>374945.54490624787</v>
      </c>
      <c r="D64" s="57">
        <f t="shared" si="18"/>
        <v>0</v>
      </c>
      <c r="E64" s="57">
        <f t="shared" si="19"/>
        <v>0</v>
      </c>
      <c r="F64" s="57">
        <f t="shared" si="20"/>
        <v>449335.74088746333</v>
      </c>
      <c r="G64" s="56">
        <f t="shared" si="6"/>
        <v>2563.6754099540267</v>
      </c>
      <c r="H64" s="57">
        <f t="shared" si="7"/>
        <v>8864.7517044880642</v>
      </c>
      <c r="I64" s="57">
        <f t="shared" si="8"/>
        <v>0</v>
      </c>
      <c r="J64" s="57">
        <f t="shared" si="9"/>
        <v>0</v>
      </c>
      <c r="K64" s="57">
        <f t="shared" si="10"/>
        <v>10114.902044479923</v>
      </c>
      <c r="L64" s="59">
        <f t="shared" si="15"/>
        <v>2563.6754099540267</v>
      </c>
      <c r="M64" s="27">
        <f t="shared" si="15"/>
        <v>6301.0762945340366</v>
      </c>
      <c r="N64" s="27">
        <f t="shared" si="15"/>
        <v>0</v>
      </c>
      <c r="O64" s="27">
        <f t="shared" si="15"/>
        <v>0</v>
      </c>
      <c r="P64" s="60">
        <f t="shared" si="15"/>
        <v>7551.226634525894</v>
      </c>
      <c r="Q64" s="59">
        <v>10609</v>
      </c>
      <c r="R64" s="61" t="e">
        <f t="shared" si="11"/>
        <v>#N/A</v>
      </c>
      <c r="S64" s="27" t="e">
        <f t="shared" si="12"/>
        <v>#N/A</v>
      </c>
      <c r="T64" s="27" t="e">
        <f t="shared" si="13"/>
        <v>#N/A</v>
      </c>
      <c r="U64" s="62" t="e">
        <f>NA()</f>
        <v>#N/A</v>
      </c>
      <c r="V64" s="1" t="e">
        <f t="shared" si="14"/>
        <v>#N/A</v>
      </c>
      <c r="W64" s="26"/>
    </row>
    <row r="65" spans="1:23" ht="15.75" x14ac:dyDescent="0.25">
      <c r="A65" s="33">
        <v>42116</v>
      </c>
      <c r="B65" s="56">
        <f t="shared" si="16"/>
        <v>152551.50526931434</v>
      </c>
      <c r="C65" s="57">
        <f t="shared" si="17"/>
        <v>374945.54490624787</v>
      </c>
      <c r="D65" s="57">
        <f t="shared" si="18"/>
        <v>0</v>
      </c>
      <c r="E65" s="57">
        <f t="shared" si="19"/>
        <v>0</v>
      </c>
      <c r="F65" s="57">
        <f t="shared" si="20"/>
        <v>449335.74088746333</v>
      </c>
      <c r="G65" s="56">
        <f t="shared" si="6"/>
        <v>2563.6754099540267</v>
      </c>
      <c r="H65" s="57">
        <f t="shared" si="7"/>
        <v>8864.7517044880642</v>
      </c>
      <c r="I65" s="57">
        <f t="shared" si="8"/>
        <v>0</v>
      </c>
      <c r="J65" s="57">
        <f t="shared" si="9"/>
        <v>0</v>
      </c>
      <c r="K65" s="57">
        <f t="shared" si="10"/>
        <v>10114.902044479923</v>
      </c>
      <c r="L65" s="59">
        <f t="shared" si="15"/>
        <v>2563.6754099540267</v>
      </c>
      <c r="M65" s="27">
        <f t="shared" si="15"/>
        <v>6301.0762945340366</v>
      </c>
      <c r="N65" s="27">
        <f t="shared" si="15"/>
        <v>0</v>
      </c>
      <c r="O65" s="27">
        <f t="shared" si="15"/>
        <v>0</v>
      </c>
      <c r="P65" s="60">
        <f t="shared" si="15"/>
        <v>7551.226634525894</v>
      </c>
      <c r="Q65" s="59">
        <v>10587</v>
      </c>
      <c r="R65" s="61" t="e">
        <f t="shared" si="11"/>
        <v>#N/A</v>
      </c>
      <c r="S65" s="27" t="e">
        <f t="shared" si="12"/>
        <v>#N/A</v>
      </c>
      <c r="T65" s="27" t="e">
        <f t="shared" si="13"/>
        <v>#N/A</v>
      </c>
      <c r="U65" s="62" t="e">
        <f>NA()</f>
        <v>#N/A</v>
      </c>
      <c r="V65" s="1" t="e">
        <f t="shared" si="14"/>
        <v>#N/A</v>
      </c>
      <c r="W65" s="26"/>
    </row>
    <row r="66" spans="1:23" ht="15.75" x14ac:dyDescent="0.25">
      <c r="A66" s="33">
        <v>42117</v>
      </c>
      <c r="B66" s="56">
        <f t="shared" si="16"/>
        <v>152551.50526931434</v>
      </c>
      <c r="C66" s="57">
        <f t="shared" si="17"/>
        <v>374945.54490624787</v>
      </c>
      <c r="D66" s="57">
        <f t="shared" si="18"/>
        <v>0</v>
      </c>
      <c r="E66" s="57">
        <f t="shared" si="19"/>
        <v>0</v>
      </c>
      <c r="F66" s="57">
        <f t="shared" si="20"/>
        <v>449335.74088746333</v>
      </c>
      <c r="G66" s="56">
        <f t="shared" si="6"/>
        <v>2563.6754099540267</v>
      </c>
      <c r="H66" s="57">
        <f t="shared" si="7"/>
        <v>8864.7517044880642</v>
      </c>
      <c r="I66" s="57">
        <f t="shared" si="8"/>
        <v>0</v>
      </c>
      <c r="J66" s="57">
        <f t="shared" si="9"/>
        <v>0</v>
      </c>
      <c r="K66" s="57">
        <f t="shared" si="10"/>
        <v>10114.902044479923</v>
      </c>
      <c r="L66" s="59">
        <f t="shared" si="15"/>
        <v>2563.6754099540267</v>
      </c>
      <c r="M66" s="27">
        <f t="shared" si="15"/>
        <v>6301.0762945340366</v>
      </c>
      <c r="N66" s="27">
        <f t="shared" si="15"/>
        <v>0</v>
      </c>
      <c r="O66" s="27">
        <f t="shared" si="15"/>
        <v>0</v>
      </c>
      <c r="P66" s="60">
        <f t="shared" si="15"/>
        <v>7551.226634525894</v>
      </c>
      <c r="Q66" s="59">
        <v>10265</v>
      </c>
      <c r="R66" s="61" t="e">
        <f t="shared" si="11"/>
        <v>#N/A</v>
      </c>
      <c r="S66" s="27" t="e">
        <f t="shared" si="12"/>
        <v>#N/A</v>
      </c>
      <c r="T66" s="27" t="e">
        <f t="shared" si="13"/>
        <v>#N/A</v>
      </c>
      <c r="U66" s="62">
        <v>22500</v>
      </c>
      <c r="V66" s="1" t="e">
        <f t="shared" si="14"/>
        <v>#N/A</v>
      </c>
      <c r="W66" s="26"/>
    </row>
    <row r="67" spans="1:23" ht="15.75" x14ac:dyDescent="0.25">
      <c r="A67" s="33">
        <v>42118</v>
      </c>
      <c r="B67" s="56">
        <f t="shared" si="16"/>
        <v>152551.50526931434</v>
      </c>
      <c r="C67" s="57">
        <f t="shared" si="17"/>
        <v>374945.54490624787</v>
      </c>
      <c r="D67" s="57">
        <f t="shared" si="18"/>
        <v>0</v>
      </c>
      <c r="E67" s="57">
        <f t="shared" si="19"/>
        <v>0</v>
      </c>
      <c r="F67" s="57">
        <f t="shared" si="20"/>
        <v>449335.74088746333</v>
      </c>
      <c r="G67" s="56">
        <f t="shared" si="6"/>
        <v>2563.6754099540267</v>
      </c>
      <c r="H67" s="57">
        <f t="shared" si="7"/>
        <v>8864.7517044880642</v>
      </c>
      <c r="I67" s="57">
        <f t="shared" si="8"/>
        <v>0</v>
      </c>
      <c r="J67" s="57">
        <f t="shared" si="9"/>
        <v>0</v>
      </c>
      <c r="K67" s="57">
        <f t="shared" si="10"/>
        <v>10114.902044479923</v>
      </c>
      <c r="L67" s="59">
        <f t="shared" si="15"/>
        <v>2563.6754099540267</v>
      </c>
      <c r="M67" s="27">
        <f t="shared" si="15"/>
        <v>6301.0762945340366</v>
      </c>
      <c r="N67" s="27">
        <f t="shared" si="15"/>
        <v>0</v>
      </c>
      <c r="O67" s="27">
        <f t="shared" si="15"/>
        <v>0</v>
      </c>
      <c r="P67" s="60">
        <f t="shared" si="15"/>
        <v>7551.226634525894</v>
      </c>
      <c r="Q67" s="59">
        <v>12380</v>
      </c>
      <c r="R67" s="61" t="e">
        <f t="shared" si="11"/>
        <v>#N/A</v>
      </c>
      <c r="S67" s="27" t="e">
        <f t="shared" si="12"/>
        <v>#N/A</v>
      </c>
      <c r="T67" s="27" t="e">
        <f t="shared" si="13"/>
        <v>#N/A</v>
      </c>
      <c r="U67" s="62" t="e">
        <f>NA()</f>
        <v>#N/A</v>
      </c>
      <c r="V67" s="1" t="e">
        <f t="shared" si="14"/>
        <v>#N/A</v>
      </c>
      <c r="W67" s="26"/>
    </row>
    <row r="68" spans="1:23" ht="15.75" x14ac:dyDescent="0.25">
      <c r="A68" s="33">
        <v>42119</v>
      </c>
      <c r="B68" s="56">
        <f t="shared" si="16"/>
        <v>152551.50526931434</v>
      </c>
      <c r="C68" s="57">
        <f t="shared" si="17"/>
        <v>374945.54490624787</v>
      </c>
      <c r="D68" s="57">
        <f t="shared" si="18"/>
        <v>0</v>
      </c>
      <c r="E68" s="57">
        <f t="shared" si="19"/>
        <v>0</v>
      </c>
      <c r="F68" s="57">
        <f t="shared" si="20"/>
        <v>449335.74088746333</v>
      </c>
      <c r="G68" s="56">
        <f t="shared" si="6"/>
        <v>2563.6754099540267</v>
      </c>
      <c r="H68" s="57">
        <f t="shared" si="7"/>
        <v>8864.7517044880642</v>
      </c>
      <c r="I68" s="57">
        <f t="shared" si="8"/>
        <v>0</v>
      </c>
      <c r="J68" s="57">
        <f t="shared" si="9"/>
        <v>0</v>
      </c>
      <c r="K68" s="57">
        <f t="shared" si="10"/>
        <v>10114.902044479923</v>
      </c>
      <c r="L68" s="59">
        <f t="shared" si="15"/>
        <v>2563.6754099540267</v>
      </c>
      <c r="M68" s="27">
        <f t="shared" si="15"/>
        <v>6301.0762945340366</v>
      </c>
      <c r="N68" s="27">
        <f t="shared" si="15"/>
        <v>0</v>
      </c>
      <c r="O68" s="27">
        <f t="shared" si="15"/>
        <v>0</v>
      </c>
      <c r="P68" s="60">
        <f t="shared" si="15"/>
        <v>7551.226634525894</v>
      </c>
      <c r="Q68" s="59">
        <v>16590</v>
      </c>
      <c r="R68" s="61" t="e">
        <f t="shared" si="11"/>
        <v>#N/A</v>
      </c>
      <c r="S68" s="27" t="e">
        <f t="shared" si="12"/>
        <v>#N/A</v>
      </c>
      <c r="T68" s="27" t="e">
        <f t="shared" si="13"/>
        <v>#N/A</v>
      </c>
      <c r="U68" s="62" t="e">
        <f>NA()</f>
        <v>#N/A</v>
      </c>
      <c r="V68" s="1" t="e">
        <f t="shared" si="14"/>
        <v>#N/A</v>
      </c>
      <c r="W68" s="26"/>
    </row>
    <row r="69" spans="1:23" ht="15.75" x14ac:dyDescent="0.25">
      <c r="A69" s="33">
        <v>42120</v>
      </c>
      <c r="B69" s="56">
        <f t="shared" si="16"/>
        <v>152551.50526931434</v>
      </c>
      <c r="C69" s="57">
        <f t="shared" si="17"/>
        <v>374945.54490624787</v>
      </c>
      <c r="D69" s="57">
        <f t="shared" si="18"/>
        <v>0</v>
      </c>
      <c r="E69" s="57">
        <f t="shared" si="19"/>
        <v>0</v>
      </c>
      <c r="F69" s="57">
        <f t="shared" si="20"/>
        <v>449335.74088746333</v>
      </c>
      <c r="G69" s="56">
        <f t="shared" si="6"/>
        <v>2563.6754099540267</v>
      </c>
      <c r="H69" s="57">
        <f t="shared" si="7"/>
        <v>8864.7517044880642</v>
      </c>
      <c r="I69" s="57">
        <f t="shared" si="8"/>
        <v>0</v>
      </c>
      <c r="J69" s="57">
        <f t="shared" si="9"/>
        <v>0</v>
      </c>
      <c r="K69" s="57">
        <f t="shared" si="10"/>
        <v>10114.902044479923</v>
      </c>
      <c r="L69" s="59">
        <f t="shared" si="15"/>
        <v>2563.6754099540267</v>
      </c>
      <c r="M69" s="27">
        <f t="shared" si="15"/>
        <v>6301.0762945340366</v>
      </c>
      <c r="N69" s="27">
        <f t="shared" si="15"/>
        <v>0</v>
      </c>
      <c r="O69" s="27">
        <f t="shared" si="15"/>
        <v>0</v>
      </c>
      <c r="P69" s="60">
        <f t="shared" si="15"/>
        <v>7551.226634525894</v>
      </c>
      <c r="Q69" s="59">
        <v>15504</v>
      </c>
      <c r="R69" s="61" t="e">
        <f t="shared" si="11"/>
        <v>#N/A</v>
      </c>
      <c r="S69" s="27" t="e">
        <f t="shared" si="12"/>
        <v>#N/A</v>
      </c>
      <c r="T69" s="27" t="e">
        <f t="shared" si="13"/>
        <v>#N/A</v>
      </c>
      <c r="U69" s="62" t="e">
        <f>NA()</f>
        <v>#N/A</v>
      </c>
      <c r="V69" s="1" t="e">
        <f t="shared" si="14"/>
        <v>#N/A</v>
      </c>
      <c r="W69" s="26"/>
    </row>
    <row r="70" spans="1:23" ht="15.75" x14ac:dyDescent="0.25">
      <c r="A70" s="33">
        <v>42121</v>
      </c>
      <c r="B70" s="56">
        <f t="shared" si="16"/>
        <v>152551.50526931434</v>
      </c>
      <c r="C70" s="57">
        <f t="shared" si="17"/>
        <v>374945.54490624787</v>
      </c>
      <c r="D70" s="57">
        <f t="shared" si="18"/>
        <v>0</v>
      </c>
      <c r="E70" s="57">
        <f t="shared" si="19"/>
        <v>0</v>
      </c>
      <c r="F70" s="57">
        <f t="shared" si="20"/>
        <v>449335.74088746333</v>
      </c>
      <c r="G70" s="56">
        <f t="shared" si="6"/>
        <v>2563.6754099540267</v>
      </c>
      <c r="H70" s="57">
        <f t="shared" si="7"/>
        <v>8864.7517044880642</v>
      </c>
      <c r="I70" s="57">
        <f t="shared" si="8"/>
        <v>0</v>
      </c>
      <c r="J70" s="57">
        <f t="shared" si="9"/>
        <v>0</v>
      </c>
      <c r="K70" s="57">
        <f t="shared" si="10"/>
        <v>10114.902044479923</v>
      </c>
      <c r="L70" s="59">
        <f t="shared" si="15"/>
        <v>2563.6754099540267</v>
      </c>
      <c r="M70" s="27">
        <f t="shared" si="15"/>
        <v>6301.0762945340366</v>
      </c>
      <c r="N70" s="27">
        <f t="shared" si="15"/>
        <v>0</v>
      </c>
      <c r="O70" s="27">
        <f t="shared" si="15"/>
        <v>0</v>
      </c>
      <c r="P70" s="60">
        <f t="shared" si="15"/>
        <v>7551.226634525894</v>
      </c>
      <c r="Q70" s="59">
        <v>19724</v>
      </c>
      <c r="R70" s="61" t="e">
        <f t="shared" si="11"/>
        <v>#N/A</v>
      </c>
      <c r="S70" s="27" t="e">
        <f t="shared" si="12"/>
        <v>#N/A</v>
      </c>
      <c r="T70" s="27" t="e">
        <f t="shared" si="13"/>
        <v>#N/A</v>
      </c>
      <c r="U70" s="62" t="e">
        <f>NA()</f>
        <v>#N/A</v>
      </c>
      <c r="V70" s="1" t="e">
        <f t="shared" si="14"/>
        <v>#N/A</v>
      </c>
      <c r="W70" s="26"/>
    </row>
    <row r="71" spans="1:23" ht="15.75" x14ac:dyDescent="0.25">
      <c r="A71" s="33">
        <v>42122</v>
      </c>
      <c r="B71" s="56">
        <f t="shared" si="16"/>
        <v>152551.50526931434</v>
      </c>
      <c r="C71" s="57">
        <f t="shared" si="17"/>
        <v>374945.54490624787</v>
      </c>
      <c r="D71" s="57">
        <f t="shared" si="18"/>
        <v>0</v>
      </c>
      <c r="E71" s="57">
        <f t="shared" si="19"/>
        <v>0</v>
      </c>
      <c r="F71" s="57">
        <f t="shared" si="20"/>
        <v>449335.74088746333</v>
      </c>
      <c r="G71" s="56">
        <f t="shared" si="6"/>
        <v>2563.6754099540267</v>
      </c>
      <c r="H71" s="57">
        <f t="shared" si="7"/>
        <v>8864.7517044880642</v>
      </c>
      <c r="I71" s="57">
        <f t="shared" si="8"/>
        <v>0</v>
      </c>
      <c r="J71" s="57">
        <f t="shared" si="9"/>
        <v>0</v>
      </c>
      <c r="K71" s="57">
        <f t="shared" si="10"/>
        <v>10114.902044479923</v>
      </c>
      <c r="L71" s="59">
        <f t="shared" si="15"/>
        <v>2563.6754099540267</v>
      </c>
      <c r="M71" s="27">
        <f t="shared" si="15"/>
        <v>6301.0762945340366</v>
      </c>
      <c r="N71" s="27">
        <f t="shared" si="15"/>
        <v>0</v>
      </c>
      <c r="O71" s="27">
        <f t="shared" si="15"/>
        <v>0</v>
      </c>
      <c r="P71" s="60">
        <f t="shared" si="15"/>
        <v>7551.226634525894</v>
      </c>
      <c r="Q71" s="59">
        <v>18656</v>
      </c>
      <c r="R71" s="61" t="e">
        <f t="shared" si="11"/>
        <v>#N/A</v>
      </c>
      <c r="S71" s="27" t="e">
        <f t="shared" si="12"/>
        <v>#N/A</v>
      </c>
      <c r="T71" s="27" t="e">
        <f t="shared" si="13"/>
        <v>#N/A</v>
      </c>
      <c r="U71" s="62" t="e">
        <f>NA()</f>
        <v>#N/A</v>
      </c>
      <c r="V71" s="1" t="e">
        <f t="shared" si="14"/>
        <v>#N/A</v>
      </c>
      <c r="W71" s="26"/>
    </row>
    <row r="72" spans="1:23" ht="15.75" x14ac:dyDescent="0.25">
      <c r="A72" s="33">
        <v>42123</v>
      </c>
      <c r="B72" s="56">
        <f t="shared" si="16"/>
        <v>152551.50526931434</v>
      </c>
      <c r="C72" s="57">
        <f t="shared" si="17"/>
        <v>374945.54490624787</v>
      </c>
      <c r="D72" s="57">
        <f t="shared" si="18"/>
        <v>0</v>
      </c>
      <c r="E72" s="57">
        <f t="shared" si="19"/>
        <v>0</v>
      </c>
      <c r="F72" s="57">
        <f t="shared" si="20"/>
        <v>449335.74088746333</v>
      </c>
      <c r="G72" s="56">
        <f t="shared" si="6"/>
        <v>2563.6754099540267</v>
      </c>
      <c r="H72" s="57">
        <f t="shared" si="7"/>
        <v>8864.7517044880642</v>
      </c>
      <c r="I72" s="57">
        <f t="shared" si="8"/>
        <v>0</v>
      </c>
      <c r="J72" s="57">
        <f t="shared" si="9"/>
        <v>0</v>
      </c>
      <c r="K72" s="57">
        <f t="shared" si="10"/>
        <v>10114.902044479923</v>
      </c>
      <c r="L72" s="59">
        <f t="shared" si="15"/>
        <v>2563.6754099540267</v>
      </c>
      <c r="M72" s="27">
        <f t="shared" si="15"/>
        <v>6301.0762945340366</v>
      </c>
      <c r="N72" s="27">
        <f t="shared" si="15"/>
        <v>0</v>
      </c>
      <c r="O72" s="27">
        <f t="shared" si="15"/>
        <v>0</v>
      </c>
      <c r="P72" s="60">
        <f t="shared" si="15"/>
        <v>7551.226634525894</v>
      </c>
      <c r="Q72" s="59">
        <v>16286</v>
      </c>
      <c r="R72" s="61" t="e">
        <f t="shared" si="11"/>
        <v>#N/A</v>
      </c>
      <c r="S72" s="27" t="e">
        <f t="shared" si="12"/>
        <v>#N/A</v>
      </c>
      <c r="T72" s="27" t="e">
        <f t="shared" si="13"/>
        <v>#N/A</v>
      </c>
      <c r="U72" s="62" t="e">
        <f>NA()</f>
        <v>#N/A</v>
      </c>
      <c r="V72" s="1" t="e">
        <f t="shared" si="14"/>
        <v>#N/A</v>
      </c>
      <c r="W72" s="26"/>
    </row>
    <row r="73" spans="1:23" ht="15.75" x14ac:dyDescent="0.25">
      <c r="A73" s="33">
        <v>42124</v>
      </c>
      <c r="B73" s="56">
        <f t="shared" si="16"/>
        <v>152551.50526931434</v>
      </c>
      <c r="C73" s="57">
        <f t="shared" si="17"/>
        <v>374945.54490624787</v>
      </c>
      <c r="D73" s="57">
        <f t="shared" si="18"/>
        <v>0</v>
      </c>
      <c r="E73" s="57">
        <f t="shared" si="19"/>
        <v>0</v>
      </c>
      <c r="F73" s="57">
        <f t="shared" si="20"/>
        <v>449335.74088746333</v>
      </c>
      <c r="G73" s="56">
        <f t="shared" si="6"/>
        <v>2563.6754099540267</v>
      </c>
      <c r="H73" s="57">
        <f t="shared" si="7"/>
        <v>8864.7517044880642</v>
      </c>
      <c r="I73" s="57">
        <f t="shared" si="8"/>
        <v>0</v>
      </c>
      <c r="J73" s="57">
        <f t="shared" si="9"/>
        <v>0</v>
      </c>
      <c r="K73" s="57">
        <f t="shared" si="10"/>
        <v>10114.902044479923</v>
      </c>
      <c r="L73" s="59">
        <f t="shared" si="15"/>
        <v>2563.6754099540267</v>
      </c>
      <c r="M73" s="27">
        <f t="shared" si="15"/>
        <v>6301.0762945340366</v>
      </c>
      <c r="N73" s="27">
        <f t="shared" si="15"/>
        <v>0</v>
      </c>
      <c r="O73" s="27">
        <f t="shared" si="15"/>
        <v>0</v>
      </c>
      <c r="P73" s="60">
        <f t="shared" si="15"/>
        <v>7551.226634525894</v>
      </c>
      <c r="Q73" s="59">
        <v>15789</v>
      </c>
      <c r="R73" s="61" t="e">
        <f t="shared" si="11"/>
        <v>#N/A</v>
      </c>
      <c r="S73" s="27" t="e">
        <f t="shared" si="12"/>
        <v>#N/A</v>
      </c>
      <c r="T73" s="27" t="e">
        <f t="shared" si="13"/>
        <v>#N/A</v>
      </c>
      <c r="U73" s="62" t="e">
        <f>NA()</f>
        <v>#N/A</v>
      </c>
      <c r="V73" s="1" t="e">
        <f t="shared" si="14"/>
        <v>#N/A</v>
      </c>
      <c r="W73" s="26"/>
    </row>
    <row r="74" spans="1:23" ht="15.75" x14ac:dyDescent="0.25">
      <c r="A74" s="33">
        <v>42125</v>
      </c>
      <c r="B74" s="56">
        <f t="shared" ref="B74:B104" si="21">$E$4</f>
        <v>277431.80697240832</v>
      </c>
      <c r="C74" s="57">
        <f t="shared" ref="C74:C104" si="22">$E$5</f>
        <v>632417.73051606223</v>
      </c>
      <c r="D74" s="57">
        <f t="shared" ref="D74:D104" si="23">$E$6</f>
        <v>0</v>
      </c>
      <c r="E74" s="57">
        <f t="shared" ref="E74:E104" si="24">$E$7</f>
        <v>0</v>
      </c>
      <c r="F74" s="57">
        <f t="shared" ref="F74:F104" si="25">$E$8</f>
        <v>815781.7785953189</v>
      </c>
      <c r="G74" s="56">
        <f t="shared" si="6"/>
        <v>4511.9299864593913</v>
      </c>
      <c r="H74" s="57">
        <f t="shared" si="7"/>
        <v>14797.068354057597</v>
      </c>
      <c r="I74" s="57">
        <f t="shared" si="8"/>
        <v>0</v>
      </c>
      <c r="J74" s="57">
        <f t="shared" si="9"/>
        <v>0</v>
      </c>
      <c r="K74" s="57">
        <f t="shared" si="10"/>
        <v>17779.155217117463</v>
      </c>
      <c r="L74" s="59">
        <f t="shared" si="15"/>
        <v>4511.9299864593913</v>
      </c>
      <c r="M74" s="27">
        <f t="shared" si="15"/>
        <v>10285.138367598203</v>
      </c>
      <c r="N74" s="27">
        <f t="shared" si="15"/>
        <v>0</v>
      </c>
      <c r="O74" s="27">
        <f t="shared" si="15"/>
        <v>0</v>
      </c>
      <c r="P74" s="60">
        <f t="shared" si="15"/>
        <v>13267.225230658074</v>
      </c>
      <c r="Q74" s="59">
        <v>14878</v>
      </c>
      <c r="R74" s="61" t="e">
        <f t="shared" si="11"/>
        <v>#N/A</v>
      </c>
      <c r="S74" s="27" t="e">
        <f t="shared" si="12"/>
        <v>#N/A</v>
      </c>
      <c r="T74" s="27" t="e">
        <f t="shared" si="13"/>
        <v>#N/A</v>
      </c>
      <c r="U74" s="62" t="e">
        <f>NA()</f>
        <v>#N/A</v>
      </c>
      <c r="V74" s="1" t="e">
        <f t="shared" si="14"/>
        <v>#N/A</v>
      </c>
      <c r="W74" s="26"/>
    </row>
    <row r="75" spans="1:23" ht="15.75" x14ac:dyDescent="0.25">
      <c r="A75" s="33">
        <v>42126</v>
      </c>
      <c r="B75" s="56">
        <f t="shared" si="21"/>
        <v>277431.80697240832</v>
      </c>
      <c r="C75" s="57">
        <f t="shared" si="22"/>
        <v>632417.73051606223</v>
      </c>
      <c r="D75" s="57">
        <f t="shared" si="23"/>
        <v>0</v>
      </c>
      <c r="E75" s="57">
        <f t="shared" si="24"/>
        <v>0</v>
      </c>
      <c r="F75" s="57">
        <f t="shared" si="25"/>
        <v>815781.7785953189</v>
      </c>
      <c r="G75" s="56">
        <f t="shared" si="6"/>
        <v>4511.9299864593913</v>
      </c>
      <c r="H75" s="57">
        <f t="shared" si="7"/>
        <v>14797.068354057597</v>
      </c>
      <c r="I75" s="57">
        <f t="shared" si="8"/>
        <v>0</v>
      </c>
      <c r="J75" s="57">
        <f t="shared" si="9"/>
        <v>0</v>
      </c>
      <c r="K75" s="57">
        <f t="shared" si="10"/>
        <v>17779.155217117463</v>
      </c>
      <c r="L75" s="59">
        <f t="shared" si="15"/>
        <v>4511.9299864593913</v>
      </c>
      <c r="M75" s="27">
        <f t="shared" si="15"/>
        <v>10285.138367598203</v>
      </c>
      <c r="N75" s="27">
        <f t="shared" si="15"/>
        <v>0</v>
      </c>
      <c r="O75" s="27">
        <f t="shared" si="15"/>
        <v>0</v>
      </c>
      <c r="P75" s="60">
        <f t="shared" si="15"/>
        <v>13267.225230658074</v>
      </c>
      <c r="Q75" s="59">
        <v>13880</v>
      </c>
      <c r="R75" s="61" t="e">
        <f t="shared" si="11"/>
        <v>#N/A</v>
      </c>
      <c r="S75" s="27" t="e">
        <f t="shared" si="12"/>
        <v>#N/A</v>
      </c>
      <c r="T75" s="27" t="e">
        <f t="shared" si="13"/>
        <v>#N/A</v>
      </c>
      <c r="U75" s="62" t="e">
        <f>NA()</f>
        <v>#N/A</v>
      </c>
      <c r="V75" s="1" t="e">
        <f t="shared" si="14"/>
        <v>#N/A</v>
      </c>
      <c r="W75" s="26"/>
    </row>
    <row r="76" spans="1:23" ht="15.75" x14ac:dyDescent="0.25">
      <c r="A76" s="33">
        <v>42127</v>
      </c>
      <c r="B76" s="56">
        <f t="shared" si="21"/>
        <v>277431.80697240832</v>
      </c>
      <c r="C76" s="57">
        <f t="shared" si="22"/>
        <v>632417.73051606223</v>
      </c>
      <c r="D76" s="57">
        <f t="shared" si="23"/>
        <v>0</v>
      </c>
      <c r="E76" s="57">
        <f t="shared" si="24"/>
        <v>0</v>
      </c>
      <c r="F76" s="57">
        <f t="shared" si="25"/>
        <v>815781.7785953189</v>
      </c>
      <c r="G76" s="56">
        <f t="shared" si="6"/>
        <v>4511.9299864593913</v>
      </c>
      <c r="H76" s="57">
        <f t="shared" si="7"/>
        <v>14797.068354057597</v>
      </c>
      <c r="I76" s="57">
        <f t="shared" si="8"/>
        <v>0</v>
      </c>
      <c r="J76" s="57">
        <f t="shared" si="9"/>
        <v>0</v>
      </c>
      <c r="K76" s="57">
        <f t="shared" si="10"/>
        <v>17779.155217117463</v>
      </c>
      <c r="L76" s="59">
        <f t="shared" si="15"/>
        <v>4511.9299864593913</v>
      </c>
      <c r="M76" s="27">
        <f t="shared" si="15"/>
        <v>10285.138367598203</v>
      </c>
      <c r="N76" s="27">
        <f t="shared" si="15"/>
        <v>0</v>
      </c>
      <c r="O76" s="27">
        <f t="shared" si="15"/>
        <v>0</v>
      </c>
      <c r="P76" s="60">
        <f t="shared" si="15"/>
        <v>13267.225230658074</v>
      </c>
      <c r="Q76" s="59">
        <v>14237</v>
      </c>
      <c r="R76" s="61" t="e">
        <f t="shared" si="11"/>
        <v>#N/A</v>
      </c>
      <c r="S76" s="27" t="e">
        <f t="shared" si="12"/>
        <v>#N/A</v>
      </c>
      <c r="T76" s="27" t="e">
        <f t="shared" si="13"/>
        <v>#N/A</v>
      </c>
      <c r="U76" s="62" t="e">
        <f>NA()</f>
        <v>#N/A</v>
      </c>
      <c r="V76" s="1" t="e">
        <f t="shared" si="14"/>
        <v>#N/A</v>
      </c>
      <c r="W76" s="26"/>
    </row>
    <row r="77" spans="1:23" ht="15.75" x14ac:dyDescent="0.25">
      <c r="A77" s="33">
        <v>42128</v>
      </c>
      <c r="B77" s="56">
        <f t="shared" si="21"/>
        <v>277431.80697240832</v>
      </c>
      <c r="C77" s="57">
        <f t="shared" si="22"/>
        <v>632417.73051606223</v>
      </c>
      <c r="D77" s="57">
        <f t="shared" si="23"/>
        <v>0</v>
      </c>
      <c r="E77" s="57">
        <f t="shared" si="24"/>
        <v>0</v>
      </c>
      <c r="F77" s="57">
        <f t="shared" si="25"/>
        <v>815781.7785953189</v>
      </c>
      <c r="G77" s="56">
        <f t="shared" si="6"/>
        <v>4511.9299864593913</v>
      </c>
      <c r="H77" s="57">
        <f t="shared" si="7"/>
        <v>14797.068354057597</v>
      </c>
      <c r="I77" s="57">
        <f t="shared" si="8"/>
        <v>0</v>
      </c>
      <c r="J77" s="57">
        <f t="shared" si="9"/>
        <v>0</v>
      </c>
      <c r="K77" s="57">
        <f t="shared" si="10"/>
        <v>17779.155217117463</v>
      </c>
      <c r="L77" s="59">
        <f t="shared" si="15"/>
        <v>4511.9299864593913</v>
      </c>
      <c r="M77" s="27">
        <f t="shared" si="15"/>
        <v>10285.138367598203</v>
      </c>
      <c r="N77" s="27">
        <f t="shared" si="15"/>
        <v>0</v>
      </c>
      <c r="O77" s="27">
        <f t="shared" si="15"/>
        <v>0</v>
      </c>
      <c r="P77" s="60">
        <f t="shared" si="15"/>
        <v>13267.225230658074</v>
      </c>
      <c r="Q77" s="59">
        <v>13912</v>
      </c>
      <c r="R77" s="61" t="e">
        <f t="shared" si="11"/>
        <v>#N/A</v>
      </c>
      <c r="S77" s="27" t="e">
        <f t="shared" si="12"/>
        <v>#N/A</v>
      </c>
      <c r="T77" s="27" t="e">
        <f t="shared" si="13"/>
        <v>#N/A</v>
      </c>
      <c r="U77" s="62" t="e">
        <f>NA()</f>
        <v>#N/A</v>
      </c>
      <c r="V77" s="1" t="e">
        <f t="shared" si="14"/>
        <v>#N/A</v>
      </c>
      <c r="W77" s="26"/>
    </row>
    <row r="78" spans="1:23" ht="15.75" x14ac:dyDescent="0.25">
      <c r="A78" s="33">
        <v>42129</v>
      </c>
      <c r="B78" s="56">
        <f t="shared" si="21"/>
        <v>277431.80697240832</v>
      </c>
      <c r="C78" s="57">
        <f t="shared" si="22"/>
        <v>632417.73051606223</v>
      </c>
      <c r="D78" s="57">
        <f t="shared" si="23"/>
        <v>0</v>
      </c>
      <c r="E78" s="57">
        <f t="shared" si="24"/>
        <v>0</v>
      </c>
      <c r="F78" s="57">
        <f t="shared" si="25"/>
        <v>815781.7785953189</v>
      </c>
      <c r="G78" s="56">
        <f t="shared" ref="G78:G141" si="26">(B78/(DAY(DATE(YEAR($A78),MONTH($A78)+1,1)-1)))/1.9835</f>
        <v>4511.9299864593913</v>
      </c>
      <c r="H78" s="57">
        <f t="shared" ref="H78:H141" si="27">IF(ISBLANK($B$5),,((B78+C78)/(DAY(DATE(YEAR($A78),MONTH($A78)+1,1)-1)))/1.9835)</f>
        <v>14797.068354057597</v>
      </c>
      <c r="I78" s="57">
        <f t="shared" ref="I78:I141" si="28">IF(ISBLANK($B$6),,((B78+D78)/(DAY(DATE(YEAR($A78),MONTH($A78)+1,1)-1)))/1.9835)</f>
        <v>0</v>
      </c>
      <c r="J78" s="57">
        <f t="shared" ref="J78:J141" si="29">IF(ISBLANK($B$7),,$B78+$C78+$E78)</f>
        <v>0</v>
      </c>
      <c r="K78" s="57">
        <f t="shared" ref="K78:K141" si="30">IF(ISBLANK($B$8),,((B78+F78)/(DAY(DATE(YEAR($A78),MONTH($A78)+1,1)-1)))/1.9835)</f>
        <v>17779.155217117463</v>
      </c>
      <c r="L78" s="59">
        <f t="shared" si="15"/>
        <v>4511.9299864593913</v>
      </c>
      <c r="M78" s="27">
        <f t="shared" si="15"/>
        <v>10285.138367598203</v>
      </c>
      <c r="N78" s="27">
        <f t="shared" si="15"/>
        <v>0</v>
      </c>
      <c r="O78" s="27">
        <f t="shared" si="15"/>
        <v>0</v>
      </c>
      <c r="P78" s="60">
        <f t="shared" si="15"/>
        <v>13267.225230658074</v>
      </c>
      <c r="Q78" s="59">
        <v>12981</v>
      </c>
      <c r="R78" s="61" t="e">
        <f t="shared" ref="R78:R141" si="31">VLOOKUP(A78,$K$3:$N$9,2,FALSE)</f>
        <v>#N/A</v>
      </c>
      <c r="S78" s="27" t="e">
        <f t="shared" ref="S78:S141" si="32">VLOOKUP(A78,$K$3:$N$9,3,FALSE)</f>
        <v>#N/A</v>
      </c>
      <c r="T78" s="27" t="e">
        <f t="shared" ref="T78:T141" si="33">VLOOKUP(A78,$K$3:$N$9,4,FALSE)</f>
        <v>#N/A</v>
      </c>
      <c r="U78" s="62" t="e">
        <f>NA()</f>
        <v>#N/A</v>
      </c>
      <c r="V78" s="1" t="e">
        <f t="shared" ref="V78:V141" si="34">VLOOKUP(A78,$K$3:$O$9,5,FALSE)</f>
        <v>#N/A</v>
      </c>
      <c r="W78" s="26"/>
    </row>
    <row r="79" spans="1:23" ht="15.75" x14ac:dyDescent="0.25">
      <c r="A79" s="33">
        <v>42130</v>
      </c>
      <c r="B79" s="56">
        <f t="shared" si="21"/>
        <v>277431.80697240832</v>
      </c>
      <c r="C79" s="57">
        <f t="shared" si="22"/>
        <v>632417.73051606223</v>
      </c>
      <c r="D79" s="57">
        <f t="shared" si="23"/>
        <v>0</v>
      </c>
      <c r="E79" s="57">
        <f t="shared" si="24"/>
        <v>0</v>
      </c>
      <c r="F79" s="57">
        <f t="shared" si="25"/>
        <v>815781.7785953189</v>
      </c>
      <c r="G79" s="56">
        <f t="shared" si="26"/>
        <v>4511.9299864593913</v>
      </c>
      <c r="H79" s="57">
        <f t="shared" si="27"/>
        <v>14797.068354057597</v>
      </c>
      <c r="I79" s="57">
        <f t="shared" si="28"/>
        <v>0</v>
      </c>
      <c r="J79" s="57">
        <f t="shared" si="29"/>
        <v>0</v>
      </c>
      <c r="K79" s="57">
        <f t="shared" si="30"/>
        <v>17779.155217117463</v>
      </c>
      <c r="L79" s="59">
        <f t="shared" si="15"/>
        <v>4511.9299864593913</v>
      </c>
      <c r="M79" s="27">
        <f t="shared" si="15"/>
        <v>10285.138367598203</v>
      </c>
      <c r="N79" s="27">
        <f t="shared" si="15"/>
        <v>0</v>
      </c>
      <c r="O79" s="27">
        <f t="shared" si="15"/>
        <v>0</v>
      </c>
      <c r="P79" s="60">
        <f t="shared" si="15"/>
        <v>13267.225230658074</v>
      </c>
      <c r="Q79" s="59">
        <v>12314</v>
      </c>
      <c r="R79" s="61" t="e">
        <f t="shared" si="31"/>
        <v>#N/A</v>
      </c>
      <c r="S79" s="27" t="e">
        <f t="shared" si="32"/>
        <v>#N/A</v>
      </c>
      <c r="T79" s="27" t="e">
        <f t="shared" si="33"/>
        <v>#N/A</v>
      </c>
      <c r="U79" s="62" t="e">
        <f>NA()</f>
        <v>#N/A</v>
      </c>
      <c r="V79" s="1" t="e">
        <f t="shared" si="34"/>
        <v>#N/A</v>
      </c>
      <c r="W79" s="26"/>
    </row>
    <row r="80" spans="1:23" ht="15.75" x14ac:dyDescent="0.25">
      <c r="A80" s="33">
        <v>42131</v>
      </c>
      <c r="B80" s="56">
        <f t="shared" si="21"/>
        <v>277431.80697240832</v>
      </c>
      <c r="C80" s="57">
        <f t="shared" si="22"/>
        <v>632417.73051606223</v>
      </c>
      <c r="D80" s="57">
        <f t="shared" si="23"/>
        <v>0</v>
      </c>
      <c r="E80" s="57">
        <f t="shared" si="24"/>
        <v>0</v>
      </c>
      <c r="F80" s="57">
        <f t="shared" si="25"/>
        <v>815781.7785953189</v>
      </c>
      <c r="G80" s="56">
        <f t="shared" si="26"/>
        <v>4511.9299864593913</v>
      </c>
      <c r="H80" s="57">
        <f t="shared" si="27"/>
        <v>14797.068354057597</v>
      </c>
      <c r="I80" s="57">
        <f t="shared" si="28"/>
        <v>0</v>
      </c>
      <c r="J80" s="57">
        <f t="shared" si="29"/>
        <v>0</v>
      </c>
      <c r="K80" s="57">
        <f t="shared" si="30"/>
        <v>17779.155217117463</v>
      </c>
      <c r="L80" s="59">
        <f t="shared" ref="L80:P130" si="35">(B80/(DAY(DATE(YEAR($A80),MONTH($A80)+1,1)-1)))/1.9835</f>
        <v>4511.9299864593913</v>
      </c>
      <c r="M80" s="27">
        <f t="shared" si="35"/>
        <v>10285.138367598203</v>
      </c>
      <c r="N80" s="27">
        <f t="shared" si="35"/>
        <v>0</v>
      </c>
      <c r="O80" s="27">
        <f t="shared" si="35"/>
        <v>0</v>
      </c>
      <c r="P80" s="60">
        <f t="shared" si="35"/>
        <v>13267.225230658074</v>
      </c>
      <c r="Q80" s="59">
        <v>12672</v>
      </c>
      <c r="R80" s="61" t="e">
        <f t="shared" si="31"/>
        <v>#N/A</v>
      </c>
      <c r="S80" s="27" t="e">
        <f t="shared" si="32"/>
        <v>#N/A</v>
      </c>
      <c r="T80" s="27" t="e">
        <f t="shared" si="33"/>
        <v>#N/A</v>
      </c>
      <c r="U80" s="62" t="e">
        <f>NA()</f>
        <v>#N/A</v>
      </c>
      <c r="V80" s="1" t="e">
        <f t="shared" si="34"/>
        <v>#N/A</v>
      </c>
      <c r="W80" s="26"/>
    </row>
    <row r="81" spans="1:23" ht="15.75" x14ac:dyDescent="0.25">
      <c r="A81" s="33">
        <v>42132</v>
      </c>
      <c r="B81" s="56">
        <f t="shared" si="21"/>
        <v>277431.80697240832</v>
      </c>
      <c r="C81" s="57">
        <f t="shared" si="22"/>
        <v>632417.73051606223</v>
      </c>
      <c r="D81" s="57">
        <f t="shared" si="23"/>
        <v>0</v>
      </c>
      <c r="E81" s="57">
        <f t="shared" si="24"/>
        <v>0</v>
      </c>
      <c r="F81" s="57">
        <f t="shared" si="25"/>
        <v>815781.7785953189</v>
      </c>
      <c r="G81" s="56">
        <f t="shared" si="26"/>
        <v>4511.9299864593913</v>
      </c>
      <c r="H81" s="57">
        <f t="shared" si="27"/>
        <v>14797.068354057597</v>
      </c>
      <c r="I81" s="57">
        <f t="shared" si="28"/>
        <v>0</v>
      </c>
      <c r="J81" s="57">
        <f t="shared" si="29"/>
        <v>0</v>
      </c>
      <c r="K81" s="57">
        <f t="shared" si="30"/>
        <v>17779.155217117463</v>
      </c>
      <c r="L81" s="59">
        <f t="shared" si="35"/>
        <v>4511.9299864593913</v>
      </c>
      <c r="M81" s="27">
        <f t="shared" si="35"/>
        <v>10285.138367598203</v>
      </c>
      <c r="N81" s="27">
        <f t="shared" si="35"/>
        <v>0</v>
      </c>
      <c r="O81" s="27">
        <f t="shared" si="35"/>
        <v>0</v>
      </c>
      <c r="P81" s="60">
        <f t="shared" si="35"/>
        <v>13267.225230658074</v>
      </c>
      <c r="Q81" s="59">
        <v>13177</v>
      </c>
      <c r="R81" s="61" t="e">
        <f t="shared" si="31"/>
        <v>#N/A</v>
      </c>
      <c r="S81" s="27" t="e">
        <f t="shared" si="32"/>
        <v>#N/A</v>
      </c>
      <c r="T81" s="27" t="e">
        <f t="shared" si="33"/>
        <v>#N/A</v>
      </c>
      <c r="U81" s="62" t="e">
        <f>NA()</f>
        <v>#N/A</v>
      </c>
      <c r="V81" s="1" t="e">
        <f t="shared" si="34"/>
        <v>#N/A</v>
      </c>
      <c r="W81" s="26"/>
    </row>
    <row r="82" spans="1:23" ht="15.75" x14ac:dyDescent="0.25">
      <c r="A82" s="33">
        <v>42133</v>
      </c>
      <c r="B82" s="56">
        <f t="shared" si="21"/>
        <v>277431.80697240832</v>
      </c>
      <c r="C82" s="57">
        <f t="shared" si="22"/>
        <v>632417.73051606223</v>
      </c>
      <c r="D82" s="57">
        <f t="shared" si="23"/>
        <v>0</v>
      </c>
      <c r="E82" s="57">
        <f t="shared" si="24"/>
        <v>0</v>
      </c>
      <c r="F82" s="57">
        <f t="shared" si="25"/>
        <v>815781.7785953189</v>
      </c>
      <c r="G82" s="56">
        <f t="shared" si="26"/>
        <v>4511.9299864593913</v>
      </c>
      <c r="H82" s="57">
        <f t="shared" si="27"/>
        <v>14797.068354057597</v>
      </c>
      <c r="I82" s="57">
        <f t="shared" si="28"/>
        <v>0</v>
      </c>
      <c r="J82" s="57">
        <f t="shared" si="29"/>
        <v>0</v>
      </c>
      <c r="K82" s="57">
        <f t="shared" si="30"/>
        <v>17779.155217117463</v>
      </c>
      <c r="L82" s="59">
        <f t="shared" si="35"/>
        <v>4511.9299864593913</v>
      </c>
      <c r="M82" s="27">
        <f t="shared" si="35"/>
        <v>10285.138367598203</v>
      </c>
      <c r="N82" s="27">
        <f t="shared" si="35"/>
        <v>0</v>
      </c>
      <c r="O82" s="27">
        <f t="shared" si="35"/>
        <v>0</v>
      </c>
      <c r="P82" s="60">
        <f t="shared" si="35"/>
        <v>13267.225230658074</v>
      </c>
      <c r="Q82" s="59">
        <v>13927</v>
      </c>
      <c r="R82" s="61" t="e">
        <f t="shared" si="31"/>
        <v>#N/A</v>
      </c>
      <c r="S82" s="27" t="e">
        <f t="shared" si="32"/>
        <v>#N/A</v>
      </c>
      <c r="T82" s="27" t="e">
        <f t="shared" si="33"/>
        <v>#N/A</v>
      </c>
      <c r="U82" s="62" t="e">
        <f>NA()</f>
        <v>#N/A</v>
      </c>
      <c r="V82" s="1" t="e">
        <f t="shared" si="34"/>
        <v>#N/A</v>
      </c>
      <c r="W82" s="26"/>
    </row>
    <row r="83" spans="1:23" ht="15.75" x14ac:dyDescent="0.25">
      <c r="A83" s="33">
        <v>42134</v>
      </c>
      <c r="B83" s="56">
        <f t="shared" si="21"/>
        <v>277431.80697240832</v>
      </c>
      <c r="C83" s="57">
        <f t="shared" si="22"/>
        <v>632417.73051606223</v>
      </c>
      <c r="D83" s="57">
        <f t="shared" si="23"/>
        <v>0</v>
      </c>
      <c r="E83" s="57">
        <f t="shared" si="24"/>
        <v>0</v>
      </c>
      <c r="F83" s="57">
        <f t="shared" si="25"/>
        <v>815781.7785953189</v>
      </c>
      <c r="G83" s="56">
        <f t="shared" si="26"/>
        <v>4511.9299864593913</v>
      </c>
      <c r="H83" s="57">
        <f t="shared" si="27"/>
        <v>14797.068354057597</v>
      </c>
      <c r="I83" s="57">
        <f t="shared" si="28"/>
        <v>0</v>
      </c>
      <c r="J83" s="57">
        <f t="shared" si="29"/>
        <v>0</v>
      </c>
      <c r="K83" s="57">
        <f t="shared" si="30"/>
        <v>17779.155217117463</v>
      </c>
      <c r="L83" s="59">
        <f t="shared" si="35"/>
        <v>4511.9299864593913</v>
      </c>
      <c r="M83" s="27">
        <f t="shared" si="35"/>
        <v>10285.138367598203</v>
      </c>
      <c r="N83" s="27">
        <f t="shared" si="35"/>
        <v>0</v>
      </c>
      <c r="O83" s="27">
        <f t="shared" si="35"/>
        <v>0</v>
      </c>
      <c r="P83" s="60">
        <f t="shared" si="35"/>
        <v>13267.225230658074</v>
      </c>
      <c r="Q83" s="59">
        <v>14859</v>
      </c>
      <c r="R83" s="61" t="e">
        <f t="shared" si="31"/>
        <v>#N/A</v>
      </c>
      <c r="S83" s="27" t="e">
        <f t="shared" si="32"/>
        <v>#N/A</v>
      </c>
      <c r="T83" s="27" t="e">
        <f t="shared" si="33"/>
        <v>#N/A</v>
      </c>
      <c r="U83" s="62" t="e">
        <f>NA()</f>
        <v>#N/A</v>
      </c>
      <c r="V83" s="1" t="e">
        <f t="shared" si="34"/>
        <v>#N/A</v>
      </c>
      <c r="W83" s="26"/>
    </row>
    <row r="84" spans="1:23" ht="15.75" x14ac:dyDescent="0.25">
      <c r="A84" s="33">
        <v>42135</v>
      </c>
      <c r="B84" s="56">
        <f t="shared" si="21"/>
        <v>277431.80697240832</v>
      </c>
      <c r="C84" s="57">
        <f t="shared" si="22"/>
        <v>632417.73051606223</v>
      </c>
      <c r="D84" s="57">
        <f t="shared" si="23"/>
        <v>0</v>
      </c>
      <c r="E84" s="57">
        <f t="shared" si="24"/>
        <v>0</v>
      </c>
      <c r="F84" s="57">
        <f t="shared" si="25"/>
        <v>815781.7785953189</v>
      </c>
      <c r="G84" s="56">
        <f t="shared" si="26"/>
        <v>4511.9299864593913</v>
      </c>
      <c r="H84" s="57">
        <f t="shared" si="27"/>
        <v>14797.068354057597</v>
      </c>
      <c r="I84" s="57">
        <f t="shared" si="28"/>
        <v>0</v>
      </c>
      <c r="J84" s="57">
        <f t="shared" si="29"/>
        <v>0</v>
      </c>
      <c r="K84" s="57">
        <f t="shared" si="30"/>
        <v>17779.155217117463</v>
      </c>
      <c r="L84" s="59">
        <f t="shared" si="35"/>
        <v>4511.9299864593913</v>
      </c>
      <c r="M84" s="27">
        <f t="shared" si="35"/>
        <v>10285.138367598203</v>
      </c>
      <c r="N84" s="27">
        <f t="shared" si="35"/>
        <v>0</v>
      </c>
      <c r="O84" s="27">
        <f t="shared" si="35"/>
        <v>0</v>
      </c>
      <c r="P84" s="60">
        <f t="shared" si="35"/>
        <v>13267.225230658074</v>
      </c>
      <c r="Q84" s="59">
        <v>14169</v>
      </c>
      <c r="R84" s="61" t="e">
        <f t="shared" si="31"/>
        <v>#N/A</v>
      </c>
      <c r="S84" s="27" t="e">
        <f t="shared" si="32"/>
        <v>#N/A</v>
      </c>
      <c r="T84" s="27" t="e">
        <f t="shared" si="33"/>
        <v>#N/A</v>
      </c>
      <c r="U84" s="62" t="e">
        <f>NA()</f>
        <v>#N/A</v>
      </c>
      <c r="V84" s="1" t="e">
        <f t="shared" si="34"/>
        <v>#N/A</v>
      </c>
      <c r="W84" s="26"/>
    </row>
    <row r="85" spans="1:23" ht="15.75" x14ac:dyDescent="0.25">
      <c r="A85" s="33">
        <v>42136</v>
      </c>
      <c r="B85" s="56">
        <f t="shared" si="21"/>
        <v>277431.80697240832</v>
      </c>
      <c r="C85" s="57">
        <f t="shared" si="22"/>
        <v>632417.73051606223</v>
      </c>
      <c r="D85" s="57">
        <f t="shared" si="23"/>
        <v>0</v>
      </c>
      <c r="E85" s="57">
        <f t="shared" si="24"/>
        <v>0</v>
      </c>
      <c r="F85" s="57">
        <f t="shared" si="25"/>
        <v>815781.7785953189</v>
      </c>
      <c r="G85" s="56">
        <f t="shared" si="26"/>
        <v>4511.9299864593913</v>
      </c>
      <c r="H85" s="57">
        <f t="shared" si="27"/>
        <v>14797.068354057597</v>
      </c>
      <c r="I85" s="57">
        <f t="shared" si="28"/>
        <v>0</v>
      </c>
      <c r="J85" s="57">
        <f t="shared" si="29"/>
        <v>0</v>
      </c>
      <c r="K85" s="57">
        <f t="shared" si="30"/>
        <v>17779.155217117463</v>
      </c>
      <c r="L85" s="59">
        <f t="shared" si="35"/>
        <v>4511.9299864593913</v>
      </c>
      <c r="M85" s="27">
        <f t="shared" si="35"/>
        <v>10285.138367598203</v>
      </c>
      <c r="N85" s="27">
        <f t="shared" si="35"/>
        <v>0</v>
      </c>
      <c r="O85" s="27">
        <f t="shared" si="35"/>
        <v>0</v>
      </c>
      <c r="P85" s="60">
        <f t="shared" si="35"/>
        <v>13267.225230658074</v>
      </c>
      <c r="Q85" s="59">
        <v>13229</v>
      </c>
      <c r="R85" s="61" t="e">
        <f t="shared" si="31"/>
        <v>#N/A</v>
      </c>
      <c r="S85" s="27" t="e">
        <f t="shared" si="32"/>
        <v>#N/A</v>
      </c>
      <c r="T85" s="27" t="e">
        <f t="shared" si="33"/>
        <v>#N/A</v>
      </c>
      <c r="U85" s="62" t="e">
        <f>NA()</f>
        <v>#N/A</v>
      </c>
      <c r="V85" s="1" t="e">
        <f t="shared" si="34"/>
        <v>#N/A</v>
      </c>
      <c r="W85" s="26"/>
    </row>
    <row r="86" spans="1:23" ht="15.75" x14ac:dyDescent="0.25">
      <c r="A86" s="33">
        <v>42137</v>
      </c>
      <c r="B86" s="56">
        <f t="shared" si="21"/>
        <v>277431.80697240832</v>
      </c>
      <c r="C86" s="57">
        <f t="shared" si="22"/>
        <v>632417.73051606223</v>
      </c>
      <c r="D86" s="57">
        <f t="shared" si="23"/>
        <v>0</v>
      </c>
      <c r="E86" s="57">
        <f t="shared" si="24"/>
        <v>0</v>
      </c>
      <c r="F86" s="57">
        <f t="shared" si="25"/>
        <v>815781.7785953189</v>
      </c>
      <c r="G86" s="56">
        <f t="shared" si="26"/>
        <v>4511.9299864593913</v>
      </c>
      <c r="H86" s="57">
        <f t="shared" si="27"/>
        <v>14797.068354057597</v>
      </c>
      <c r="I86" s="57">
        <f t="shared" si="28"/>
        <v>0</v>
      </c>
      <c r="J86" s="57">
        <f t="shared" si="29"/>
        <v>0</v>
      </c>
      <c r="K86" s="57">
        <f t="shared" si="30"/>
        <v>17779.155217117463</v>
      </c>
      <c r="L86" s="59">
        <f t="shared" si="35"/>
        <v>4511.9299864593913</v>
      </c>
      <c r="M86" s="27">
        <f t="shared" si="35"/>
        <v>10285.138367598203</v>
      </c>
      <c r="N86" s="27">
        <f t="shared" si="35"/>
        <v>0</v>
      </c>
      <c r="O86" s="27">
        <f t="shared" si="35"/>
        <v>0</v>
      </c>
      <c r="P86" s="60">
        <f t="shared" si="35"/>
        <v>13267.225230658074</v>
      </c>
      <c r="Q86" s="59">
        <v>11953</v>
      </c>
      <c r="R86" s="61" t="e">
        <f t="shared" si="31"/>
        <v>#N/A</v>
      </c>
      <c r="S86" s="27" t="e">
        <f t="shared" si="32"/>
        <v>#N/A</v>
      </c>
      <c r="T86" s="27" t="e">
        <f t="shared" si="33"/>
        <v>#N/A</v>
      </c>
      <c r="U86" s="62" t="e">
        <f>NA()</f>
        <v>#N/A</v>
      </c>
      <c r="V86" s="1" t="e">
        <f t="shared" si="34"/>
        <v>#N/A</v>
      </c>
      <c r="W86" s="26"/>
    </row>
    <row r="87" spans="1:23" ht="15.75" x14ac:dyDescent="0.25">
      <c r="A87" s="33">
        <v>42138</v>
      </c>
      <c r="B87" s="56">
        <f t="shared" si="21"/>
        <v>277431.80697240832</v>
      </c>
      <c r="C87" s="57">
        <f t="shared" si="22"/>
        <v>632417.73051606223</v>
      </c>
      <c r="D87" s="57">
        <f t="shared" si="23"/>
        <v>0</v>
      </c>
      <c r="E87" s="57">
        <f t="shared" si="24"/>
        <v>0</v>
      </c>
      <c r="F87" s="57">
        <f t="shared" si="25"/>
        <v>815781.7785953189</v>
      </c>
      <c r="G87" s="56">
        <f t="shared" si="26"/>
        <v>4511.9299864593913</v>
      </c>
      <c r="H87" s="57">
        <f t="shared" si="27"/>
        <v>14797.068354057597</v>
      </c>
      <c r="I87" s="57">
        <f t="shared" si="28"/>
        <v>0</v>
      </c>
      <c r="J87" s="57">
        <f t="shared" si="29"/>
        <v>0</v>
      </c>
      <c r="K87" s="57">
        <f t="shared" si="30"/>
        <v>17779.155217117463</v>
      </c>
      <c r="L87" s="59">
        <f t="shared" si="35"/>
        <v>4511.9299864593913</v>
      </c>
      <c r="M87" s="27">
        <f t="shared" si="35"/>
        <v>10285.138367598203</v>
      </c>
      <c r="N87" s="27">
        <f t="shared" si="35"/>
        <v>0</v>
      </c>
      <c r="O87" s="27">
        <f t="shared" si="35"/>
        <v>0</v>
      </c>
      <c r="P87" s="60">
        <f t="shared" si="35"/>
        <v>13267.225230658074</v>
      </c>
      <c r="Q87" s="59">
        <v>11844</v>
      </c>
      <c r="R87" s="61" t="e">
        <f t="shared" si="31"/>
        <v>#N/A</v>
      </c>
      <c r="S87" s="27" t="e">
        <f t="shared" si="32"/>
        <v>#N/A</v>
      </c>
      <c r="T87" s="27" t="e">
        <f t="shared" si="33"/>
        <v>#N/A</v>
      </c>
      <c r="U87" s="62" t="e">
        <f>NA()</f>
        <v>#N/A</v>
      </c>
      <c r="V87" s="1" t="e">
        <f t="shared" si="34"/>
        <v>#N/A</v>
      </c>
      <c r="W87" s="26"/>
    </row>
    <row r="88" spans="1:23" ht="15.75" x14ac:dyDescent="0.25">
      <c r="A88" s="33">
        <v>42139</v>
      </c>
      <c r="B88" s="56">
        <f t="shared" si="21"/>
        <v>277431.80697240832</v>
      </c>
      <c r="C88" s="57">
        <f t="shared" si="22"/>
        <v>632417.73051606223</v>
      </c>
      <c r="D88" s="57">
        <f t="shared" si="23"/>
        <v>0</v>
      </c>
      <c r="E88" s="57">
        <f t="shared" si="24"/>
        <v>0</v>
      </c>
      <c r="F88" s="57">
        <f t="shared" si="25"/>
        <v>815781.7785953189</v>
      </c>
      <c r="G88" s="56">
        <f t="shared" si="26"/>
        <v>4511.9299864593913</v>
      </c>
      <c r="H88" s="57">
        <f t="shared" si="27"/>
        <v>14797.068354057597</v>
      </c>
      <c r="I88" s="57">
        <f t="shared" si="28"/>
        <v>0</v>
      </c>
      <c r="J88" s="57">
        <f t="shared" si="29"/>
        <v>0</v>
      </c>
      <c r="K88" s="57">
        <f t="shared" si="30"/>
        <v>17779.155217117463</v>
      </c>
      <c r="L88" s="59">
        <f t="shared" si="35"/>
        <v>4511.9299864593913</v>
      </c>
      <c r="M88" s="27">
        <f t="shared" si="35"/>
        <v>10285.138367598203</v>
      </c>
      <c r="N88" s="27">
        <f t="shared" si="35"/>
        <v>0</v>
      </c>
      <c r="O88" s="27">
        <f t="shared" si="35"/>
        <v>0</v>
      </c>
      <c r="P88" s="60">
        <f t="shared" si="35"/>
        <v>13267.225230658074</v>
      </c>
      <c r="Q88" s="59">
        <v>12558</v>
      </c>
      <c r="R88" s="61">
        <f t="shared" si="31"/>
        <v>15231.385549605258</v>
      </c>
      <c r="S88" s="27">
        <f t="shared" si="32"/>
        <v>11604.691127070964</v>
      </c>
      <c r="T88" s="27">
        <f t="shared" si="33"/>
        <v>9669.3698881401069</v>
      </c>
      <c r="U88" s="62" t="e">
        <f>NA()</f>
        <v>#N/A</v>
      </c>
      <c r="V88" s="1" t="e">
        <f t="shared" si="34"/>
        <v>#N/A</v>
      </c>
      <c r="W88" s="26"/>
    </row>
    <row r="89" spans="1:23" ht="15.75" x14ac:dyDescent="0.25">
      <c r="A89" s="33">
        <v>42140</v>
      </c>
      <c r="B89" s="56">
        <f t="shared" si="21"/>
        <v>277431.80697240832</v>
      </c>
      <c r="C89" s="57">
        <f t="shared" si="22"/>
        <v>632417.73051606223</v>
      </c>
      <c r="D89" s="57">
        <f t="shared" si="23"/>
        <v>0</v>
      </c>
      <c r="E89" s="57">
        <f t="shared" si="24"/>
        <v>0</v>
      </c>
      <c r="F89" s="57">
        <f t="shared" si="25"/>
        <v>815781.7785953189</v>
      </c>
      <c r="G89" s="56">
        <f t="shared" si="26"/>
        <v>4511.9299864593913</v>
      </c>
      <c r="H89" s="57">
        <f t="shared" si="27"/>
        <v>14797.068354057597</v>
      </c>
      <c r="I89" s="57">
        <f t="shared" si="28"/>
        <v>0</v>
      </c>
      <c r="J89" s="57">
        <f t="shared" si="29"/>
        <v>0</v>
      </c>
      <c r="K89" s="57">
        <f t="shared" si="30"/>
        <v>17779.155217117463</v>
      </c>
      <c r="L89" s="59">
        <f t="shared" si="35"/>
        <v>4511.9299864593913</v>
      </c>
      <c r="M89" s="27">
        <f t="shared" si="35"/>
        <v>10285.138367598203</v>
      </c>
      <c r="N89" s="27">
        <f t="shared" si="35"/>
        <v>0</v>
      </c>
      <c r="O89" s="27">
        <f t="shared" si="35"/>
        <v>0</v>
      </c>
      <c r="P89" s="60">
        <f t="shared" si="35"/>
        <v>13267.225230658074</v>
      </c>
      <c r="Q89" s="59">
        <v>13025</v>
      </c>
      <c r="R89" s="61" t="e">
        <f t="shared" si="31"/>
        <v>#N/A</v>
      </c>
      <c r="S89" s="27" t="e">
        <f t="shared" si="32"/>
        <v>#N/A</v>
      </c>
      <c r="T89" s="27" t="e">
        <f t="shared" si="33"/>
        <v>#N/A</v>
      </c>
      <c r="U89" s="62" t="e">
        <f>NA()</f>
        <v>#N/A</v>
      </c>
      <c r="V89" s="1" t="e">
        <f t="shared" si="34"/>
        <v>#N/A</v>
      </c>
      <c r="W89" s="26"/>
    </row>
    <row r="90" spans="1:23" ht="15.75" x14ac:dyDescent="0.25">
      <c r="A90" s="33">
        <v>42141</v>
      </c>
      <c r="B90" s="56">
        <f t="shared" si="21"/>
        <v>277431.80697240832</v>
      </c>
      <c r="C90" s="57">
        <f t="shared" si="22"/>
        <v>632417.73051606223</v>
      </c>
      <c r="D90" s="57">
        <f t="shared" si="23"/>
        <v>0</v>
      </c>
      <c r="E90" s="57">
        <f t="shared" si="24"/>
        <v>0</v>
      </c>
      <c r="F90" s="57">
        <f t="shared" si="25"/>
        <v>815781.7785953189</v>
      </c>
      <c r="G90" s="56">
        <f t="shared" si="26"/>
        <v>4511.9299864593913</v>
      </c>
      <c r="H90" s="57">
        <f t="shared" si="27"/>
        <v>14797.068354057597</v>
      </c>
      <c r="I90" s="57">
        <f t="shared" si="28"/>
        <v>0</v>
      </c>
      <c r="J90" s="57">
        <f t="shared" si="29"/>
        <v>0</v>
      </c>
      <c r="K90" s="57">
        <f t="shared" si="30"/>
        <v>17779.155217117463</v>
      </c>
      <c r="L90" s="59">
        <f t="shared" si="35"/>
        <v>4511.9299864593913</v>
      </c>
      <c r="M90" s="27">
        <f t="shared" si="35"/>
        <v>10285.138367598203</v>
      </c>
      <c r="N90" s="27">
        <f t="shared" si="35"/>
        <v>0</v>
      </c>
      <c r="O90" s="27">
        <f t="shared" si="35"/>
        <v>0</v>
      </c>
      <c r="P90" s="60">
        <f t="shared" si="35"/>
        <v>13267.225230658074</v>
      </c>
      <c r="Q90" s="59">
        <v>12730</v>
      </c>
      <c r="R90" s="61" t="e">
        <f t="shared" si="31"/>
        <v>#N/A</v>
      </c>
      <c r="S90" s="27" t="e">
        <f t="shared" si="32"/>
        <v>#N/A</v>
      </c>
      <c r="T90" s="27" t="e">
        <f t="shared" si="33"/>
        <v>#N/A</v>
      </c>
      <c r="U90" s="62" t="e">
        <f>NA()</f>
        <v>#N/A</v>
      </c>
      <c r="V90" s="1" t="e">
        <f t="shared" si="34"/>
        <v>#N/A</v>
      </c>
      <c r="W90" s="26"/>
    </row>
    <row r="91" spans="1:23" ht="15.75" x14ac:dyDescent="0.25">
      <c r="A91" s="33">
        <v>42142</v>
      </c>
      <c r="B91" s="56">
        <f t="shared" si="21"/>
        <v>277431.80697240832</v>
      </c>
      <c r="C91" s="57">
        <f t="shared" si="22"/>
        <v>632417.73051606223</v>
      </c>
      <c r="D91" s="57">
        <f t="shared" si="23"/>
        <v>0</v>
      </c>
      <c r="E91" s="57">
        <f t="shared" si="24"/>
        <v>0</v>
      </c>
      <c r="F91" s="57">
        <f t="shared" si="25"/>
        <v>815781.7785953189</v>
      </c>
      <c r="G91" s="56">
        <f t="shared" si="26"/>
        <v>4511.9299864593913</v>
      </c>
      <c r="H91" s="57">
        <f t="shared" si="27"/>
        <v>14797.068354057597</v>
      </c>
      <c r="I91" s="57">
        <f t="shared" si="28"/>
        <v>0</v>
      </c>
      <c r="J91" s="57">
        <f t="shared" si="29"/>
        <v>0</v>
      </c>
      <c r="K91" s="57">
        <f t="shared" si="30"/>
        <v>17779.155217117463</v>
      </c>
      <c r="L91" s="59">
        <f t="shared" si="35"/>
        <v>4511.9299864593913</v>
      </c>
      <c r="M91" s="27">
        <f t="shared" si="35"/>
        <v>10285.138367598203</v>
      </c>
      <c r="N91" s="27">
        <f t="shared" si="35"/>
        <v>0</v>
      </c>
      <c r="O91" s="27">
        <f t="shared" si="35"/>
        <v>0</v>
      </c>
      <c r="P91" s="60">
        <f t="shared" si="35"/>
        <v>13267.225230658074</v>
      </c>
      <c r="Q91" s="59">
        <v>12628</v>
      </c>
      <c r="R91" s="61" t="e">
        <f t="shared" si="31"/>
        <v>#N/A</v>
      </c>
      <c r="S91" s="27" t="e">
        <f t="shared" si="32"/>
        <v>#N/A</v>
      </c>
      <c r="T91" s="27" t="e">
        <f t="shared" si="33"/>
        <v>#N/A</v>
      </c>
      <c r="U91" s="62" t="e">
        <f>NA()</f>
        <v>#N/A</v>
      </c>
      <c r="V91" s="1" t="e">
        <f t="shared" si="34"/>
        <v>#N/A</v>
      </c>
      <c r="W91" s="26"/>
    </row>
    <row r="92" spans="1:23" ht="15.75" x14ac:dyDescent="0.25">
      <c r="A92" s="33">
        <v>42143</v>
      </c>
      <c r="B92" s="56">
        <f t="shared" si="21"/>
        <v>277431.80697240832</v>
      </c>
      <c r="C92" s="57">
        <f t="shared" si="22"/>
        <v>632417.73051606223</v>
      </c>
      <c r="D92" s="57">
        <f t="shared" si="23"/>
        <v>0</v>
      </c>
      <c r="E92" s="57">
        <f t="shared" si="24"/>
        <v>0</v>
      </c>
      <c r="F92" s="57">
        <f t="shared" si="25"/>
        <v>815781.7785953189</v>
      </c>
      <c r="G92" s="56">
        <f t="shared" si="26"/>
        <v>4511.9299864593913</v>
      </c>
      <c r="H92" s="57">
        <f t="shared" si="27"/>
        <v>14797.068354057597</v>
      </c>
      <c r="I92" s="57">
        <f t="shared" si="28"/>
        <v>0</v>
      </c>
      <c r="J92" s="57">
        <f t="shared" si="29"/>
        <v>0</v>
      </c>
      <c r="K92" s="57">
        <f t="shared" si="30"/>
        <v>17779.155217117463</v>
      </c>
      <c r="L92" s="59">
        <f t="shared" si="35"/>
        <v>4511.9299864593913</v>
      </c>
      <c r="M92" s="27">
        <f t="shared" si="35"/>
        <v>10285.138367598203</v>
      </c>
      <c r="N92" s="27">
        <f t="shared" si="35"/>
        <v>0</v>
      </c>
      <c r="O92" s="27">
        <f t="shared" si="35"/>
        <v>0</v>
      </c>
      <c r="P92" s="60">
        <f t="shared" si="35"/>
        <v>13267.225230658074</v>
      </c>
      <c r="Q92" s="59">
        <v>13529</v>
      </c>
      <c r="R92" s="61" t="e">
        <f t="shared" si="31"/>
        <v>#N/A</v>
      </c>
      <c r="S92" s="27" t="e">
        <f t="shared" si="32"/>
        <v>#N/A</v>
      </c>
      <c r="T92" s="27" t="e">
        <f t="shared" si="33"/>
        <v>#N/A</v>
      </c>
      <c r="U92" s="62" t="e">
        <f>NA()</f>
        <v>#N/A</v>
      </c>
      <c r="V92" s="1" t="e">
        <f t="shared" si="34"/>
        <v>#N/A</v>
      </c>
      <c r="W92" s="26"/>
    </row>
    <row r="93" spans="1:23" ht="15.75" x14ac:dyDescent="0.25">
      <c r="A93" s="33">
        <v>42144</v>
      </c>
      <c r="B93" s="56">
        <f t="shared" si="21"/>
        <v>277431.80697240832</v>
      </c>
      <c r="C93" s="57">
        <f t="shared" si="22"/>
        <v>632417.73051606223</v>
      </c>
      <c r="D93" s="57">
        <f t="shared" si="23"/>
        <v>0</v>
      </c>
      <c r="E93" s="57">
        <f t="shared" si="24"/>
        <v>0</v>
      </c>
      <c r="F93" s="57">
        <f t="shared" si="25"/>
        <v>815781.7785953189</v>
      </c>
      <c r="G93" s="56">
        <f t="shared" si="26"/>
        <v>4511.9299864593913</v>
      </c>
      <c r="H93" s="57">
        <f t="shared" si="27"/>
        <v>14797.068354057597</v>
      </c>
      <c r="I93" s="57">
        <f t="shared" si="28"/>
        <v>0</v>
      </c>
      <c r="J93" s="57">
        <f t="shared" si="29"/>
        <v>0</v>
      </c>
      <c r="K93" s="57">
        <f t="shared" si="30"/>
        <v>17779.155217117463</v>
      </c>
      <c r="L93" s="59">
        <f t="shared" si="35"/>
        <v>4511.9299864593913</v>
      </c>
      <c r="M93" s="27">
        <f t="shared" si="35"/>
        <v>10285.138367598203</v>
      </c>
      <c r="N93" s="27">
        <f t="shared" si="35"/>
        <v>0</v>
      </c>
      <c r="O93" s="27">
        <f t="shared" si="35"/>
        <v>0</v>
      </c>
      <c r="P93" s="60">
        <f t="shared" si="35"/>
        <v>13267.225230658074</v>
      </c>
      <c r="Q93" s="59">
        <v>13181</v>
      </c>
      <c r="R93" s="61" t="e">
        <f t="shared" si="31"/>
        <v>#N/A</v>
      </c>
      <c r="S93" s="27" t="e">
        <f t="shared" si="32"/>
        <v>#N/A</v>
      </c>
      <c r="T93" s="27" t="e">
        <f t="shared" si="33"/>
        <v>#N/A</v>
      </c>
      <c r="U93" s="62" t="e">
        <f>NA()</f>
        <v>#N/A</v>
      </c>
      <c r="V93" s="1" t="e">
        <f t="shared" si="34"/>
        <v>#N/A</v>
      </c>
      <c r="W93" s="26"/>
    </row>
    <row r="94" spans="1:23" ht="15.75" x14ac:dyDescent="0.25">
      <c r="A94" s="33">
        <v>42145</v>
      </c>
      <c r="B94" s="56">
        <f t="shared" si="21"/>
        <v>277431.80697240832</v>
      </c>
      <c r="C94" s="57">
        <f t="shared" si="22"/>
        <v>632417.73051606223</v>
      </c>
      <c r="D94" s="57">
        <f t="shared" si="23"/>
        <v>0</v>
      </c>
      <c r="E94" s="57">
        <f t="shared" si="24"/>
        <v>0</v>
      </c>
      <c r="F94" s="57">
        <f t="shared" si="25"/>
        <v>815781.7785953189</v>
      </c>
      <c r="G94" s="56">
        <f t="shared" si="26"/>
        <v>4511.9299864593913</v>
      </c>
      <c r="H94" s="57">
        <f t="shared" si="27"/>
        <v>14797.068354057597</v>
      </c>
      <c r="I94" s="57">
        <f t="shared" si="28"/>
        <v>0</v>
      </c>
      <c r="J94" s="57">
        <f t="shared" si="29"/>
        <v>0</v>
      </c>
      <c r="K94" s="57">
        <f t="shared" si="30"/>
        <v>17779.155217117463</v>
      </c>
      <c r="L94" s="59">
        <f t="shared" si="35"/>
        <v>4511.9299864593913</v>
      </c>
      <c r="M94" s="27">
        <f t="shared" si="35"/>
        <v>10285.138367598203</v>
      </c>
      <c r="N94" s="27">
        <f t="shared" si="35"/>
        <v>0</v>
      </c>
      <c r="O94" s="27">
        <f t="shared" si="35"/>
        <v>0</v>
      </c>
      <c r="P94" s="60">
        <f t="shared" si="35"/>
        <v>13267.225230658074</v>
      </c>
      <c r="Q94" s="59">
        <v>12309</v>
      </c>
      <c r="R94" s="61" t="e">
        <f t="shared" si="31"/>
        <v>#N/A</v>
      </c>
      <c r="S94" s="27" t="e">
        <f t="shared" si="32"/>
        <v>#N/A</v>
      </c>
      <c r="T94" s="27" t="e">
        <f t="shared" si="33"/>
        <v>#N/A</v>
      </c>
      <c r="U94" s="62" t="e">
        <f>NA()</f>
        <v>#N/A</v>
      </c>
      <c r="V94" s="1" t="e">
        <f t="shared" si="34"/>
        <v>#N/A</v>
      </c>
      <c r="W94" s="26"/>
    </row>
    <row r="95" spans="1:23" ht="15.75" x14ac:dyDescent="0.25">
      <c r="A95" s="33">
        <v>42146</v>
      </c>
      <c r="B95" s="56">
        <f t="shared" si="21"/>
        <v>277431.80697240832</v>
      </c>
      <c r="C95" s="57">
        <f t="shared" si="22"/>
        <v>632417.73051606223</v>
      </c>
      <c r="D95" s="57">
        <f t="shared" si="23"/>
        <v>0</v>
      </c>
      <c r="E95" s="57">
        <f t="shared" si="24"/>
        <v>0</v>
      </c>
      <c r="F95" s="57">
        <f t="shared" si="25"/>
        <v>815781.7785953189</v>
      </c>
      <c r="G95" s="56">
        <f t="shared" si="26"/>
        <v>4511.9299864593913</v>
      </c>
      <c r="H95" s="57">
        <f t="shared" si="27"/>
        <v>14797.068354057597</v>
      </c>
      <c r="I95" s="57">
        <f t="shared" si="28"/>
        <v>0</v>
      </c>
      <c r="J95" s="57">
        <f t="shared" si="29"/>
        <v>0</v>
      </c>
      <c r="K95" s="57">
        <f t="shared" si="30"/>
        <v>17779.155217117463</v>
      </c>
      <c r="L95" s="59">
        <f t="shared" si="35"/>
        <v>4511.9299864593913</v>
      </c>
      <c r="M95" s="27">
        <f t="shared" si="35"/>
        <v>10285.138367598203</v>
      </c>
      <c r="N95" s="27">
        <f t="shared" si="35"/>
        <v>0</v>
      </c>
      <c r="O95" s="27">
        <f t="shared" si="35"/>
        <v>0</v>
      </c>
      <c r="P95" s="60">
        <f t="shared" si="35"/>
        <v>13267.225230658074</v>
      </c>
      <c r="Q95" s="59">
        <v>14929</v>
      </c>
      <c r="R95" s="61" t="e">
        <f t="shared" si="31"/>
        <v>#N/A</v>
      </c>
      <c r="S95" s="27" t="e">
        <f t="shared" si="32"/>
        <v>#N/A</v>
      </c>
      <c r="T95" s="27" t="e">
        <f t="shared" si="33"/>
        <v>#N/A</v>
      </c>
      <c r="U95" s="62" t="e">
        <f>NA()</f>
        <v>#N/A</v>
      </c>
      <c r="V95" s="1" t="e">
        <f t="shared" si="34"/>
        <v>#N/A</v>
      </c>
      <c r="W95" s="26"/>
    </row>
    <row r="96" spans="1:23" ht="15.75" x14ac:dyDescent="0.25">
      <c r="A96" s="33">
        <v>42147</v>
      </c>
      <c r="B96" s="56">
        <f t="shared" si="21"/>
        <v>277431.80697240832</v>
      </c>
      <c r="C96" s="57">
        <f t="shared" si="22"/>
        <v>632417.73051606223</v>
      </c>
      <c r="D96" s="57">
        <f t="shared" si="23"/>
        <v>0</v>
      </c>
      <c r="E96" s="57">
        <f t="shared" si="24"/>
        <v>0</v>
      </c>
      <c r="F96" s="57">
        <f t="shared" si="25"/>
        <v>815781.7785953189</v>
      </c>
      <c r="G96" s="56">
        <f t="shared" si="26"/>
        <v>4511.9299864593913</v>
      </c>
      <c r="H96" s="57">
        <f t="shared" si="27"/>
        <v>14797.068354057597</v>
      </c>
      <c r="I96" s="57">
        <f t="shared" si="28"/>
        <v>0</v>
      </c>
      <c r="J96" s="57">
        <f t="shared" si="29"/>
        <v>0</v>
      </c>
      <c r="K96" s="57">
        <f t="shared" si="30"/>
        <v>17779.155217117463</v>
      </c>
      <c r="L96" s="59">
        <f t="shared" si="35"/>
        <v>4511.9299864593913</v>
      </c>
      <c r="M96" s="27">
        <f t="shared" si="35"/>
        <v>10285.138367598203</v>
      </c>
      <c r="N96" s="27">
        <f t="shared" si="35"/>
        <v>0</v>
      </c>
      <c r="O96" s="27">
        <f t="shared" si="35"/>
        <v>0</v>
      </c>
      <c r="P96" s="60">
        <f t="shared" si="35"/>
        <v>13267.225230658074</v>
      </c>
      <c r="Q96" s="59">
        <v>16941</v>
      </c>
      <c r="R96" s="61" t="e">
        <f t="shared" si="31"/>
        <v>#N/A</v>
      </c>
      <c r="S96" s="27" t="e">
        <f t="shared" si="32"/>
        <v>#N/A</v>
      </c>
      <c r="T96" s="27" t="e">
        <f t="shared" si="33"/>
        <v>#N/A</v>
      </c>
      <c r="U96" s="62" t="e">
        <f>NA()</f>
        <v>#N/A</v>
      </c>
      <c r="V96" s="1" t="e">
        <f t="shared" si="34"/>
        <v>#N/A</v>
      </c>
      <c r="W96" s="26"/>
    </row>
    <row r="97" spans="1:23" ht="15.75" x14ac:dyDescent="0.25">
      <c r="A97" s="33">
        <v>42148</v>
      </c>
      <c r="B97" s="56">
        <f t="shared" si="21"/>
        <v>277431.80697240832</v>
      </c>
      <c r="C97" s="57">
        <f t="shared" si="22"/>
        <v>632417.73051606223</v>
      </c>
      <c r="D97" s="57">
        <f t="shared" si="23"/>
        <v>0</v>
      </c>
      <c r="E97" s="57">
        <f t="shared" si="24"/>
        <v>0</v>
      </c>
      <c r="F97" s="57">
        <f t="shared" si="25"/>
        <v>815781.7785953189</v>
      </c>
      <c r="G97" s="56">
        <f t="shared" si="26"/>
        <v>4511.9299864593913</v>
      </c>
      <c r="H97" s="57">
        <f t="shared" si="27"/>
        <v>14797.068354057597</v>
      </c>
      <c r="I97" s="57">
        <f t="shared" si="28"/>
        <v>0</v>
      </c>
      <c r="J97" s="57">
        <f t="shared" si="29"/>
        <v>0</v>
      </c>
      <c r="K97" s="57">
        <f t="shared" si="30"/>
        <v>17779.155217117463</v>
      </c>
      <c r="L97" s="59">
        <f t="shared" si="35"/>
        <v>4511.9299864593913</v>
      </c>
      <c r="M97" s="27">
        <f t="shared" si="35"/>
        <v>10285.138367598203</v>
      </c>
      <c r="N97" s="27">
        <f t="shared" si="35"/>
        <v>0</v>
      </c>
      <c r="O97" s="27">
        <f t="shared" si="35"/>
        <v>0</v>
      </c>
      <c r="P97" s="60">
        <f t="shared" si="35"/>
        <v>13267.225230658074</v>
      </c>
      <c r="Q97" s="59">
        <v>17333</v>
      </c>
      <c r="R97" s="61" t="e">
        <f t="shared" si="31"/>
        <v>#N/A</v>
      </c>
      <c r="S97" s="27" t="e">
        <f t="shared" si="32"/>
        <v>#N/A</v>
      </c>
      <c r="T97" s="27" t="e">
        <f t="shared" si="33"/>
        <v>#N/A</v>
      </c>
      <c r="U97" s="62" t="e">
        <f>NA()</f>
        <v>#N/A</v>
      </c>
      <c r="V97" s="1" t="e">
        <f t="shared" si="34"/>
        <v>#N/A</v>
      </c>
      <c r="W97" s="26"/>
    </row>
    <row r="98" spans="1:23" ht="15.75" x14ac:dyDescent="0.25">
      <c r="A98" s="33">
        <v>42149</v>
      </c>
      <c r="B98" s="56">
        <f t="shared" si="21"/>
        <v>277431.80697240832</v>
      </c>
      <c r="C98" s="57">
        <f t="shared" si="22"/>
        <v>632417.73051606223</v>
      </c>
      <c r="D98" s="57">
        <f t="shared" si="23"/>
        <v>0</v>
      </c>
      <c r="E98" s="57">
        <f t="shared" si="24"/>
        <v>0</v>
      </c>
      <c r="F98" s="57">
        <f t="shared" si="25"/>
        <v>815781.7785953189</v>
      </c>
      <c r="G98" s="56">
        <f t="shared" si="26"/>
        <v>4511.9299864593913</v>
      </c>
      <c r="H98" s="57">
        <f t="shared" si="27"/>
        <v>14797.068354057597</v>
      </c>
      <c r="I98" s="57">
        <f t="shared" si="28"/>
        <v>0</v>
      </c>
      <c r="J98" s="57">
        <f t="shared" si="29"/>
        <v>0</v>
      </c>
      <c r="K98" s="57">
        <f t="shared" si="30"/>
        <v>17779.155217117463</v>
      </c>
      <c r="L98" s="59">
        <f t="shared" si="35"/>
        <v>4511.9299864593913</v>
      </c>
      <c r="M98" s="27">
        <f t="shared" si="35"/>
        <v>10285.138367598203</v>
      </c>
      <c r="N98" s="27">
        <f t="shared" si="35"/>
        <v>0</v>
      </c>
      <c r="O98" s="27">
        <f t="shared" si="35"/>
        <v>0</v>
      </c>
      <c r="P98" s="60">
        <f t="shared" si="35"/>
        <v>13267.225230658074</v>
      </c>
      <c r="Q98" s="59">
        <v>16123</v>
      </c>
      <c r="R98" s="61" t="e">
        <f t="shared" si="31"/>
        <v>#N/A</v>
      </c>
      <c r="S98" s="27" t="e">
        <f t="shared" si="32"/>
        <v>#N/A</v>
      </c>
      <c r="T98" s="27" t="e">
        <f t="shared" si="33"/>
        <v>#N/A</v>
      </c>
      <c r="U98" s="62" t="e">
        <f>NA()</f>
        <v>#N/A</v>
      </c>
      <c r="V98" s="1" t="e">
        <f t="shared" si="34"/>
        <v>#N/A</v>
      </c>
      <c r="W98" s="26"/>
    </row>
    <row r="99" spans="1:23" ht="15.75" x14ac:dyDescent="0.25">
      <c r="A99" s="33">
        <v>42150</v>
      </c>
      <c r="B99" s="56">
        <f t="shared" si="21"/>
        <v>277431.80697240832</v>
      </c>
      <c r="C99" s="57">
        <f t="shared" si="22"/>
        <v>632417.73051606223</v>
      </c>
      <c r="D99" s="57">
        <f t="shared" si="23"/>
        <v>0</v>
      </c>
      <c r="E99" s="57">
        <f t="shared" si="24"/>
        <v>0</v>
      </c>
      <c r="F99" s="57">
        <f t="shared" si="25"/>
        <v>815781.7785953189</v>
      </c>
      <c r="G99" s="56">
        <f t="shared" si="26"/>
        <v>4511.9299864593913</v>
      </c>
      <c r="H99" s="57">
        <f t="shared" si="27"/>
        <v>14797.068354057597</v>
      </c>
      <c r="I99" s="57">
        <f t="shared" si="28"/>
        <v>0</v>
      </c>
      <c r="J99" s="57">
        <f t="shared" si="29"/>
        <v>0</v>
      </c>
      <c r="K99" s="57">
        <f t="shared" si="30"/>
        <v>17779.155217117463</v>
      </c>
      <c r="L99" s="59">
        <f t="shared" si="35"/>
        <v>4511.9299864593913</v>
      </c>
      <c r="M99" s="27">
        <f t="shared" si="35"/>
        <v>10285.138367598203</v>
      </c>
      <c r="N99" s="27">
        <f t="shared" si="35"/>
        <v>0</v>
      </c>
      <c r="O99" s="27">
        <f t="shared" si="35"/>
        <v>0</v>
      </c>
      <c r="P99" s="60">
        <f t="shared" si="35"/>
        <v>13267.225230658074</v>
      </c>
      <c r="Q99" s="59">
        <v>15809</v>
      </c>
      <c r="R99" s="61" t="e">
        <f t="shared" si="31"/>
        <v>#N/A</v>
      </c>
      <c r="S99" s="27" t="e">
        <f t="shared" si="32"/>
        <v>#N/A</v>
      </c>
      <c r="T99" s="27" t="e">
        <f t="shared" si="33"/>
        <v>#N/A</v>
      </c>
      <c r="U99" s="62" t="e">
        <f>NA()</f>
        <v>#N/A</v>
      </c>
      <c r="V99" s="1" t="e">
        <f t="shared" si="34"/>
        <v>#N/A</v>
      </c>
      <c r="W99" s="26"/>
    </row>
    <row r="100" spans="1:23" ht="15.75" x14ac:dyDescent="0.25">
      <c r="A100" s="33">
        <v>42151</v>
      </c>
      <c r="B100" s="56">
        <f t="shared" si="21"/>
        <v>277431.80697240832</v>
      </c>
      <c r="C100" s="57">
        <f t="shared" si="22"/>
        <v>632417.73051606223</v>
      </c>
      <c r="D100" s="57">
        <f t="shared" si="23"/>
        <v>0</v>
      </c>
      <c r="E100" s="57">
        <f t="shared" si="24"/>
        <v>0</v>
      </c>
      <c r="F100" s="57">
        <f t="shared" si="25"/>
        <v>815781.7785953189</v>
      </c>
      <c r="G100" s="56">
        <f t="shared" si="26"/>
        <v>4511.9299864593913</v>
      </c>
      <c r="H100" s="57">
        <f t="shared" si="27"/>
        <v>14797.068354057597</v>
      </c>
      <c r="I100" s="57">
        <f t="shared" si="28"/>
        <v>0</v>
      </c>
      <c r="J100" s="57">
        <f t="shared" si="29"/>
        <v>0</v>
      </c>
      <c r="K100" s="57">
        <f t="shared" si="30"/>
        <v>17779.155217117463</v>
      </c>
      <c r="L100" s="59">
        <f t="shared" si="35"/>
        <v>4511.9299864593913</v>
      </c>
      <c r="M100" s="27">
        <f t="shared" si="35"/>
        <v>10285.138367598203</v>
      </c>
      <c r="N100" s="27">
        <f t="shared" si="35"/>
        <v>0</v>
      </c>
      <c r="O100" s="27">
        <f t="shared" si="35"/>
        <v>0</v>
      </c>
      <c r="P100" s="60">
        <f t="shared" si="35"/>
        <v>13267.225230658074</v>
      </c>
      <c r="Q100" s="59">
        <v>14179</v>
      </c>
      <c r="R100" s="61" t="e">
        <f t="shared" si="31"/>
        <v>#N/A</v>
      </c>
      <c r="S100" s="27" t="e">
        <f t="shared" si="32"/>
        <v>#N/A</v>
      </c>
      <c r="T100" s="27" t="e">
        <f t="shared" si="33"/>
        <v>#N/A</v>
      </c>
      <c r="U100" s="62" t="e">
        <f>NA()</f>
        <v>#N/A</v>
      </c>
      <c r="V100" s="1" t="e">
        <f t="shared" si="34"/>
        <v>#N/A</v>
      </c>
    </row>
    <row r="101" spans="1:23" ht="15.75" x14ac:dyDescent="0.25">
      <c r="A101" s="33">
        <v>42152</v>
      </c>
      <c r="B101" s="56">
        <f t="shared" si="21"/>
        <v>277431.80697240832</v>
      </c>
      <c r="C101" s="57">
        <f t="shared" si="22"/>
        <v>632417.73051606223</v>
      </c>
      <c r="D101" s="57">
        <f t="shared" si="23"/>
        <v>0</v>
      </c>
      <c r="E101" s="57">
        <f t="shared" si="24"/>
        <v>0</v>
      </c>
      <c r="F101" s="57">
        <f t="shared" si="25"/>
        <v>815781.7785953189</v>
      </c>
      <c r="G101" s="56">
        <f t="shared" si="26"/>
        <v>4511.9299864593913</v>
      </c>
      <c r="H101" s="57">
        <f t="shared" si="27"/>
        <v>14797.068354057597</v>
      </c>
      <c r="I101" s="57">
        <f t="shared" si="28"/>
        <v>0</v>
      </c>
      <c r="J101" s="57">
        <f t="shared" si="29"/>
        <v>0</v>
      </c>
      <c r="K101" s="57">
        <f t="shared" si="30"/>
        <v>17779.155217117463</v>
      </c>
      <c r="L101" s="59">
        <f t="shared" si="35"/>
        <v>4511.9299864593913</v>
      </c>
      <c r="M101" s="27">
        <f t="shared" si="35"/>
        <v>10285.138367598203</v>
      </c>
      <c r="N101" s="27">
        <f t="shared" si="35"/>
        <v>0</v>
      </c>
      <c r="O101" s="27">
        <f t="shared" si="35"/>
        <v>0</v>
      </c>
      <c r="P101" s="60">
        <f t="shared" si="35"/>
        <v>13267.225230658074</v>
      </c>
      <c r="Q101" s="59">
        <v>14861</v>
      </c>
      <c r="R101" s="61" t="e">
        <f t="shared" si="31"/>
        <v>#N/A</v>
      </c>
      <c r="S101" s="27" t="e">
        <f t="shared" si="32"/>
        <v>#N/A</v>
      </c>
      <c r="T101" s="27" t="e">
        <f t="shared" si="33"/>
        <v>#N/A</v>
      </c>
      <c r="U101" s="62" t="e">
        <f>NA()</f>
        <v>#N/A</v>
      </c>
      <c r="V101" s="1" t="e">
        <f t="shared" si="34"/>
        <v>#N/A</v>
      </c>
    </row>
    <row r="102" spans="1:23" ht="15.75" x14ac:dyDescent="0.25">
      <c r="A102" s="33">
        <v>42153</v>
      </c>
      <c r="B102" s="56">
        <f t="shared" si="21"/>
        <v>277431.80697240832</v>
      </c>
      <c r="C102" s="57">
        <f t="shared" si="22"/>
        <v>632417.73051606223</v>
      </c>
      <c r="D102" s="57">
        <f t="shared" si="23"/>
        <v>0</v>
      </c>
      <c r="E102" s="57">
        <f t="shared" si="24"/>
        <v>0</v>
      </c>
      <c r="F102" s="57">
        <f t="shared" si="25"/>
        <v>815781.7785953189</v>
      </c>
      <c r="G102" s="56">
        <f t="shared" si="26"/>
        <v>4511.9299864593913</v>
      </c>
      <c r="H102" s="57">
        <f t="shared" si="27"/>
        <v>14797.068354057597</v>
      </c>
      <c r="I102" s="57">
        <f t="shared" si="28"/>
        <v>0</v>
      </c>
      <c r="J102" s="57">
        <f t="shared" si="29"/>
        <v>0</v>
      </c>
      <c r="K102" s="57">
        <f t="shared" si="30"/>
        <v>17779.155217117463</v>
      </c>
      <c r="L102" s="59">
        <f t="shared" si="35"/>
        <v>4511.9299864593913</v>
      </c>
      <c r="M102" s="27">
        <f t="shared" si="35"/>
        <v>10285.138367598203</v>
      </c>
      <c r="N102" s="27">
        <f t="shared" si="35"/>
        <v>0</v>
      </c>
      <c r="O102" s="27">
        <f t="shared" si="35"/>
        <v>0</v>
      </c>
      <c r="P102" s="60">
        <f t="shared" si="35"/>
        <v>13267.225230658074</v>
      </c>
      <c r="Q102" s="59">
        <v>13628</v>
      </c>
      <c r="R102" s="61" t="e">
        <f t="shared" si="31"/>
        <v>#N/A</v>
      </c>
      <c r="S102" s="27" t="e">
        <f t="shared" si="32"/>
        <v>#N/A</v>
      </c>
      <c r="T102" s="27" t="e">
        <f t="shared" si="33"/>
        <v>#N/A</v>
      </c>
      <c r="U102" s="62" t="e">
        <f>NA()</f>
        <v>#N/A</v>
      </c>
      <c r="V102" s="1" t="e">
        <f t="shared" si="34"/>
        <v>#N/A</v>
      </c>
    </row>
    <row r="103" spans="1:23" ht="15.75" x14ac:dyDescent="0.25">
      <c r="A103" s="33">
        <v>42154</v>
      </c>
      <c r="B103" s="56">
        <f t="shared" si="21"/>
        <v>277431.80697240832</v>
      </c>
      <c r="C103" s="57">
        <f t="shared" si="22"/>
        <v>632417.73051606223</v>
      </c>
      <c r="D103" s="57">
        <f t="shared" si="23"/>
        <v>0</v>
      </c>
      <c r="E103" s="57">
        <f t="shared" si="24"/>
        <v>0</v>
      </c>
      <c r="F103" s="57">
        <f t="shared" si="25"/>
        <v>815781.7785953189</v>
      </c>
      <c r="G103" s="56">
        <f t="shared" si="26"/>
        <v>4511.9299864593913</v>
      </c>
      <c r="H103" s="57">
        <f t="shared" si="27"/>
        <v>14797.068354057597</v>
      </c>
      <c r="I103" s="57">
        <f t="shared" si="28"/>
        <v>0</v>
      </c>
      <c r="J103" s="57">
        <f t="shared" si="29"/>
        <v>0</v>
      </c>
      <c r="K103" s="57">
        <f t="shared" si="30"/>
        <v>17779.155217117463</v>
      </c>
      <c r="L103" s="59">
        <f t="shared" si="35"/>
        <v>4511.9299864593913</v>
      </c>
      <c r="M103" s="27">
        <f t="shared" si="35"/>
        <v>10285.138367598203</v>
      </c>
      <c r="N103" s="27">
        <f t="shared" si="35"/>
        <v>0</v>
      </c>
      <c r="O103" s="27">
        <f t="shared" si="35"/>
        <v>0</v>
      </c>
      <c r="P103" s="60">
        <f t="shared" si="35"/>
        <v>13267.225230658074</v>
      </c>
      <c r="Q103" s="59">
        <v>12570</v>
      </c>
      <c r="R103" s="61" t="e">
        <f t="shared" si="31"/>
        <v>#N/A</v>
      </c>
      <c r="S103" s="27" t="e">
        <f t="shared" si="32"/>
        <v>#N/A</v>
      </c>
      <c r="T103" s="27" t="e">
        <f t="shared" si="33"/>
        <v>#N/A</v>
      </c>
      <c r="U103" s="62" t="e">
        <f>NA()</f>
        <v>#N/A</v>
      </c>
      <c r="V103" s="1" t="e">
        <f t="shared" si="34"/>
        <v>#N/A</v>
      </c>
    </row>
    <row r="104" spans="1:23" ht="15.75" x14ac:dyDescent="0.25">
      <c r="A104" s="33">
        <v>42155</v>
      </c>
      <c r="B104" s="56">
        <f t="shared" si="21"/>
        <v>277431.80697240832</v>
      </c>
      <c r="C104" s="57">
        <f t="shared" si="22"/>
        <v>632417.73051606223</v>
      </c>
      <c r="D104" s="57">
        <f t="shared" si="23"/>
        <v>0</v>
      </c>
      <c r="E104" s="57">
        <f t="shared" si="24"/>
        <v>0</v>
      </c>
      <c r="F104" s="57">
        <f t="shared" si="25"/>
        <v>815781.7785953189</v>
      </c>
      <c r="G104" s="56">
        <f t="shared" si="26"/>
        <v>4511.9299864593913</v>
      </c>
      <c r="H104" s="57">
        <f t="shared" si="27"/>
        <v>14797.068354057597</v>
      </c>
      <c r="I104" s="57">
        <f t="shared" si="28"/>
        <v>0</v>
      </c>
      <c r="J104" s="57">
        <f t="shared" si="29"/>
        <v>0</v>
      </c>
      <c r="K104" s="57">
        <f t="shared" si="30"/>
        <v>17779.155217117463</v>
      </c>
      <c r="L104" s="59">
        <f t="shared" si="35"/>
        <v>4511.9299864593913</v>
      </c>
      <c r="M104" s="27">
        <f t="shared" si="35"/>
        <v>10285.138367598203</v>
      </c>
      <c r="N104" s="27">
        <f t="shared" si="35"/>
        <v>0</v>
      </c>
      <c r="O104" s="27">
        <f t="shared" si="35"/>
        <v>0</v>
      </c>
      <c r="P104" s="60">
        <f t="shared" si="35"/>
        <v>13267.225230658074</v>
      </c>
      <c r="Q104" s="59">
        <v>12454</v>
      </c>
      <c r="R104" s="61" t="e">
        <f t="shared" si="31"/>
        <v>#N/A</v>
      </c>
      <c r="S104" s="27" t="e">
        <f t="shared" si="32"/>
        <v>#N/A</v>
      </c>
      <c r="T104" s="27" t="e">
        <f t="shared" si="33"/>
        <v>#N/A</v>
      </c>
      <c r="U104" s="62" t="e">
        <f>NA()</f>
        <v>#N/A</v>
      </c>
      <c r="V104" s="1" t="e">
        <f t="shared" si="34"/>
        <v>#N/A</v>
      </c>
    </row>
    <row r="105" spans="1:23" ht="15.75" x14ac:dyDescent="0.25">
      <c r="A105" s="33">
        <v>42156</v>
      </c>
      <c r="B105" s="56">
        <f t="shared" ref="B105:B134" si="36">$F$4</f>
        <v>372304.98692701</v>
      </c>
      <c r="C105" s="57">
        <f t="shared" ref="C105:C134" si="37">$F$5</f>
        <v>434568.2037431944</v>
      </c>
      <c r="D105" s="57">
        <f t="shared" ref="D105:D134" si="38">$F$6</f>
        <v>0</v>
      </c>
      <c r="E105" s="57">
        <f t="shared" ref="E105:E134" si="39">$F$7</f>
        <v>0</v>
      </c>
      <c r="F105" s="57">
        <f t="shared" ref="F105:F134" si="40">$F$8</f>
        <v>584388.32896313223</v>
      </c>
      <c r="G105" s="56">
        <f t="shared" si="26"/>
        <v>6256.7008978574904</v>
      </c>
      <c r="H105" s="57">
        <f t="shared" si="27"/>
        <v>13559.754485676907</v>
      </c>
      <c r="I105" s="57">
        <f t="shared" si="28"/>
        <v>0</v>
      </c>
      <c r="J105" s="57">
        <f t="shared" si="29"/>
        <v>0</v>
      </c>
      <c r="K105" s="57">
        <f t="shared" si="30"/>
        <v>16077.528205867442</v>
      </c>
      <c r="L105" s="59">
        <f t="shared" si="35"/>
        <v>6256.7008978574904</v>
      </c>
      <c r="M105" s="27">
        <f t="shared" si="35"/>
        <v>7303.0535878194169</v>
      </c>
      <c r="N105" s="27">
        <f t="shared" si="35"/>
        <v>0</v>
      </c>
      <c r="O105" s="27">
        <f t="shared" si="35"/>
        <v>0</v>
      </c>
      <c r="P105" s="60">
        <f t="shared" si="35"/>
        <v>9820.8273080099516</v>
      </c>
      <c r="Q105" s="59">
        <v>13713</v>
      </c>
      <c r="R105" s="61" t="e">
        <f t="shared" si="31"/>
        <v>#N/A</v>
      </c>
      <c r="S105" s="27" t="e">
        <f t="shared" si="32"/>
        <v>#N/A</v>
      </c>
      <c r="T105" s="27" t="e">
        <f t="shared" si="33"/>
        <v>#N/A</v>
      </c>
      <c r="U105" s="62" t="e">
        <f>NA()</f>
        <v>#N/A</v>
      </c>
      <c r="V105" s="1" t="e">
        <f t="shared" si="34"/>
        <v>#N/A</v>
      </c>
    </row>
    <row r="106" spans="1:23" ht="15.75" x14ac:dyDescent="0.25">
      <c r="A106" s="33">
        <v>42157</v>
      </c>
      <c r="B106" s="56">
        <f t="shared" si="36"/>
        <v>372304.98692701</v>
      </c>
      <c r="C106" s="57">
        <f t="shared" si="37"/>
        <v>434568.2037431944</v>
      </c>
      <c r="D106" s="57">
        <f t="shared" si="38"/>
        <v>0</v>
      </c>
      <c r="E106" s="57">
        <f t="shared" si="39"/>
        <v>0</v>
      </c>
      <c r="F106" s="57">
        <f t="shared" si="40"/>
        <v>584388.32896313223</v>
      </c>
      <c r="G106" s="56">
        <f t="shared" si="26"/>
        <v>6256.7008978574904</v>
      </c>
      <c r="H106" s="57">
        <f t="shared" si="27"/>
        <v>13559.754485676907</v>
      </c>
      <c r="I106" s="57">
        <f t="shared" si="28"/>
        <v>0</v>
      </c>
      <c r="J106" s="57">
        <f t="shared" si="29"/>
        <v>0</v>
      </c>
      <c r="K106" s="57">
        <f t="shared" si="30"/>
        <v>16077.528205867442</v>
      </c>
      <c r="L106" s="59">
        <f t="shared" si="35"/>
        <v>6256.7008978574904</v>
      </c>
      <c r="M106" s="27">
        <f t="shared" si="35"/>
        <v>7303.0535878194169</v>
      </c>
      <c r="N106" s="27">
        <f t="shared" si="35"/>
        <v>0</v>
      </c>
      <c r="O106" s="27">
        <f t="shared" si="35"/>
        <v>0</v>
      </c>
      <c r="P106" s="60">
        <f t="shared" si="35"/>
        <v>9820.8273080099516</v>
      </c>
      <c r="Q106" s="59">
        <v>12172</v>
      </c>
      <c r="R106" s="61" t="e">
        <f t="shared" si="31"/>
        <v>#N/A</v>
      </c>
      <c r="S106" s="27" t="e">
        <f t="shared" si="32"/>
        <v>#N/A</v>
      </c>
      <c r="T106" s="27" t="e">
        <f t="shared" si="33"/>
        <v>#N/A</v>
      </c>
      <c r="U106" s="62" t="e">
        <f>NA()</f>
        <v>#N/A</v>
      </c>
      <c r="V106" s="1" t="e">
        <f t="shared" si="34"/>
        <v>#N/A</v>
      </c>
    </row>
    <row r="107" spans="1:23" ht="15.75" x14ac:dyDescent="0.25">
      <c r="A107" s="33">
        <v>42158</v>
      </c>
      <c r="B107" s="56">
        <f t="shared" si="36"/>
        <v>372304.98692701</v>
      </c>
      <c r="C107" s="57">
        <f t="shared" si="37"/>
        <v>434568.2037431944</v>
      </c>
      <c r="D107" s="57">
        <f t="shared" si="38"/>
        <v>0</v>
      </c>
      <c r="E107" s="57">
        <f t="shared" si="39"/>
        <v>0</v>
      </c>
      <c r="F107" s="57">
        <f t="shared" si="40"/>
        <v>584388.32896313223</v>
      </c>
      <c r="G107" s="56">
        <f t="shared" si="26"/>
        <v>6256.7008978574904</v>
      </c>
      <c r="H107" s="57">
        <f t="shared" si="27"/>
        <v>13559.754485676907</v>
      </c>
      <c r="I107" s="57">
        <f t="shared" si="28"/>
        <v>0</v>
      </c>
      <c r="J107" s="57">
        <f t="shared" si="29"/>
        <v>0</v>
      </c>
      <c r="K107" s="57">
        <f t="shared" si="30"/>
        <v>16077.528205867442</v>
      </c>
      <c r="L107" s="59">
        <f t="shared" si="35"/>
        <v>6256.7008978574904</v>
      </c>
      <c r="M107" s="27">
        <f t="shared" si="35"/>
        <v>7303.0535878194169</v>
      </c>
      <c r="N107" s="27">
        <f t="shared" si="35"/>
        <v>0</v>
      </c>
      <c r="O107" s="27">
        <f t="shared" si="35"/>
        <v>0</v>
      </c>
      <c r="P107" s="60">
        <f t="shared" si="35"/>
        <v>9820.8273080099516</v>
      </c>
      <c r="Q107" s="59">
        <v>11276</v>
      </c>
      <c r="R107" s="61" t="e">
        <f t="shared" si="31"/>
        <v>#N/A</v>
      </c>
      <c r="S107" s="27" t="e">
        <f t="shared" si="32"/>
        <v>#N/A</v>
      </c>
      <c r="T107" s="27" t="e">
        <f t="shared" si="33"/>
        <v>#N/A</v>
      </c>
      <c r="U107" s="62" t="e">
        <f>NA()</f>
        <v>#N/A</v>
      </c>
      <c r="V107" s="1" t="e">
        <f t="shared" si="34"/>
        <v>#N/A</v>
      </c>
    </row>
    <row r="108" spans="1:23" ht="15.75" x14ac:dyDescent="0.25">
      <c r="A108" s="33">
        <v>42159</v>
      </c>
      <c r="B108" s="56">
        <f t="shared" si="36"/>
        <v>372304.98692701</v>
      </c>
      <c r="C108" s="57">
        <f t="shared" si="37"/>
        <v>434568.2037431944</v>
      </c>
      <c r="D108" s="57">
        <f t="shared" si="38"/>
        <v>0</v>
      </c>
      <c r="E108" s="57">
        <f t="shared" si="39"/>
        <v>0</v>
      </c>
      <c r="F108" s="57">
        <f t="shared" si="40"/>
        <v>584388.32896313223</v>
      </c>
      <c r="G108" s="56">
        <f t="shared" si="26"/>
        <v>6256.7008978574904</v>
      </c>
      <c r="H108" s="57">
        <f t="shared" si="27"/>
        <v>13559.754485676907</v>
      </c>
      <c r="I108" s="57">
        <f t="shared" si="28"/>
        <v>0</v>
      </c>
      <c r="J108" s="57">
        <f t="shared" si="29"/>
        <v>0</v>
      </c>
      <c r="K108" s="57">
        <f t="shared" si="30"/>
        <v>16077.528205867442</v>
      </c>
      <c r="L108" s="59">
        <f t="shared" si="35"/>
        <v>6256.7008978574904</v>
      </c>
      <c r="M108" s="27">
        <f t="shared" si="35"/>
        <v>7303.0535878194169</v>
      </c>
      <c r="N108" s="27">
        <f t="shared" si="35"/>
        <v>0</v>
      </c>
      <c r="O108" s="27">
        <f t="shared" si="35"/>
        <v>0</v>
      </c>
      <c r="P108" s="60">
        <f t="shared" si="35"/>
        <v>9820.8273080099516</v>
      </c>
      <c r="Q108" s="59">
        <v>11747</v>
      </c>
      <c r="R108" s="61" t="e">
        <f t="shared" si="31"/>
        <v>#N/A</v>
      </c>
      <c r="S108" s="27" t="e">
        <f t="shared" si="32"/>
        <v>#N/A</v>
      </c>
      <c r="T108" s="27" t="e">
        <f t="shared" si="33"/>
        <v>#N/A</v>
      </c>
      <c r="U108" s="62" t="e">
        <f>NA()</f>
        <v>#N/A</v>
      </c>
      <c r="V108" s="1" t="e">
        <f t="shared" si="34"/>
        <v>#N/A</v>
      </c>
    </row>
    <row r="109" spans="1:23" ht="15.75" x14ac:dyDescent="0.25">
      <c r="A109" s="33">
        <v>42160</v>
      </c>
      <c r="B109" s="56">
        <f t="shared" si="36"/>
        <v>372304.98692701</v>
      </c>
      <c r="C109" s="57">
        <f t="shared" si="37"/>
        <v>434568.2037431944</v>
      </c>
      <c r="D109" s="57">
        <f t="shared" si="38"/>
        <v>0</v>
      </c>
      <c r="E109" s="57">
        <f t="shared" si="39"/>
        <v>0</v>
      </c>
      <c r="F109" s="57">
        <f t="shared" si="40"/>
        <v>584388.32896313223</v>
      </c>
      <c r="G109" s="56">
        <f t="shared" si="26"/>
        <v>6256.7008978574904</v>
      </c>
      <c r="H109" s="57">
        <f t="shared" si="27"/>
        <v>13559.754485676907</v>
      </c>
      <c r="I109" s="57">
        <f t="shared" si="28"/>
        <v>0</v>
      </c>
      <c r="J109" s="57">
        <f t="shared" si="29"/>
        <v>0</v>
      </c>
      <c r="K109" s="57">
        <f t="shared" si="30"/>
        <v>16077.528205867442</v>
      </c>
      <c r="L109" s="59">
        <f t="shared" si="35"/>
        <v>6256.7008978574904</v>
      </c>
      <c r="M109" s="27">
        <f t="shared" si="35"/>
        <v>7303.0535878194169</v>
      </c>
      <c r="N109" s="27">
        <f t="shared" si="35"/>
        <v>0</v>
      </c>
      <c r="O109" s="27">
        <f t="shared" si="35"/>
        <v>0</v>
      </c>
      <c r="P109" s="60">
        <f t="shared" si="35"/>
        <v>9820.8273080099516</v>
      </c>
      <c r="Q109" s="59">
        <v>11251</v>
      </c>
      <c r="R109" s="61" t="e">
        <f t="shared" si="31"/>
        <v>#N/A</v>
      </c>
      <c r="S109" s="27" t="e">
        <f t="shared" si="32"/>
        <v>#N/A</v>
      </c>
      <c r="T109" s="27" t="e">
        <f t="shared" si="33"/>
        <v>#N/A</v>
      </c>
      <c r="U109" s="62" t="e">
        <f>NA()</f>
        <v>#N/A</v>
      </c>
      <c r="V109" s="1" t="e">
        <f t="shared" si="34"/>
        <v>#N/A</v>
      </c>
    </row>
    <row r="110" spans="1:23" ht="15.75" x14ac:dyDescent="0.25">
      <c r="A110" s="33">
        <v>42161</v>
      </c>
      <c r="B110" s="56">
        <f t="shared" si="36"/>
        <v>372304.98692701</v>
      </c>
      <c r="C110" s="57">
        <f t="shared" si="37"/>
        <v>434568.2037431944</v>
      </c>
      <c r="D110" s="57">
        <f t="shared" si="38"/>
        <v>0</v>
      </c>
      <c r="E110" s="57">
        <f t="shared" si="39"/>
        <v>0</v>
      </c>
      <c r="F110" s="57">
        <f t="shared" si="40"/>
        <v>584388.32896313223</v>
      </c>
      <c r="G110" s="56">
        <f t="shared" si="26"/>
        <v>6256.7008978574904</v>
      </c>
      <c r="H110" s="57">
        <f t="shared" si="27"/>
        <v>13559.754485676907</v>
      </c>
      <c r="I110" s="57">
        <f t="shared" si="28"/>
        <v>0</v>
      </c>
      <c r="J110" s="57">
        <f t="shared" si="29"/>
        <v>0</v>
      </c>
      <c r="K110" s="57">
        <f t="shared" si="30"/>
        <v>16077.528205867442</v>
      </c>
      <c r="L110" s="59">
        <f t="shared" si="35"/>
        <v>6256.7008978574904</v>
      </c>
      <c r="M110" s="27">
        <f t="shared" si="35"/>
        <v>7303.0535878194169</v>
      </c>
      <c r="N110" s="27">
        <f t="shared" si="35"/>
        <v>0</v>
      </c>
      <c r="O110" s="27">
        <f t="shared" si="35"/>
        <v>0</v>
      </c>
      <c r="P110" s="60">
        <f t="shared" si="35"/>
        <v>9820.8273080099516</v>
      </c>
      <c r="Q110" s="59">
        <v>11193</v>
      </c>
      <c r="R110" s="61" t="e">
        <f t="shared" si="31"/>
        <v>#N/A</v>
      </c>
      <c r="S110" s="27" t="e">
        <f t="shared" si="32"/>
        <v>#N/A</v>
      </c>
      <c r="T110" s="27" t="e">
        <f t="shared" si="33"/>
        <v>#N/A</v>
      </c>
      <c r="U110" s="62" t="e">
        <f>NA()</f>
        <v>#N/A</v>
      </c>
      <c r="V110" s="1" t="e">
        <f t="shared" si="34"/>
        <v>#N/A</v>
      </c>
    </row>
    <row r="111" spans="1:23" ht="15.75" x14ac:dyDescent="0.25">
      <c r="A111" s="33">
        <v>42162</v>
      </c>
      <c r="B111" s="56">
        <f t="shared" si="36"/>
        <v>372304.98692701</v>
      </c>
      <c r="C111" s="57">
        <f t="shared" si="37"/>
        <v>434568.2037431944</v>
      </c>
      <c r="D111" s="57">
        <f t="shared" si="38"/>
        <v>0</v>
      </c>
      <c r="E111" s="57">
        <f t="shared" si="39"/>
        <v>0</v>
      </c>
      <c r="F111" s="57">
        <f t="shared" si="40"/>
        <v>584388.32896313223</v>
      </c>
      <c r="G111" s="56">
        <f t="shared" si="26"/>
        <v>6256.7008978574904</v>
      </c>
      <c r="H111" s="57">
        <f t="shared" si="27"/>
        <v>13559.754485676907</v>
      </c>
      <c r="I111" s="57">
        <f t="shared" si="28"/>
        <v>0</v>
      </c>
      <c r="J111" s="57">
        <f t="shared" si="29"/>
        <v>0</v>
      </c>
      <c r="K111" s="57">
        <f t="shared" si="30"/>
        <v>16077.528205867442</v>
      </c>
      <c r="L111" s="59">
        <f t="shared" si="35"/>
        <v>6256.7008978574904</v>
      </c>
      <c r="M111" s="27">
        <f t="shared" si="35"/>
        <v>7303.0535878194169</v>
      </c>
      <c r="N111" s="27">
        <f t="shared" si="35"/>
        <v>0</v>
      </c>
      <c r="O111" s="27">
        <f t="shared" si="35"/>
        <v>0</v>
      </c>
      <c r="P111" s="60">
        <f t="shared" si="35"/>
        <v>9820.8273080099516</v>
      </c>
      <c r="Q111" s="59">
        <v>11337</v>
      </c>
      <c r="R111" s="61" t="e">
        <f t="shared" si="31"/>
        <v>#N/A</v>
      </c>
      <c r="S111" s="27" t="e">
        <f t="shared" si="32"/>
        <v>#N/A</v>
      </c>
      <c r="T111" s="27" t="e">
        <f t="shared" si="33"/>
        <v>#N/A</v>
      </c>
      <c r="U111" s="62" t="e">
        <f>NA()</f>
        <v>#N/A</v>
      </c>
      <c r="V111" s="1" t="e">
        <f t="shared" si="34"/>
        <v>#N/A</v>
      </c>
    </row>
    <row r="112" spans="1:23" ht="15.75" x14ac:dyDescent="0.25">
      <c r="A112" s="33">
        <v>42163</v>
      </c>
      <c r="B112" s="56">
        <f t="shared" si="36"/>
        <v>372304.98692701</v>
      </c>
      <c r="C112" s="57">
        <f t="shared" si="37"/>
        <v>434568.2037431944</v>
      </c>
      <c r="D112" s="57">
        <f t="shared" si="38"/>
        <v>0</v>
      </c>
      <c r="E112" s="57">
        <f t="shared" si="39"/>
        <v>0</v>
      </c>
      <c r="F112" s="57">
        <f t="shared" si="40"/>
        <v>584388.32896313223</v>
      </c>
      <c r="G112" s="56">
        <f t="shared" si="26"/>
        <v>6256.7008978574904</v>
      </c>
      <c r="H112" s="57">
        <f t="shared" si="27"/>
        <v>13559.754485676907</v>
      </c>
      <c r="I112" s="57">
        <f t="shared" si="28"/>
        <v>0</v>
      </c>
      <c r="J112" s="57">
        <f t="shared" si="29"/>
        <v>0</v>
      </c>
      <c r="K112" s="57">
        <f t="shared" si="30"/>
        <v>16077.528205867442</v>
      </c>
      <c r="L112" s="59">
        <f t="shared" si="35"/>
        <v>6256.7008978574904</v>
      </c>
      <c r="M112" s="27">
        <f t="shared" si="35"/>
        <v>7303.0535878194169</v>
      </c>
      <c r="N112" s="27">
        <f t="shared" si="35"/>
        <v>0</v>
      </c>
      <c r="O112" s="27">
        <f t="shared" si="35"/>
        <v>0</v>
      </c>
      <c r="P112" s="60">
        <f t="shared" si="35"/>
        <v>9820.8273080099516</v>
      </c>
      <c r="Q112" s="59" t="e">
        <v>#N/A</v>
      </c>
      <c r="R112" s="61" t="e">
        <f t="shared" si="31"/>
        <v>#N/A</v>
      </c>
      <c r="S112" s="27" t="e">
        <f t="shared" si="32"/>
        <v>#N/A</v>
      </c>
      <c r="T112" s="27" t="e">
        <f t="shared" si="33"/>
        <v>#N/A</v>
      </c>
      <c r="U112" s="62" t="e">
        <f>NA()</f>
        <v>#N/A</v>
      </c>
      <c r="V112" s="1" t="e">
        <f t="shared" si="34"/>
        <v>#N/A</v>
      </c>
    </row>
    <row r="113" spans="1:22" ht="15.75" x14ac:dyDescent="0.25">
      <c r="A113" s="33">
        <v>42164</v>
      </c>
      <c r="B113" s="56">
        <f t="shared" si="36"/>
        <v>372304.98692701</v>
      </c>
      <c r="C113" s="57">
        <f t="shared" si="37"/>
        <v>434568.2037431944</v>
      </c>
      <c r="D113" s="57">
        <f t="shared" si="38"/>
        <v>0</v>
      </c>
      <c r="E113" s="57">
        <f t="shared" si="39"/>
        <v>0</v>
      </c>
      <c r="F113" s="57">
        <f t="shared" si="40"/>
        <v>584388.32896313223</v>
      </c>
      <c r="G113" s="56">
        <f t="shared" si="26"/>
        <v>6256.7008978574904</v>
      </c>
      <c r="H113" s="57">
        <f t="shared" si="27"/>
        <v>13559.754485676907</v>
      </c>
      <c r="I113" s="57">
        <f t="shared" si="28"/>
        <v>0</v>
      </c>
      <c r="J113" s="57">
        <f t="shared" si="29"/>
        <v>0</v>
      </c>
      <c r="K113" s="57">
        <f t="shared" si="30"/>
        <v>16077.528205867442</v>
      </c>
      <c r="L113" s="59">
        <f t="shared" si="35"/>
        <v>6256.7008978574904</v>
      </c>
      <c r="M113" s="27">
        <f t="shared" si="35"/>
        <v>7303.0535878194169</v>
      </c>
      <c r="N113" s="27">
        <f t="shared" si="35"/>
        <v>0</v>
      </c>
      <c r="O113" s="27">
        <f t="shared" si="35"/>
        <v>0</v>
      </c>
      <c r="P113" s="60">
        <f t="shared" si="35"/>
        <v>9820.8273080099516</v>
      </c>
      <c r="Q113" s="59" t="e">
        <v>#N/A</v>
      </c>
      <c r="R113" s="61" t="e">
        <f t="shared" si="31"/>
        <v>#N/A</v>
      </c>
      <c r="S113" s="27" t="e">
        <f t="shared" si="32"/>
        <v>#N/A</v>
      </c>
      <c r="T113" s="27" t="e">
        <f t="shared" si="33"/>
        <v>#N/A</v>
      </c>
      <c r="U113" s="62" t="e">
        <f>NA()</f>
        <v>#N/A</v>
      </c>
      <c r="V113" s="1" t="e">
        <f t="shared" si="34"/>
        <v>#N/A</v>
      </c>
    </row>
    <row r="114" spans="1:22" ht="15.75" x14ac:dyDescent="0.25">
      <c r="A114" s="33">
        <v>42165</v>
      </c>
      <c r="B114" s="56">
        <f t="shared" si="36"/>
        <v>372304.98692701</v>
      </c>
      <c r="C114" s="57">
        <f t="shared" si="37"/>
        <v>434568.2037431944</v>
      </c>
      <c r="D114" s="57">
        <f t="shared" si="38"/>
        <v>0</v>
      </c>
      <c r="E114" s="57">
        <f t="shared" si="39"/>
        <v>0</v>
      </c>
      <c r="F114" s="57">
        <f t="shared" si="40"/>
        <v>584388.32896313223</v>
      </c>
      <c r="G114" s="56">
        <f t="shared" si="26"/>
        <v>6256.7008978574904</v>
      </c>
      <c r="H114" s="57">
        <f t="shared" si="27"/>
        <v>13559.754485676907</v>
      </c>
      <c r="I114" s="57">
        <f t="shared" si="28"/>
        <v>0</v>
      </c>
      <c r="J114" s="57">
        <f t="shared" si="29"/>
        <v>0</v>
      </c>
      <c r="K114" s="57">
        <f t="shared" si="30"/>
        <v>16077.528205867442</v>
      </c>
      <c r="L114" s="59">
        <f t="shared" si="35"/>
        <v>6256.7008978574904</v>
      </c>
      <c r="M114" s="27">
        <f t="shared" si="35"/>
        <v>7303.0535878194169</v>
      </c>
      <c r="N114" s="27">
        <f t="shared" si="35"/>
        <v>0</v>
      </c>
      <c r="O114" s="27">
        <f t="shared" si="35"/>
        <v>0</v>
      </c>
      <c r="P114" s="60">
        <f t="shared" si="35"/>
        <v>9820.8273080099516</v>
      </c>
      <c r="Q114" s="59" t="e">
        <v>#N/A</v>
      </c>
      <c r="R114" s="61" t="e">
        <f t="shared" si="31"/>
        <v>#N/A</v>
      </c>
      <c r="S114" s="27" t="e">
        <f t="shared" si="32"/>
        <v>#N/A</v>
      </c>
      <c r="T114" s="27" t="e">
        <f t="shared" si="33"/>
        <v>#N/A</v>
      </c>
      <c r="U114" s="62" t="e">
        <f>NA()</f>
        <v>#N/A</v>
      </c>
      <c r="V114" s="1" t="e">
        <f t="shared" si="34"/>
        <v>#N/A</v>
      </c>
    </row>
    <row r="115" spans="1:22" ht="15.75" x14ac:dyDescent="0.25">
      <c r="A115" s="33">
        <v>42166</v>
      </c>
      <c r="B115" s="56">
        <f t="shared" si="36"/>
        <v>372304.98692701</v>
      </c>
      <c r="C115" s="57">
        <f t="shared" si="37"/>
        <v>434568.2037431944</v>
      </c>
      <c r="D115" s="57">
        <f t="shared" si="38"/>
        <v>0</v>
      </c>
      <c r="E115" s="57">
        <f t="shared" si="39"/>
        <v>0</v>
      </c>
      <c r="F115" s="57">
        <f t="shared" si="40"/>
        <v>584388.32896313223</v>
      </c>
      <c r="G115" s="56">
        <f t="shared" si="26"/>
        <v>6256.7008978574904</v>
      </c>
      <c r="H115" s="57">
        <f t="shared" si="27"/>
        <v>13559.754485676907</v>
      </c>
      <c r="I115" s="57">
        <f t="shared" si="28"/>
        <v>0</v>
      </c>
      <c r="J115" s="57">
        <f t="shared" si="29"/>
        <v>0</v>
      </c>
      <c r="K115" s="57">
        <f t="shared" si="30"/>
        <v>16077.528205867442</v>
      </c>
      <c r="L115" s="59">
        <f t="shared" si="35"/>
        <v>6256.7008978574904</v>
      </c>
      <c r="M115" s="27">
        <f t="shared" si="35"/>
        <v>7303.0535878194169</v>
      </c>
      <c r="N115" s="27">
        <f t="shared" si="35"/>
        <v>0</v>
      </c>
      <c r="O115" s="27">
        <f t="shared" si="35"/>
        <v>0</v>
      </c>
      <c r="P115" s="60">
        <f t="shared" si="35"/>
        <v>9820.8273080099516</v>
      </c>
      <c r="Q115" s="59" t="e">
        <v>#N/A</v>
      </c>
      <c r="R115" s="61" t="e">
        <f t="shared" si="31"/>
        <v>#N/A</v>
      </c>
      <c r="S115" s="27" t="e">
        <f t="shared" si="32"/>
        <v>#N/A</v>
      </c>
      <c r="T115" s="27" t="e">
        <f t="shared" si="33"/>
        <v>#N/A</v>
      </c>
      <c r="U115" s="62" t="e">
        <f>NA()</f>
        <v>#N/A</v>
      </c>
      <c r="V115" s="1" t="e">
        <f t="shared" si="34"/>
        <v>#N/A</v>
      </c>
    </row>
    <row r="116" spans="1:22" ht="15.75" x14ac:dyDescent="0.25">
      <c r="A116" s="33">
        <v>42167</v>
      </c>
      <c r="B116" s="56">
        <f t="shared" si="36"/>
        <v>372304.98692701</v>
      </c>
      <c r="C116" s="57">
        <f t="shared" si="37"/>
        <v>434568.2037431944</v>
      </c>
      <c r="D116" s="57">
        <f t="shared" si="38"/>
        <v>0</v>
      </c>
      <c r="E116" s="57">
        <f t="shared" si="39"/>
        <v>0</v>
      </c>
      <c r="F116" s="57">
        <f t="shared" si="40"/>
        <v>584388.32896313223</v>
      </c>
      <c r="G116" s="56">
        <f t="shared" si="26"/>
        <v>6256.7008978574904</v>
      </c>
      <c r="H116" s="57">
        <f t="shared" si="27"/>
        <v>13559.754485676907</v>
      </c>
      <c r="I116" s="57">
        <f t="shared" si="28"/>
        <v>0</v>
      </c>
      <c r="J116" s="57">
        <f t="shared" si="29"/>
        <v>0</v>
      </c>
      <c r="K116" s="57">
        <f t="shared" si="30"/>
        <v>16077.528205867442</v>
      </c>
      <c r="L116" s="59">
        <f t="shared" si="35"/>
        <v>6256.7008978574904</v>
      </c>
      <c r="M116" s="27">
        <f t="shared" si="35"/>
        <v>7303.0535878194169</v>
      </c>
      <c r="N116" s="27">
        <f t="shared" si="35"/>
        <v>0</v>
      </c>
      <c r="O116" s="27">
        <f t="shared" si="35"/>
        <v>0</v>
      </c>
      <c r="P116" s="60">
        <f t="shared" si="35"/>
        <v>9820.8273080099516</v>
      </c>
      <c r="Q116" s="59" t="e">
        <v>#N/A</v>
      </c>
      <c r="R116" s="61" t="e">
        <f t="shared" si="31"/>
        <v>#N/A</v>
      </c>
      <c r="S116" s="27" t="e">
        <f t="shared" si="32"/>
        <v>#N/A</v>
      </c>
      <c r="T116" s="27" t="e">
        <f t="shared" si="33"/>
        <v>#N/A</v>
      </c>
      <c r="U116" s="62" t="e">
        <f>NA()</f>
        <v>#N/A</v>
      </c>
      <c r="V116" s="1" t="e">
        <f t="shared" si="34"/>
        <v>#N/A</v>
      </c>
    </row>
    <row r="117" spans="1:22" ht="15.75" x14ac:dyDescent="0.25">
      <c r="A117" s="33">
        <v>42168</v>
      </c>
      <c r="B117" s="56">
        <f t="shared" si="36"/>
        <v>372304.98692701</v>
      </c>
      <c r="C117" s="57">
        <f t="shared" si="37"/>
        <v>434568.2037431944</v>
      </c>
      <c r="D117" s="57">
        <f t="shared" si="38"/>
        <v>0</v>
      </c>
      <c r="E117" s="57">
        <f t="shared" si="39"/>
        <v>0</v>
      </c>
      <c r="F117" s="57">
        <f t="shared" si="40"/>
        <v>584388.32896313223</v>
      </c>
      <c r="G117" s="56">
        <f t="shared" si="26"/>
        <v>6256.7008978574904</v>
      </c>
      <c r="H117" s="57">
        <f t="shared" si="27"/>
        <v>13559.754485676907</v>
      </c>
      <c r="I117" s="57">
        <f t="shared" si="28"/>
        <v>0</v>
      </c>
      <c r="J117" s="57">
        <f t="shared" si="29"/>
        <v>0</v>
      </c>
      <c r="K117" s="57">
        <f t="shared" si="30"/>
        <v>16077.528205867442</v>
      </c>
      <c r="L117" s="59">
        <f t="shared" si="35"/>
        <v>6256.7008978574904</v>
      </c>
      <c r="M117" s="27">
        <f t="shared" si="35"/>
        <v>7303.0535878194169</v>
      </c>
      <c r="N117" s="27">
        <f t="shared" si="35"/>
        <v>0</v>
      </c>
      <c r="O117" s="27">
        <f t="shared" si="35"/>
        <v>0</v>
      </c>
      <c r="P117" s="60">
        <f t="shared" si="35"/>
        <v>9820.8273080099516</v>
      </c>
      <c r="Q117" s="59" t="e">
        <v>#N/A</v>
      </c>
      <c r="R117" s="61" t="e">
        <f t="shared" si="31"/>
        <v>#N/A</v>
      </c>
      <c r="S117" s="27" t="e">
        <f t="shared" si="32"/>
        <v>#N/A</v>
      </c>
      <c r="T117" s="27" t="e">
        <f t="shared" si="33"/>
        <v>#N/A</v>
      </c>
      <c r="U117" s="62" t="e">
        <f>NA()</f>
        <v>#N/A</v>
      </c>
      <c r="V117" s="1" t="e">
        <f t="shared" si="34"/>
        <v>#N/A</v>
      </c>
    </row>
    <row r="118" spans="1:22" ht="15.75" x14ac:dyDescent="0.25">
      <c r="A118" s="33">
        <v>42169</v>
      </c>
      <c r="B118" s="56">
        <f t="shared" si="36"/>
        <v>372304.98692701</v>
      </c>
      <c r="C118" s="57">
        <f t="shared" si="37"/>
        <v>434568.2037431944</v>
      </c>
      <c r="D118" s="57">
        <f t="shared" si="38"/>
        <v>0</v>
      </c>
      <c r="E118" s="57">
        <f t="shared" si="39"/>
        <v>0</v>
      </c>
      <c r="F118" s="57">
        <f t="shared" si="40"/>
        <v>584388.32896313223</v>
      </c>
      <c r="G118" s="56">
        <f t="shared" si="26"/>
        <v>6256.7008978574904</v>
      </c>
      <c r="H118" s="57">
        <f t="shared" si="27"/>
        <v>13559.754485676907</v>
      </c>
      <c r="I118" s="57">
        <f t="shared" si="28"/>
        <v>0</v>
      </c>
      <c r="J118" s="57">
        <f t="shared" si="29"/>
        <v>0</v>
      </c>
      <c r="K118" s="57">
        <f t="shared" si="30"/>
        <v>16077.528205867442</v>
      </c>
      <c r="L118" s="59">
        <f t="shared" si="35"/>
        <v>6256.7008978574904</v>
      </c>
      <c r="M118" s="27">
        <f t="shared" si="35"/>
        <v>7303.0535878194169</v>
      </c>
      <c r="N118" s="27">
        <f t="shared" si="35"/>
        <v>0</v>
      </c>
      <c r="O118" s="27">
        <f t="shared" si="35"/>
        <v>0</v>
      </c>
      <c r="P118" s="60">
        <f t="shared" si="35"/>
        <v>9820.8273080099516</v>
      </c>
      <c r="Q118" s="59" t="e">
        <v>#N/A</v>
      </c>
      <c r="R118" s="61" t="e">
        <f t="shared" si="31"/>
        <v>#N/A</v>
      </c>
      <c r="S118" s="27" t="e">
        <f t="shared" si="32"/>
        <v>#N/A</v>
      </c>
      <c r="T118" s="27" t="e">
        <f t="shared" si="33"/>
        <v>#N/A</v>
      </c>
      <c r="U118" s="62" t="e">
        <f>NA()</f>
        <v>#N/A</v>
      </c>
      <c r="V118" s="1" t="e">
        <f t="shared" si="34"/>
        <v>#N/A</v>
      </c>
    </row>
    <row r="119" spans="1:22" ht="15.75" x14ac:dyDescent="0.25">
      <c r="A119" s="33">
        <v>42170</v>
      </c>
      <c r="B119" s="56">
        <f t="shared" si="36"/>
        <v>372304.98692701</v>
      </c>
      <c r="C119" s="57">
        <f t="shared" si="37"/>
        <v>434568.2037431944</v>
      </c>
      <c r="D119" s="57">
        <f t="shared" si="38"/>
        <v>0</v>
      </c>
      <c r="E119" s="57">
        <f t="shared" si="39"/>
        <v>0</v>
      </c>
      <c r="F119" s="57">
        <f t="shared" si="40"/>
        <v>584388.32896313223</v>
      </c>
      <c r="G119" s="56">
        <f t="shared" si="26"/>
        <v>6256.7008978574904</v>
      </c>
      <c r="H119" s="57">
        <f t="shared" si="27"/>
        <v>13559.754485676907</v>
      </c>
      <c r="I119" s="57">
        <f t="shared" si="28"/>
        <v>0</v>
      </c>
      <c r="J119" s="57">
        <f t="shared" si="29"/>
        <v>0</v>
      </c>
      <c r="K119" s="57">
        <f t="shared" si="30"/>
        <v>16077.528205867442</v>
      </c>
      <c r="L119" s="59">
        <f t="shared" si="35"/>
        <v>6256.7008978574904</v>
      </c>
      <c r="M119" s="27">
        <f t="shared" si="35"/>
        <v>7303.0535878194169</v>
      </c>
      <c r="N119" s="27">
        <f t="shared" si="35"/>
        <v>0</v>
      </c>
      <c r="O119" s="27">
        <f t="shared" si="35"/>
        <v>0</v>
      </c>
      <c r="P119" s="60">
        <f t="shared" si="35"/>
        <v>9820.8273080099516</v>
      </c>
      <c r="Q119" s="59" t="e">
        <v>#N/A</v>
      </c>
      <c r="R119" s="61">
        <f t="shared" si="31"/>
        <v>8973.9111945732584</v>
      </c>
      <c r="S119" s="27">
        <f t="shared" si="32"/>
        <v>6755.6102114625955</v>
      </c>
      <c r="T119" s="27">
        <f t="shared" si="33"/>
        <v>5948.9553085132629</v>
      </c>
      <c r="U119" s="62" t="e">
        <f>NA()</f>
        <v>#N/A</v>
      </c>
      <c r="V119" s="19">
        <f t="shared" si="34"/>
        <v>10960.511889757163</v>
      </c>
    </row>
    <row r="120" spans="1:22" ht="15.75" x14ac:dyDescent="0.25">
      <c r="A120" s="33">
        <v>42171</v>
      </c>
      <c r="B120" s="56">
        <f t="shared" si="36"/>
        <v>372304.98692701</v>
      </c>
      <c r="C120" s="57">
        <f t="shared" si="37"/>
        <v>434568.2037431944</v>
      </c>
      <c r="D120" s="57">
        <f t="shared" si="38"/>
        <v>0</v>
      </c>
      <c r="E120" s="57">
        <f t="shared" si="39"/>
        <v>0</v>
      </c>
      <c r="F120" s="57">
        <f t="shared" si="40"/>
        <v>584388.32896313223</v>
      </c>
      <c r="G120" s="56">
        <f t="shared" si="26"/>
        <v>6256.7008978574904</v>
      </c>
      <c r="H120" s="57">
        <f t="shared" si="27"/>
        <v>13559.754485676907</v>
      </c>
      <c r="I120" s="57">
        <f t="shared" si="28"/>
        <v>0</v>
      </c>
      <c r="J120" s="57">
        <f t="shared" si="29"/>
        <v>0</v>
      </c>
      <c r="K120" s="57">
        <f t="shared" si="30"/>
        <v>16077.528205867442</v>
      </c>
      <c r="L120" s="59">
        <f t="shared" si="35"/>
        <v>6256.7008978574904</v>
      </c>
      <c r="M120" s="27">
        <f t="shared" si="35"/>
        <v>7303.0535878194169</v>
      </c>
      <c r="N120" s="27">
        <f t="shared" si="35"/>
        <v>0</v>
      </c>
      <c r="O120" s="27">
        <f t="shared" si="35"/>
        <v>0</v>
      </c>
      <c r="P120" s="60">
        <f t="shared" si="35"/>
        <v>9820.8273080099516</v>
      </c>
      <c r="Q120" s="59" t="e">
        <v>#N/A</v>
      </c>
      <c r="R120" s="61" t="e">
        <f t="shared" si="31"/>
        <v>#N/A</v>
      </c>
      <c r="S120" s="27" t="e">
        <f t="shared" si="32"/>
        <v>#N/A</v>
      </c>
      <c r="T120" s="27" t="e">
        <f t="shared" si="33"/>
        <v>#N/A</v>
      </c>
      <c r="U120" s="62" t="e">
        <f>NA()</f>
        <v>#N/A</v>
      </c>
      <c r="V120" s="1" t="e">
        <f t="shared" si="34"/>
        <v>#N/A</v>
      </c>
    </row>
    <row r="121" spans="1:22" ht="15.75" x14ac:dyDescent="0.25">
      <c r="A121" s="33">
        <v>42172</v>
      </c>
      <c r="B121" s="56">
        <f t="shared" si="36"/>
        <v>372304.98692701</v>
      </c>
      <c r="C121" s="57">
        <f t="shared" si="37"/>
        <v>434568.2037431944</v>
      </c>
      <c r="D121" s="57">
        <f t="shared" si="38"/>
        <v>0</v>
      </c>
      <c r="E121" s="57">
        <f t="shared" si="39"/>
        <v>0</v>
      </c>
      <c r="F121" s="57">
        <f t="shared" si="40"/>
        <v>584388.32896313223</v>
      </c>
      <c r="G121" s="56">
        <f t="shared" si="26"/>
        <v>6256.7008978574904</v>
      </c>
      <c r="H121" s="57">
        <f t="shared" si="27"/>
        <v>13559.754485676907</v>
      </c>
      <c r="I121" s="57">
        <f t="shared" si="28"/>
        <v>0</v>
      </c>
      <c r="J121" s="57">
        <f t="shared" si="29"/>
        <v>0</v>
      </c>
      <c r="K121" s="57">
        <f t="shared" si="30"/>
        <v>16077.528205867442</v>
      </c>
      <c r="L121" s="59">
        <f t="shared" si="35"/>
        <v>6256.7008978574904</v>
      </c>
      <c r="M121" s="27">
        <f t="shared" si="35"/>
        <v>7303.0535878194169</v>
      </c>
      <c r="N121" s="27">
        <f t="shared" si="35"/>
        <v>0</v>
      </c>
      <c r="O121" s="27">
        <f t="shared" si="35"/>
        <v>0</v>
      </c>
      <c r="P121" s="60">
        <f t="shared" si="35"/>
        <v>9820.8273080099516</v>
      </c>
      <c r="Q121" s="59" t="e">
        <v>#N/A</v>
      </c>
      <c r="R121" s="61" t="e">
        <f t="shared" si="31"/>
        <v>#N/A</v>
      </c>
      <c r="S121" s="27" t="e">
        <f t="shared" si="32"/>
        <v>#N/A</v>
      </c>
      <c r="T121" s="27" t="e">
        <f t="shared" si="33"/>
        <v>#N/A</v>
      </c>
      <c r="U121" s="62" t="e">
        <f>NA()</f>
        <v>#N/A</v>
      </c>
      <c r="V121" s="1" t="e">
        <f t="shared" si="34"/>
        <v>#N/A</v>
      </c>
    </row>
    <row r="122" spans="1:22" ht="15.75" x14ac:dyDescent="0.25">
      <c r="A122" s="33">
        <v>42173</v>
      </c>
      <c r="B122" s="56">
        <f t="shared" si="36"/>
        <v>372304.98692701</v>
      </c>
      <c r="C122" s="57">
        <f t="shared" si="37"/>
        <v>434568.2037431944</v>
      </c>
      <c r="D122" s="57">
        <f t="shared" si="38"/>
        <v>0</v>
      </c>
      <c r="E122" s="57">
        <f t="shared" si="39"/>
        <v>0</v>
      </c>
      <c r="F122" s="57">
        <f t="shared" si="40"/>
        <v>584388.32896313223</v>
      </c>
      <c r="G122" s="56">
        <f t="shared" si="26"/>
        <v>6256.7008978574904</v>
      </c>
      <c r="H122" s="57">
        <f t="shared" si="27"/>
        <v>13559.754485676907</v>
      </c>
      <c r="I122" s="57">
        <f t="shared" si="28"/>
        <v>0</v>
      </c>
      <c r="J122" s="57">
        <f t="shared" si="29"/>
        <v>0</v>
      </c>
      <c r="K122" s="57">
        <f t="shared" si="30"/>
        <v>16077.528205867442</v>
      </c>
      <c r="L122" s="59">
        <f t="shared" si="35"/>
        <v>6256.7008978574904</v>
      </c>
      <c r="M122" s="27">
        <f t="shared" si="35"/>
        <v>7303.0535878194169</v>
      </c>
      <c r="N122" s="27">
        <f t="shared" si="35"/>
        <v>0</v>
      </c>
      <c r="O122" s="27">
        <f t="shared" si="35"/>
        <v>0</v>
      </c>
      <c r="P122" s="60">
        <f t="shared" si="35"/>
        <v>9820.8273080099516</v>
      </c>
      <c r="Q122" s="59" t="e">
        <v>#N/A</v>
      </c>
      <c r="R122" s="61" t="e">
        <f t="shared" si="31"/>
        <v>#N/A</v>
      </c>
      <c r="S122" s="27" t="e">
        <f t="shared" si="32"/>
        <v>#N/A</v>
      </c>
      <c r="T122" s="27" t="e">
        <f t="shared" si="33"/>
        <v>#N/A</v>
      </c>
      <c r="U122" s="62" t="e">
        <f>NA()</f>
        <v>#N/A</v>
      </c>
      <c r="V122" s="1" t="e">
        <f t="shared" si="34"/>
        <v>#N/A</v>
      </c>
    </row>
    <row r="123" spans="1:22" ht="15.75" x14ac:dyDescent="0.25">
      <c r="A123" s="33">
        <v>42174</v>
      </c>
      <c r="B123" s="56">
        <f t="shared" si="36"/>
        <v>372304.98692701</v>
      </c>
      <c r="C123" s="57">
        <f t="shared" si="37"/>
        <v>434568.2037431944</v>
      </c>
      <c r="D123" s="57">
        <f t="shared" si="38"/>
        <v>0</v>
      </c>
      <c r="E123" s="57">
        <f t="shared" si="39"/>
        <v>0</v>
      </c>
      <c r="F123" s="57">
        <f t="shared" si="40"/>
        <v>584388.32896313223</v>
      </c>
      <c r="G123" s="56">
        <f t="shared" si="26"/>
        <v>6256.7008978574904</v>
      </c>
      <c r="H123" s="57">
        <f t="shared" si="27"/>
        <v>13559.754485676907</v>
      </c>
      <c r="I123" s="57">
        <f t="shared" si="28"/>
        <v>0</v>
      </c>
      <c r="J123" s="57">
        <f t="shared" si="29"/>
        <v>0</v>
      </c>
      <c r="K123" s="57">
        <f t="shared" si="30"/>
        <v>16077.528205867442</v>
      </c>
      <c r="L123" s="59">
        <f t="shared" si="35"/>
        <v>6256.7008978574904</v>
      </c>
      <c r="M123" s="27">
        <f t="shared" si="35"/>
        <v>7303.0535878194169</v>
      </c>
      <c r="N123" s="27">
        <f t="shared" si="35"/>
        <v>0</v>
      </c>
      <c r="O123" s="27">
        <f t="shared" si="35"/>
        <v>0</v>
      </c>
      <c r="P123" s="60">
        <f t="shared" si="35"/>
        <v>9820.8273080099516</v>
      </c>
      <c r="Q123" s="59" t="e">
        <v>#N/A</v>
      </c>
      <c r="R123" s="61" t="e">
        <f t="shared" si="31"/>
        <v>#N/A</v>
      </c>
      <c r="S123" s="27" t="e">
        <f t="shared" si="32"/>
        <v>#N/A</v>
      </c>
      <c r="T123" s="27" t="e">
        <f t="shared" si="33"/>
        <v>#N/A</v>
      </c>
      <c r="U123" s="62" t="e">
        <f>NA()</f>
        <v>#N/A</v>
      </c>
      <c r="V123" s="1" t="e">
        <f t="shared" si="34"/>
        <v>#N/A</v>
      </c>
    </row>
    <row r="124" spans="1:22" ht="15.75" x14ac:dyDescent="0.25">
      <c r="A124" s="33">
        <v>42175</v>
      </c>
      <c r="B124" s="56">
        <f t="shared" si="36"/>
        <v>372304.98692701</v>
      </c>
      <c r="C124" s="57">
        <f t="shared" si="37"/>
        <v>434568.2037431944</v>
      </c>
      <c r="D124" s="57">
        <f t="shared" si="38"/>
        <v>0</v>
      </c>
      <c r="E124" s="57">
        <f t="shared" si="39"/>
        <v>0</v>
      </c>
      <c r="F124" s="57">
        <f t="shared" si="40"/>
        <v>584388.32896313223</v>
      </c>
      <c r="G124" s="56">
        <f t="shared" si="26"/>
        <v>6256.7008978574904</v>
      </c>
      <c r="H124" s="57">
        <f t="shared" si="27"/>
        <v>13559.754485676907</v>
      </c>
      <c r="I124" s="57">
        <f t="shared" si="28"/>
        <v>0</v>
      </c>
      <c r="J124" s="57">
        <f t="shared" si="29"/>
        <v>0</v>
      </c>
      <c r="K124" s="57">
        <f t="shared" si="30"/>
        <v>16077.528205867442</v>
      </c>
      <c r="L124" s="59">
        <f t="shared" si="35"/>
        <v>6256.7008978574904</v>
      </c>
      <c r="M124" s="27">
        <f t="shared" si="35"/>
        <v>7303.0535878194169</v>
      </c>
      <c r="N124" s="27">
        <f t="shared" si="35"/>
        <v>0</v>
      </c>
      <c r="O124" s="27">
        <f t="shared" si="35"/>
        <v>0</v>
      </c>
      <c r="P124" s="60">
        <f t="shared" si="35"/>
        <v>9820.8273080099516</v>
      </c>
      <c r="Q124" s="59" t="e">
        <v>#N/A</v>
      </c>
      <c r="R124" s="61" t="e">
        <f t="shared" si="31"/>
        <v>#N/A</v>
      </c>
      <c r="S124" s="27" t="e">
        <f t="shared" si="32"/>
        <v>#N/A</v>
      </c>
      <c r="T124" s="27" t="e">
        <f t="shared" si="33"/>
        <v>#N/A</v>
      </c>
      <c r="U124" s="62" t="e">
        <f>NA()</f>
        <v>#N/A</v>
      </c>
      <c r="V124" s="1" t="e">
        <f t="shared" si="34"/>
        <v>#N/A</v>
      </c>
    </row>
    <row r="125" spans="1:22" ht="15.75" x14ac:dyDescent="0.25">
      <c r="A125" s="33">
        <v>42176</v>
      </c>
      <c r="B125" s="56">
        <f t="shared" si="36"/>
        <v>372304.98692701</v>
      </c>
      <c r="C125" s="57">
        <f t="shared" si="37"/>
        <v>434568.2037431944</v>
      </c>
      <c r="D125" s="57">
        <f t="shared" si="38"/>
        <v>0</v>
      </c>
      <c r="E125" s="57">
        <f t="shared" si="39"/>
        <v>0</v>
      </c>
      <c r="F125" s="57">
        <f t="shared" si="40"/>
        <v>584388.32896313223</v>
      </c>
      <c r="G125" s="56">
        <f t="shared" si="26"/>
        <v>6256.7008978574904</v>
      </c>
      <c r="H125" s="57">
        <f t="shared" si="27"/>
        <v>13559.754485676907</v>
      </c>
      <c r="I125" s="57">
        <f t="shared" si="28"/>
        <v>0</v>
      </c>
      <c r="J125" s="57">
        <f t="shared" si="29"/>
        <v>0</v>
      </c>
      <c r="K125" s="57">
        <f t="shared" si="30"/>
        <v>16077.528205867442</v>
      </c>
      <c r="L125" s="59">
        <f t="shared" si="35"/>
        <v>6256.7008978574904</v>
      </c>
      <c r="M125" s="27">
        <f t="shared" si="35"/>
        <v>7303.0535878194169</v>
      </c>
      <c r="N125" s="27">
        <f t="shared" si="35"/>
        <v>0</v>
      </c>
      <c r="O125" s="27">
        <f t="shared" si="35"/>
        <v>0</v>
      </c>
      <c r="P125" s="60">
        <f t="shared" si="35"/>
        <v>9820.8273080099516</v>
      </c>
      <c r="Q125" s="59" t="e">
        <v>#N/A</v>
      </c>
      <c r="R125" s="61" t="e">
        <f t="shared" si="31"/>
        <v>#N/A</v>
      </c>
      <c r="S125" s="27" t="e">
        <f t="shared" si="32"/>
        <v>#N/A</v>
      </c>
      <c r="T125" s="27" t="e">
        <f t="shared" si="33"/>
        <v>#N/A</v>
      </c>
      <c r="U125" s="62" t="e">
        <f>NA()</f>
        <v>#N/A</v>
      </c>
      <c r="V125" s="1" t="e">
        <f t="shared" si="34"/>
        <v>#N/A</v>
      </c>
    </row>
    <row r="126" spans="1:22" ht="15.75" x14ac:dyDescent="0.25">
      <c r="A126" s="33">
        <v>42177</v>
      </c>
      <c r="B126" s="56">
        <f t="shared" si="36"/>
        <v>372304.98692701</v>
      </c>
      <c r="C126" s="57">
        <f t="shared" si="37"/>
        <v>434568.2037431944</v>
      </c>
      <c r="D126" s="57">
        <f t="shared" si="38"/>
        <v>0</v>
      </c>
      <c r="E126" s="57">
        <f t="shared" si="39"/>
        <v>0</v>
      </c>
      <c r="F126" s="57">
        <f t="shared" si="40"/>
        <v>584388.32896313223</v>
      </c>
      <c r="G126" s="56">
        <f t="shared" si="26"/>
        <v>6256.7008978574904</v>
      </c>
      <c r="H126" s="57">
        <f t="shared" si="27"/>
        <v>13559.754485676907</v>
      </c>
      <c r="I126" s="57">
        <f t="shared" si="28"/>
        <v>0</v>
      </c>
      <c r="J126" s="57">
        <f t="shared" si="29"/>
        <v>0</v>
      </c>
      <c r="K126" s="57">
        <f t="shared" si="30"/>
        <v>16077.528205867442</v>
      </c>
      <c r="L126" s="59">
        <f t="shared" si="35"/>
        <v>6256.7008978574904</v>
      </c>
      <c r="M126" s="27">
        <f t="shared" si="35"/>
        <v>7303.0535878194169</v>
      </c>
      <c r="N126" s="27">
        <f t="shared" si="35"/>
        <v>0</v>
      </c>
      <c r="O126" s="27">
        <f t="shared" si="35"/>
        <v>0</v>
      </c>
      <c r="P126" s="60">
        <f t="shared" si="35"/>
        <v>9820.8273080099516</v>
      </c>
      <c r="Q126" s="59" t="e">
        <v>#N/A</v>
      </c>
      <c r="R126" s="61" t="e">
        <f t="shared" si="31"/>
        <v>#N/A</v>
      </c>
      <c r="S126" s="27" t="e">
        <f t="shared" si="32"/>
        <v>#N/A</v>
      </c>
      <c r="T126" s="27" t="e">
        <f t="shared" si="33"/>
        <v>#N/A</v>
      </c>
      <c r="U126" s="62" t="e">
        <f>NA()</f>
        <v>#N/A</v>
      </c>
      <c r="V126" s="1" t="e">
        <f t="shared" si="34"/>
        <v>#N/A</v>
      </c>
    </row>
    <row r="127" spans="1:22" ht="15.75" x14ac:dyDescent="0.25">
      <c r="A127" s="33">
        <v>42178</v>
      </c>
      <c r="B127" s="56">
        <f t="shared" si="36"/>
        <v>372304.98692701</v>
      </c>
      <c r="C127" s="57">
        <f t="shared" si="37"/>
        <v>434568.2037431944</v>
      </c>
      <c r="D127" s="57">
        <f t="shared" si="38"/>
        <v>0</v>
      </c>
      <c r="E127" s="57">
        <f t="shared" si="39"/>
        <v>0</v>
      </c>
      <c r="F127" s="57">
        <f t="shared" si="40"/>
        <v>584388.32896313223</v>
      </c>
      <c r="G127" s="56">
        <f t="shared" si="26"/>
        <v>6256.7008978574904</v>
      </c>
      <c r="H127" s="57">
        <f t="shared" si="27"/>
        <v>13559.754485676907</v>
      </c>
      <c r="I127" s="57">
        <f t="shared" si="28"/>
        <v>0</v>
      </c>
      <c r="J127" s="57">
        <f t="shared" si="29"/>
        <v>0</v>
      </c>
      <c r="K127" s="57">
        <f t="shared" si="30"/>
        <v>16077.528205867442</v>
      </c>
      <c r="L127" s="59">
        <f t="shared" si="35"/>
        <v>6256.7008978574904</v>
      </c>
      <c r="M127" s="27">
        <f t="shared" si="35"/>
        <v>7303.0535878194169</v>
      </c>
      <c r="N127" s="27">
        <f t="shared" si="35"/>
        <v>0</v>
      </c>
      <c r="O127" s="27">
        <f t="shared" si="35"/>
        <v>0</v>
      </c>
      <c r="P127" s="60">
        <f t="shared" si="35"/>
        <v>9820.8273080099516</v>
      </c>
      <c r="Q127" s="59" t="e">
        <v>#N/A</v>
      </c>
      <c r="R127" s="61" t="e">
        <f t="shared" si="31"/>
        <v>#N/A</v>
      </c>
      <c r="S127" s="27" t="e">
        <f t="shared" si="32"/>
        <v>#N/A</v>
      </c>
      <c r="T127" s="27" t="e">
        <f t="shared" si="33"/>
        <v>#N/A</v>
      </c>
      <c r="U127" s="62" t="e">
        <f>NA()</f>
        <v>#N/A</v>
      </c>
      <c r="V127" s="1" t="e">
        <f t="shared" si="34"/>
        <v>#N/A</v>
      </c>
    </row>
    <row r="128" spans="1:22" ht="15.75" x14ac:dyDescent="0.25">
      <c r="A128" s="33">
        <v>42179</v>
      </c>
      <c r="B128" s="56">
        <f t="shared" si="36"/>
        <v>372304.98692701</v>
      </c>
      <c r="C128" s="57">
        <f t="shared" si="37"/>
        <v>434568.2037431944</v>
      </c>
      <c r="D128" s="57">
        <f t="shared" si="38"/>
        <v>0</v>
      </c>
      <c r="E128" s="57">
        <f t="shared" si="39"/>
        <v>0</v>
      </c>
      <c r="F128" s="57">
        <f t="shared" si="40"/>
        <v>584388.32896313223</v>
      </c>
      <c r="G128" s="56">
        <f t="shared" si="26"/>
        <v>6256.7008978574904</v>
      </c>
      <c r="H128" s="57">
        <f t="shared" si="27"/>
        <v>13559.754485676907</v>
      </c>
      <c r="I128" s="57">
        <f t="shared" si="28"/>
        <v>0</v>
      </c>
      <c r="J128" s="57">
        <f t="shared" si="29"/>
        <v>0</v>
      </c>
      <c r="K128" s="57">
        <f t="shared" si="30"/>
        <v>16077.528205867442</v>
      </c>
      <c r="L128" s="59">
        <f t="shared" si="35"/>
        <v>6256.7008978574904</v>
      </c>
      <c r="M128" s="27">
        <f t="shared" si="35"/>
        <v>7303.0535878194169</v>
      </c>
      <c r="N128" s="27">
        <f t="shared" si="35"/>
        <v>0</v>
      </c>
      <c r="O128" s="27">
        <f t="shared" si="35"/>
        <v>0</v>
      </c>
      <c r="P128" s="60">
        <f t="shared" si="35"/>
        <v>9820.8273080099516</v>
      </c>
      <c r="Q128" s="59" t="e">
        <v>#N/A</v>
      </c>
      <c r="R128" s="61" t="e">
        <f t="shared" si="31"/>
        <v>#N/A</v>
      </c>
      <c r="S128" s="27" t="e">
        <f t="shared" si="32"/>
        <v>#N/A</v>
      </c>
      <c r="T128" s="27" t="e">
        <f t="shared" si="33"/>
        <v>#N/A</v>
      </c>
      <c r="U128" s="62" t="e">
        <f>NA()</f>
        <v>#N/A</v>
      </c>
      <c r="V128" s="1" t="e">
        <f t="shared" si="34"/>
        <v>#N/A</v>
      </c>
    </row>
    <row r="129" spans="1:22" ht="15.75" x14ac:dyDescent="0.25">
      <c r="A129" s="33">
        <v>42180</v>
      </c>
      <c r="B129" s="56">
        <f t="shared" si="36"/>
        <v>372304.98692701</v>
      </c>
      <c r="C129" s="57">
        <f t="shared" si="37"/>
        <v>434568.2037431944</v>
      </c>
      <c r="D129" s="57">
        <f t="shared" si="38"/>
        <v>0</v>
      </c>
      <c r="E129" s="57">
        <f t="shared" si="39"/>
        <v>0</v>
      </c>
      <c r="F129" s="57">
        <f t="shared" si="40"/>
        <v>584388.32896313223</v>
      </c>
      <c r="G129" s="56">
        <f t="shared" si="26"/>
        <v>6256.7008978574904</v>
      </c>
      <c r="H129" s="57">
        <f t="shared" si="27"/>
        <v>13559.754485676907</v>
      </c>
      <c r="I129" s="57">
        <f t="shared" si="28"/>
        <v>0</v>
      </c>
      <c r="J129" s="57">
        <f t="shared" si="29"/>
        <v>0</v>
      </c>
      <c r="K129" s="57">
        <f t="shared" si="30"/>
        <v>16077.528205867442</v>
      </c>
      <c r="L129" s="59">
        <f t="shared" si="35"/>
        <v>6256.7008978574904</v>
      </c>
      <c r="M129" s="27">
        <f t="shared" si="35"/>
        <v>7303.0535878194169</v>
      </c>
      <c r="N129" s="27">
        <f t="shared" si="35"/>
        <v>0</v>
      </c>
      <c r="O129" s="27">
        <f t="shared" si="35"/>
        <v>0</v>
      </c>
      <c r="P129" s="60">
        <f t="shared" si="35"/>
        <v>9820.8273080099516</v>
      </c>
      <c r="Q129" s="59" t="e">
        <v>#N/A</v>
      </c>
      <c r="R129" s="61" t="e">
        <f t="shared" si="31"/>
        <v>#N/A</v>
      </c>
      <c r="S129" s="27" t="e">
        <f t="shared" si="32"/>
        <v>#N/A</v>
      </c>
      <c r="T129" s="27" t="e">
        <f t="shared" si="33"/>
        <v>#N/A</v>
      </c>
      <c r="U129" s="62" t="e">
        <f>NA()</f>
        <v>#N/A</v>
      </c>
      <c r="V129" s="1" t="e">
        <f t="shared" si="34"/>
        <v>#N/A</v>
      </c>
    </row>
    <row r="130" spans="1:22" ht="15.75" x14ac:dyDescent="0.25">
      <c r="A130" s="33">
        <v>42181</v>
      </c>
      <c r="B130" s="56">
        <f t="shared" si="36"/>
        <v>372304.98692701</v>
      </c>
      <c r="C130" s="57">
        <f t="shared" si="37"/>
        <v>434568.2037431944</v>
      </c>
      <c r="D130" s="57">
        <f t="shared" si="38"/>
        <v>0</v>
      </c>
      <c r="E130" s="57">
        <f t="shared" si="39"/>
        <v>0</v>
      </c>
      <c r="F130" s="57">
        <f t="shared" si="40"/>
        <v>584388.32896313223</v>
      </c>
      <c r="G130" s="56">
        <f t="shared" si="26"/>
        <v>6256.7008978574904</v>
      </c>
      <c r="H130" s="57">
        <f t="shared" si="27"/>
        <v>13559.754485676907</v>
      </c>
      <c r="I130" s="57">
        <f t="shared" si="28"/>
        <v>0</v>
      </c>
      <c r="J130" s="57">
        <f t="shared" si="29"/>
        <v>0</v>
      </c>
      <c r="K130" s="57">
        <f t="shared" si="30"/>
        <v>16077.528205867442</v>
      </c>
      <c r="L130" s="59">
        <f t="shared" si="35"/>
        <v>6256.7008978574904</v>
      </c>
      <c r="M130" s="27">
        <f t="shared" si="35"/>
        <v>7303.0535878194169</v>
      </c>
      <c r="N130" s="27">
        <f t="shared" si="35"/>
        <v>0</v>
      </c>
      <c r="O130" s="27">
        <f t="shared" si="35"/>
        <v>0</v>
      </c>
      <c r="P130" s="60">
        <f t="shared" si="35"/>
        <v>9820.8273080099516</v>
      </c>
      <c r="Q130" s="59" t="e">
        <v>#N/A</v>
      </c>
      <c r="R130" s="61" t="e">
        <f t="shared" si="31"/>
        <v>#N/A</v>
      </c>
      <c r="S130" s="27" t="e">
        <f t="shared" si="32"/>
        <v>#N/A</v>
      </c>
      <c r="T130" s="27" t="e">
        <f t="shared" si="33"/>
        <v>#N/A</v>
      </c>
      <c r="U130" s="62" t="e">
        <f>NA()</f>
        <v>#N/A</v>
      </c>
      <c r="V130" s="1" t="e">
        <f t="shared" si="34"/>
        <v>#N/A</v>
      </c>
    </row>
    <row r="131" spans="1:22" ht="15.75" x14ac:dyDescent="0.25">
      <c r="A131" s="33">
        <v>42182</v>
      </c>
      <c r="B131" s="56">
        <f t="shared" si="36"/>
        <v>372304.98692701</v>
      </c>
      <c r="C131" s="57">
        <f t="shared" si="37"/>
        <v>434568.2037431944</v>
      </c>
      <c r="D131" s="57">
        <f t="shared" si="38"/>
        <v>0</v>
      </c>
      <c r="E131" s="57">
        <f t="shared" si="39"/>
        <v>0</v>
      </c>
      <c r="F131" s="57">
        <f t="shared" si="40"/>
        <v>584388.32896313223</v>
      </c>
      <c r="G131" s="56">
        <f t="shared" si="26"/>
        <v>6256.7008978574904</v>
      </c>
      <c r="H131" s="57">
        <f t="shared" si="27"/>
        <v>13559.754485676907</v>
      </c>
      <c r="I131" s="57">
        <f t="shared" si="28"/>
        <v>0</v>
      </c>
      <c r="J131" s="57">
        <f t="shared" si="29"/>
        <v>0</v>
      </c>
      <c r="K131" s="57">
        <f t="shared" si="30"/>
        <v>16077.528205867442</v>
      </c>
      <c r="L131" s="59">
        <f t="shared" ref="L131:P181" si="41">(B131/(DAY(DATE(YEAR($A131),MONTH($A131)+1,1)-1)))/1.9835</f>
        <v>6256.7008978574904</v>
      </c>
      <c r="M131" s="27">
        <f t="shared" si="41"/>
        <v>7303.0535878194169</v>
      </c>
      <c r="N131" s="27">
        <f t="shared" si="41"/>
        <v>0</v>
      </c>
      <c r="O131" s="27">
        <f t="shared" si="41"/>
        <v>0</v>
      </c>
      <c r="P131" s="60">
        <f t="shared" si="41"/>
        <v>9820.8273080099516</v>
      </c>
      <c r="Q131" s="59" t="e">
        <v>#N/A</v>
      </c>
      <c r="R131" s="61" t="e">
        <f t="shared" si="31"/>
        <v>#N/A</v>
      </c>
      <c r="S131" s="27" t="e">
        <f t="shared" si="32"/>
        <v>#N/A</v>
      </c>
      <c r="T131" s="27" t="e">
        <f t="shared" si="33"/>
        <v>#N/A</v>
      </c>
      <c r="U131" s="62" t="e">
        <f>NA()</f>
        <v>#N/A</v>
      </c>
      <c r="V131" s="1" t="e">
        <f t="shared" si="34"/>
        <v>#N/A</v>
      </c>
    </row>
    <row r="132" spans="1:22" ht="15.75" x14ac:dyDescent="0.25">
      <c r="A132" s="33">
        <v>42183</v>
      </c>
      <c r="B132" s="56">
        <f t="shared" si="36"/>
        <v>372304.98692701</v>
      </c>
      <c r="C132" s="57">
        <f t="shared" si="37"/>
        <v>434568.2037431944</v>
      </c>
      <c r="D132" s="57">
        <f t="shared" si="38"/>
        <v>0</v>
      </c>
      <c r="E132" s="57">
        <f t="shared" si="39"/>
        <v>0</v>
      </c>
      <c r="F132" s="57">
        <f t="shared" si="40"/>
        <v>584388.32896313223</v>
      </c>
      <c r="G132" s="56">
        <f t="shared" si="26"/>
        <v>6256.7008978574904</v>
      </c>
      <c r="H132" s="57">
        <f t="shared" si="27"/>
        <v>13559.754485676907</v>
      </c>
      <c r="I132" s="57">
        <f t="shared" si="28"/>
        <v>0</v>
      </c>
      <c r="J132" s="57">
        <f t="shared" si="29"/>
        <v>0</v>
      </c>
      <c r="K132" s="57">
        <f t="shared" si="30"/>
        <v>16077.528205867442</v>
      </c>
      <c r="L132" s="59">
        <f t="shared" si="41"/>
        <v>6256.7008978574904</v>
      </c>
      <c r="M132" s="27">
        <f t="shared" si="41"/>
        <v>7303.0535878194169</v>
      </c>
      <c r="N132" s="27">
        <f t="shared" si="41"/>
        <v>0</v>
      </c>
      <c r="O132" s="27">
        <f t="shared" si="41"/>
        <v>0</v>
      </c>
      <c r="P132" s="60">
        <f t="shared" si="41"/>
        <v>9820.8273080099516</v>
      </c>
      <c r="Q132" s="59" t="e">
        <v>#N/A</v>
      </c>
      <c r="R132" s="61" t="e">
        <f t="shared" si="31"/>
        <v>#N/A</v>
      </c>
      <c r="S132" s="27" t="e">
        <f t="shared" si="32"/>
        <v>#N/A</v>
      </c>
      <c r="T132" s="27" t="e">
        <f t="shared" si="33"/>
        <v>#N/A</v>
      </c>
      <c r="U132" s="62" t="e">
        <f>NA()</f>
        <v>#N/A</v>
      </c>
      <c r="V132" s="1" t="e">
        <f t="shared" si="34"/>
        <v>#N/A</v>
      </c>
    </row>
    <row r="133" spans="1:22" ht="15.75" x14ac:dyDescent="0.25">
      <c r="A133" s="33">
        <v>42184</v>
      </c>
      <c r="B133" s="56">
        <f t="shared" si="36"/>
        <v>372304.98692701</v>
      </c>
      <c r="C133" s="57">
        <f t="shared" si="37"/>
        <v>434568.2037431944</v>
      </c>
      <c r="D133" s="57">
        <f t="shared" si="38"/>
        <v>0</v>
      </c>
      <c r="E133" s="57">
        <f t="shared" si="39"/>
        <v>0</v>
      </c>
      <c r="F133" s="57">
        <f t="shared" si="40"/>
        <v>584388.32896313223</v>
      </c>
      <c r="G133" s="56">
        <f t="shared" si="26"/>
        <v>6256.7008978574904</v>
      </c>
      <c r="H133" s="57">
        <f t="shared" si="27"/>
        <v>13559.754485676907</v>
      </c>
      <c r="I133" s="57">
        <f t="shared" si="28"/>
        <v>0</v>
      </c>
      <c r="J133" s="57">
        <f t="shared" si="29"/>
        <v>0</v>
      </c>
      <c r="K133" s="57">
        <f t="shared" si="30"/>
        <v>16077.528205867442</v>
      </c>
      <c r="L133" s="59">
        <f t="shared" si="41"/>
        <v>6256.7008978574904</v>
      </c>
      <c r="M133" s="27">
        <f t="shared" si="41"/>
        <v>7303.0535878194169</v>
      </c>
      <c r="N133" s="27">
        <f t="shared" si="41"/>
        <v>0</v>
      </c>
      <c r="O133" s="27">
        <f t="shared" si="41"/>
        <v>0</v>
      </c>
      <c r="P133" s="60">
        <f t="shared" si="41"/>
        <v>9820.8273080099516</v>
      </c>
      <c r="Q133" s="59" t="e">
        <v>#N/A</v>
      </c>
      <c r="R133" s="61" t="e">
        <f t="shared" si="31"/>
        <v>#N/A</v>
      </c>
      <c r="S133" s="27" t="e">
        <f t="shared" si="32"/>
        <v>#N/A</v>
      </c>
      <c r="T133" s="27" t="e">
        <f t="shared" si="33"/>
        <v>#N/A</v>
      </c>
      <c r="U133" s="62" t="e">
        <f>NA()</f>
        <v>#N/A</v>
      </c>
      <c r="V133" s="1" t="e">
        <f t="shared" si="34"/>
        <v>#N/A</v>
      </c>
    </row>
    <row r="134" spans="1:22" ht="15.75" x14ac:dyDescent="0.25">
      <c r="A134" s="33">
        <v>42185</v>
      </c>
      <c r="B134" s="56">
        <f t="shared" si="36"/>
        <v>372304.98692701</v>
      </c>
      <c r="C134" s="57">
        <f t="shared" si="37"/>
        <v>434568.2037431944</v>
      </c>
      <c r="D134" s="57">
        <f t="shared" si="38"/>
        <v>0</v>
      </c>
      <c r="E134" s="57">
        <f t="shared" si="39"/>
        <v>0</v>
      </c>
      <c r="F134" s="57">
        <f t="shared" si="40"/>
        <v>584388.32896313223</v>
      </c>
      <c r="G134" s="56">
        <f t="shared" si="26"/>
        <v>6256.7008978574904</v>
      </c>
      <c r="H134" s="57">
        <f t="shared" si="27"/>
        <v>13559.754485676907</v>
      </c>
      <c r="I134" s="57">
        <f t="shared" si="28"/>
        <v>0</v>
      </c>
      <c r="J134" s="57">
        <f t="shared" si="29"/>
        <v>0</v>
      </c>
      <c r="K134" s="57">
        <f t="shared" si="30"/>
        <v>16077.528205867442</v>
      </c>
      <c r="L134" s="59">
        <f t="shared" si="41"/>
        <v>6256.7008978574904</v>
      </c>
      <c r="M134" s="27">
        <f t="shared" si="41"/>
        <v>7303.0535878194169</v>
      </c>
      <c r="N134" s="27">
        <f t="shared" si="41"/>
        <v>0</v>
      </c>
      <c r="O134" s="27">
        <f t="shared" si="41"/>
        <v>0</v>
      </c>
      <c r="P134" s="60">
        <f t="shared" si="41"/>
        <v>9820.8273080099516</v>
      </c>
      <c r="Q134" s="59" t="e">
        <v>#N/A</v>
      </c>
      <c r="R134" s="61" t="e">
        <f t="shared" si="31"/>
        <v>#N/A</v>
      </c>
      <c r="S134" s="27" t="e">
        <f t="shared" si="32"/>
        <v>#N/A</v>
      </c>
      <c r="T134" s="27" t="e">
        <f t="shared" si="33"/>
        <v>#N/A</v>
      </c>
      <c r="U134" s="62" t="e">
        <f>NA()</f>
        <v>#N/A</v>
      </c>
      <c r="V134" s="1" t="e">
        <f t="shared" si="34"/>
        <v>#N/A</v>
      </c>
    </row>
    <row r="135" spans="1:22" ht="15.75" x14ac:dyDescent="0.25">
      <c r="A135" s="33">
        <v>42186</v>
      </c>
      <c r="B135" s="56">
        <f t="shared" ref="B135:B165" si="42">$G$4</f>
        <v>407109.49346524634</v>
      </c>
      <c r="C135" s="57">
        <f t="shared" ref="C135:C165" si="43">$G$5</f>
        <v>361915.18031847558</v>
      </c>
      <c r="D135" s="57">
        <f t="shared" ref="D135:D165" si="44">$G$6</f>
        <v>0</v>
      </c>
      <c r="E135" s="57">
        <f t="shared" ref="E135:E165" si="45">$G$7</f>
        <v>0</v>
      </c>
      <c r="F135" s="57">
        <f t="shared" ref="F135:F165" si="46">$G$8</f>
        <v>499887.1726991153</v>
      </c>
      <c r="G135" s="56">
        <f t="shared" si="26"/>
        <v>6620.9046157451603</v>
      </c>
      <c r="H135" s="57">
        <f t="shared" si="27"/>
        <v>12506.80491122278</v>
      </c>
      <c r="I135" s="57">
        <f t="shared" si="28"/>
        <v>0</v>
      </c>
      <c r="J135" s="57">
        <f t="shared" si="29"/>
        <v>0</v>
      </c>
      <c r="K135" s="57">
        <f t="shared" si="30"/>
        <v>14750.671526616548</v>
      </c>
      <c r="L135" s="59">
        <f t="shared" si="41"/>
        <v>6620.9046157451603</v>
      </c>
      <c r="M135" s="27">
        <f t="shared" si="41"/>
        <v>5885.9002954776197</v>
      </c>
      <c r="N135" s="27">
        <f t="shared" si="41"/>
        <v>0</v>
      </c>
      <c r="O135" s="27">
        <f t="shared" si="41"/>
        <v>0</v>
      </c>
      <c r="P135" s="60">
        <f t="shared" si="41"/>
        <v>8129.7669108713872</v>
      </c>
      <c r="Q135" s="59" t="e">
        <v>#N/A</v>
      </c>
      <c r="R135" s="61" t="e">
        <f t="shared" si="31"/>
        <v>#N/A</v>
      </c>
      <c r="S135" s="27" t="e">
        <f t="shared" si="32"/>
        <v>#N/A</v>
      </c>
      <c r="T135" s="27" t="e">
        <f t="shared" si="33"/>
        <v>#N/A</v>
      </c>
      <c r="U135" s="62" t="e">
        <f>NA()</f>
        <v>#N/A</v>
      </c>
      <c r="V135" s="1" t="e">
        <f t="shared" si="34"/>
        <v>#N/A</v>
      </c>
    </row>
    <row r="136" spans="1:22" ht="15.75" x14ac:dyDescent="0.25">
      <c r="A136" s="33">
        <v>42187</v>
      </c>
      <c r="B136" s="56">
        <f t="shared" si="42"/>
        <v>407109.49346524634</v>
      </c>
      <c r="C136" s="57">
        <f t="shared" si="43"/>
        <v>361915.18031847558</v>
      </c>
      <c r="D136" s="57">
        <f t="shared" si="44"/>
        <v>0</v>
      </c>
      <c r="E136" s="57">
        <f t="shared" si="45"/>
        <v>0</v>
      </c>
      <c r="F136" s="57">
        <f t="shared" si="46"/>
        <v>499887.1726991153</v>
      </c>
      <c r="G136" s="56">
        <f t="shared" si="26"/>
        <v>6620.9046157451603</v>
      </c>
      <c r="H136" s="57">
        <f t="shared" si="27"/>
        <v>12506.80491122278</v>
      </c>
      <c r="I136" s="57">
        <f t="shared" si="28"/>
        <v>0</v>
      </c>
      <c r="J136" s="57">
        <f t="shared" si="29"/>
        <v>0</v>
      </c>
      <c r="K136" s="57">
        <f t="shared" si="30"/>
        <v>14750.671526616548</v>
      </c>
      <c r="L136" s="59">
        <f t="shared" si="41"/>
        <v>6620.9046157451603</v>
      </c>
      <c r="M136" s="27">
        <f t="shared" si="41"/>
        <v>5885.9002954776197</v>
      </c>
      <c r="N136" s="27">
        <f t="shared" si="41"/>
        <v>0</v>
      </c>
      <c r="O136" s="27">
        <f t="shared" si="41"/>
        <v>0</v>
      </c>
      <c r="P136" s="60">
        <f t="shared" si="41"/>
        <v>8129.7669108713872</v>
      </c>
      <c r="Q136" s="59" t="e">
        <v>#N/A</v>
      </c>
      <c r="R136" s="61" t="e">
        <f t="shared" si="31"/>
        <v>#N/A</v>
      </c>
      <c r="S136" s="27" t="e">
        <f t="shared" si="32"/>
        <v>#N/A</v>
      </c>
      <c r="T136" s="27" t="e">
        <f t="shared" si="33"/>
        <v>#N/A</v>
      </c>
      <c r="U136" s="62" t="e">
        <f>NA()</f>
        <v>#N/A</v>
      </c>
      <c r="V136" s="1" t="e">
        <f t="shared" si="34"/>
        <v>#N/A</v>
      </c>
    </row>
    <row r="137" spans="1:22" ht="15.75" x14ac:dyDescent="0.25">
      <c r="A137" s="33">
        <v>42188</v>
      </c>
      <c r="B137" s="56">
        <f t="shared" si="42"/>
        <v>407109.49346524634</v>
      </c>
      <c r="C137" s="57">
        <f t="shared" si="43"/>
        <v>361915.18031847558</v>
      </c>
      <c r="D137" s="57">
        <f t="shared" si="44"/>
        <v>0</v>
      </c>
      <c r="E137" s="57">
        <f t="shared" si="45"/>
        <v>0</v>
      </c>
      <c r="F137" s="57">
        <f t="shared" si="46"/>
        <v>499887.1726991153</v>
      </c>
      <c r="G137" s="56">
        <f t="shared" si="26"/>
        <v>6620.9046157451603</v>
      </c>
      <c r="H137" s="57">
        <f t="shared" si="27"/>
        <v>12506.80491122278</v>
      </c>
      <c r="I137" s="57">
        <f t="shared" si="28"/>
        <v>0</v>
      </c>
      <c r="J137" s="57">
        <f t="shared" si="29"/>
        <v>0</v>
      </c>
      <c r="K137" s="57">
        <f t="shared" si="30"/>
        <v>14750.671526616548</v>
      </c>
      <c r="L137" s="59">
        <f t="shared" si="41"/>
        <v>6620.9046157451603</v>
      </c>
      <c r="M137" s="27">
        <f t="shared" si="41"/>
        <v>5885.9002954776197</v>
      </c>
      <c r="N137" s="27">
        <f t="shared" si="41"/>
        <v>0</v>
      </c>
      <c r="O137" s="27">
        <f t="shared" si="41"/>
        <v>0</v>
      </c>
      <c r="P137" s="60">
        <f t="shared" si="41"/>
        <v>8129.7669108713872</v>
      </c>
      <c r="Q137" s="59" t="e">
        <v>#N/A</v>
      </c>
      <c r="R137" s="61" t="e">
        <f t="shared" si="31"/>
        <v>#N/A</v>
      </c>
      <c r="S137" s="27" t="e">
        <f t="shared" si="32"/>
        <v>#N/A</v>
      </c>
      <c r="T137" s="27" t="e">
        <f t="shared" si="33"/>
        <v>#N/A</v>
      </c>
      <c r="U137" s="62" t="e">
        <f>NA()</f>
        <v>#N/A</v>
      </c>
      <c r="V137" s="1" t="e">
        <f t="shared" si="34"/>
        <v>#N/A</v>
      </c>
    </row>
    <row r="138" spans="1:22" ht="15.75" x14ac:dyDescent="0.25">
      <c r="A138" s="33">
        <v>42189</v>
      </c>
      <c r="B138" s="56">
        <f t="shared" si="42"/>
        <v>407109.49346524634</v>
      </c>
      <c r="C138" s="57">
        <f t="shared" si="43"/>
        <v>361915.18031847558</v>
      </c>
      <c r="D138" s="57">
        <f t="shared" si="44"/>
        <v>0</v>
      </c>
      <c r="E138" s="57">
        <f t="shared" si="45"/>
        <v>0</v>
      </c>
      <c r="F138" s="57">
        <f t="shared" si="46"/>
        <v>499887.1726991153</v>
      </c>
      <c r="G138" s="56">
        <f t="shared" si="26"/>
        <v>6620.9046157451603</v>
      </c>
      <c r="H138" s="57">
        <f t="shared" si="27"/>
        <v>12506.80491122278</v>
      </c>
      <c r="I138" s="57">
        <f t="shared" si="28"/>
        <v>0</v>
      </c>
      <c r="J138" s="57">
        <f t="shared" si="29"/>
        <v>0</v>
      </c>
      <c r="K138" s="57">
        <f t="shared" si="30"/>
        <v>14750.671526616548</v>
      </c>
      <c r="L138" s="59">
        <f t="shared" si="41"/>
        <v>6620.9046157451603</v>
      </c>
      <c r="M138" s="27">
        <f t="shared" si="41"/>
        <v>5885.9002954776197</v>
      </c>
      <c r="N138" s="27">
        <f t="shared" si="41"/>
        <v>0</v>
      </c>
      <c r="O138" s="27">
        <f t="shared" si="41"/>
        <v>0</v>
      </c>
      <c r="P138" s="60">
        <f t="shared" si="41"/>
        <v>8129.7669108713872</v>
      </c>
      <c r="Q138" s="59" t="e">
        <v>#N/A</v>
      </c>
      <c r="R138" s="61" t="e">
        <f t="shared" si="31"/>
        <v>#N/A</v>
      </c>
      <c r="S138" s="27" t="e">
        <f t="shared" si="32"/>
        <v>#N/A</v>
      </c>
      <c r="T138" s="27" t="e">
        <f t="shared" si="33"/>
        <v>#N/A</v>
      </c>
      <c r="U138" s="62" t="e">
        <f>NA()</f>
        <v>#N/A</v>
      </c>
      <c r="V138" s="1" t="e">
        <f t="shared" si="34"/>
        <v>#N/A</v>
      </c>
    </row>
    <row r="139" spans="1:22" ht="15.75" x14ac:dyDescent="0.25">
      <c r="A139" s="33">
        <v>42190</v>
      </c>
      <c r="B139" s="56">
        <f t="shared" si="42"/>
        <v>407109.49346524634</v>
      </c>
      <c r="C139" s="57">
        <f t="shared" si="43"/>
        <v>361915.18031847558</v>
      </c>
      <c r="D139" s="57">
        <f t="shared" si="44"/>
        <v>0</v>
      </c>
      <c r="E139" s="57">
        <f t="shared" si="45"/>
        <v>0</v>
      </c>
      <c r="F139" s="57">
        <f t="shared" si="46"/>
        <v>499887.1726991153</v>
      </c>
      <c r="G139" s="56">
        <f t="shared" si="26"/>
        <v>6620.9046157451603</v>
      </c>
      <c r="H139" s="57">
        <f t="shared" si="27"/>
        <v>12506.80491122278</v>
      </c>
      <c r="I139" s="57">
        <f t="shared" si="28"/>
        <v>0</v>
      </c>
      <c r="J139" s="57">
        <f t="shared" si="29"/>
        <v>0</v>
      </c>
      <c r="K139" s="57">
        <f t="shared" si="30"/>
        <v>14750.671526616548</v>
      </c>
      <c r="L139" s="59">
        <f t="shared" si="41"/>
        <v>6620.9046157451603</v>
      </c>
      <c r="M139" s="27">
        <f t="shared" si="41"/>
        <v>5885.9002954776197</v>
      </c>
      <c r="N139" s="27">
        <f t="shared" si="41"/>
        <v>0</v>
      </c>
      <c r="O139" s="27">
        <f t="shared" si="41"/>
        <v>0</v>
      </c>
      <c r="P139" s="60">
        <f t="shared" si="41"/>
        <v>8129.7669108713872</v>
      </c>
      <c r="Q139" s="59" t="e">
        <v>#N/A</v>
      </c>
      <c r="R139" s="61" t="e">
        <f t="shared" si="31"/>
        <v>#N/A</v>
      </c>
      <c r="S139" s="27" t="e">
        <f t="shared" si="32"/>
        <v>#N/A</v>
      </c>
      <c r="T139" s="27" t="e">
        <f t="shared" si="33"/>
        <v>#N/A</v>
      </c>
      <c r="U139" s="62" t="e">
        <f>NA()</f>
        <v>#N/A</v>
      </c>
      <c r="V139" s="1" t="e">
        <f t="shared" si="34"/>
        <v>#N/A</v>
      </c>
    </row>
    <row r="140" spans="1:22" ht="15.75" x14ac:dyDescent="0.25">
      <c r="A140" s="33">
        <v>42191</v>
      </c>
      <c r="B140" s="56">
        <f t="shared" si="42"/>
        <v>407109.49346524634</v>
      </c>
      <c r="C140" s="57">
        <f t="shared" si="43"/>
        <v>361915.18031847558</v>
      </c>
      <c r="D140" s="57">
        <f t="shared" si="44"/>
        <v>0</v>
      </c>
      <c r="E140" s="57">
        <f t="shared" si="45"/>
        <v>0</v>
      </c>
      <c r="F140" s="57">
        <f t="shared" si="46"/>
        <v>499887.1726991153</v>
      </c>
      <c r="G140" s="56">
        <f t="shared" si="26"/>
        <v>6620.9046157451603</v>
      </c>
      <c r="H140" s="57">
        <f t="shared" si="27"/>
        <v>12506.80491122278</v>
      </c>
      <c r="I140" s="57">
        <f t="shared" si="28"/>
        <v>0</v>
      </c>
      <c r="J140" s="57">
        <f t="shared" si="29"/>
        <v>0</v>
      </c>
      <c r="K140" s="57">
        <f t="shared" si="30"/>
        <v>14750.671526616548</v>
      </c>
      <c r="L140" s="59">
        <f t="shared" si="41"/>
        <v>6620.9046157451603</v>
      </c>
      <c r="M140" s="27">
        <f t="shared" si="41"/>
        <v>5885.9002954776197</v>
      </c>
      <c r="N140" s="27">
        <f t="shared" si="41"/>
        <v>0</v>
      </c>
      <c r="O140" s="27">
        <f t="shared" si="41"/>
        <v>0</v>
      </c>
      <c r="P140" s="60">
        <f t="shared" si="41"/>
        <v>8129.7669108713872</v>
      </c>
      <c r="Q140" s="59" t="e">
        <v>#N/A</v>
      </c>
      <c r="R140" s="61" t="e">
        <f t="shared" si="31"/>
        <v>#N/A</v>
      </c>
      <c r="S140" s="27" t="e">
        <f t="shared" si="32"/>
        <v>#N/A</v>
      </c>
      <c r="T140" s="27" t="e">
        <f t="shared" si="33"/>
        <v>#N/A</v>
      </c>
      <c r="U140" s="62" t="e">
        <f>NA()</f>
        <v>#N/A</v>
      </c>
      <c r="V140" s="1" t="e">
        <f t="shared" si="34"/>
        <v>#N/A</v>
      </c>
    </row>
    <row r="141" spans="1:22" ht="15.75" x14ac:dyDescent="0.25">
      <c r="A141" s="33">
        <v>42192</v>
      </c>
      <c r="B141" s="56">
        <f t="shared" si="42"/>
        <v>407109.49346524634</v>
      </c>
      <c r="C141" s="57">
        <f t="shared" si="43"/>
        <v>361915.18031847558</v>
      </c>
      <c r="D141" s="57">
        <f t="shared" si="44"/>
        <v>0</v>
      </c>
      <c r="E141" s="57">
        <f t="shared" si="45"/>
        <v>0</v>
      </c>
      <c r="F141" s="57">
        <f t="shared" si="46"/>
        <v>499887.1726991153</v>
      </c>
      <c r="G141" s="56">
        <f t="shared" si="26"/>
        <v>6620.9046157451603</v>
      </c>
      <c r="H141" s="57">
        <f t="shared" si="27"/>
        <v>12506.80491122278</v>
      </c>
      <c r="I141" s="57">
        <f t="shared" si="28"/>
        <v>0</v>
      </c>
      <c r="J141" s="57">
        <f t="shared" si="29"/>
        <v>0</v>
      </c>
      <c r="K141" s="57">
        <f t="shared" si="30"/>
        <v>14750.671526616548</v>
      </c>
      <c r="L141" s="59">
        <f t="shared" si="41"/>
        <v>6620.9046157451603</v>
      </c>
      <c r="M141" s="27">
        <f t="shared" si="41"/>
        <v>5885.9002954776197</v>
      </c>
      <c r="N141" s="27">
        <f t="shared" si="41"/>
        <v>0</v>
      </c>
      <c r="O141" s="27">
        <f t="shared" si="41"/>
        <v>0</v>
      </c>
      <c r="P141" s="60">
        <f t="shared" si="41"/>
        <v>8129.7669108713872</v>
      </c>
      <c r="Q141" s="59" t="e">
        <v>#N/A</v>
      </c>
      <c r="R141" s="61" t="e">
        <f t="shared" si="31"/>
        <v>#N/A</v>
      </c>
      <c r="S141" s="27" t="e">
        <f t="shared" si="32"/>
        <v>#N/A</v>
      </c>
      <c r="T141" s="27" t="e">
        <f t="shared" si="33"/>
        <v>#N/A</v>
      </c>
      <c r="U141" s="62" t="e">
        <f>NA()</f>
        <v>#N/A</v>
      </c>
      <c r="V141" s="1" t="e">
        <f t="shared" si="34"/>
        <v>#N/A</v>
      </c>
    </row>
    <row r="142" spans="1:22" ht="15.75" x14ac:dyDescent="0.25">
      <c r="A142" s="33">
        <v>42193</v>
      </c>
      <c r="B142" s="56">
        <f t="shared" si="42"/>
        <v>407109.49346524634</v>
      </c>
      <c r="C142" s="57">
        <f t="shared" si="43"/>
        <v>361915.18031847558</v>
      </c>
      <c r="D142" s="57">
        <f t="shared" si="44"/>
        <v>0</v>
      </c>
      <c r="E142" s="57">
        <f t="shared" si="45"/>
        <v>0</v>
      </c>
      <c r="F142" s="57">
        <f t="shared" si="46"/>
        <v>499887.1726991153</v>
      </c>
      <c r="G142" s="56">
        <f t="shared" ref="G142:G205" si="47">(B142/(DAY(DATE(YEAR($A142),MONTH($A142)+1,1)-1)))/1.9835</f>
        <v>6620.9046157451603</v>
      </c>
      <c r="H142" s="57">
        <f t="shared" ref="H142:H205" si="48">IF(ISBLANK($B$5),,((B142+C142)/(DAY(DATE(YEAR($A142),MONTH($A142)+1,1)-1)))/1.9835)</f>
        <v>12506.80491122278</v>
      </c>
      <c r="I142" s="57">
        <f t="shared" ref="I142:I205" si="49">IF(ISBLANK($B$6),,((B142+D142)/(DAY(DATE(YEAR($A142),MONTH($A142)+1,1)-1)))/1.9835)</f>
        <v>0</v>
      </c>
      <c r="J142" s="57">
        <f t="shared" ref="J142:J205" si="50">IF(ISBLANK($B$7),,$B142+$C142+$E142)</f>
        <v>0</v>
      </c>
      <c r="K142" s="57">
        <f t="shared" ref="K142:K205" si="51">IF(ISBLANK($B$8),,((B142+F142)/(DAY(DATE(YEAR($A142),MONTH($A142)+1,1)-1)))/1.9835)</f>
        <v>14750.671526616548</v>
      </c>
      <c r="L142" s="59">
        <f t="shared" si="41"/>
        <v>6620.9046157451603</v>
      </c>
      <c r="M142" s="27">
        <f t="shared" si="41"/>
        <v>5885.9002954776197</v>
      </c>
      <c r="N142" s="27">
        <f t="shared" si="41"/>
        <v>0</v>
      </c>
      <c r="O142" s="27">
        <f t="shared" si="41"/>
        <v>0</v>
      </c>
      <c r="P142" s="60">
        <f t="shared" si="41"/>
        <v>8129.7669108713872</v>
      </c>
      <c r="Q142" s="59" t="e">
        <v>#N/A</v>
      </c>
      <c r="R142" s="61" t="e">
        <f t="shared" ref="R142:R205" si="52">VLOOKUP(A142,$K$3:$N$9,2,FALSE)</f>
        <v>#N/A</v>
      </c>
      <c r="S142" s="27" t="e">
        <f t="shared" ref="S142:S205" si="53">VLOOKUP(A142,$K$3:$N$9,3,FALSE)</f>
        <v>#N/A</v>
      </c>
      <c r="T142" s="27" t="e">
        <f t="shared" ref="T142:T205" si="54">VLOOKUP(A142,$K$3:$N$9,4,FALSE)</f>
        <v>#N/A</v>
      </c>
      <c r="U142" s="62" t="e">
        <f>NA()</f>
        <v>#N/A</v>
      </c>
      <c r="V142" s="1" t="e">
        <f t="shared" ref="V142:V205" si="55">VLOOKUP(A142,$K$3:$O$9,5,FALSE)</f>
        <v>#N/A</v>
      </c>
    </row>
    <row r="143" spans="1:22" ht="15.75" x14ac:dyDescent="0.25">
      <c r="A143" s="33">
        <v>42194</v>
      </c>
      <c r="B143" s="56">
        <f t="shared" si="42"/>
        <v>407109.49346524634</v>
      </c>
      <c r="C143" s="57">
        <f t="shared" si="43"/>
        <v>361915.18031847558</v>
      </c>
      <c r="D143" s="57">
        <f t="shared" si="44"/>
        <v>0</v>
      </c>
      <c r="E143" s="57">
        <f t="shared" si="45"/>
        <v>0</v>
      </c>
      <c r="F143" s="57">
        <f t="shared" si="46"/>
        <v>499887.1726991153</v>
      </c>
      <c r="G143" s="56">
        <f t="shared" si="47"/>
        <v>6620.9046157451603</v>
      </c>
      <c r="H143" s="57">
        <f t="shared" si="48"/>
        <v>12506.80491122278</v>
      </c>
      <c r="I143" s="57">
        <f t="shared" si="49"/>
        <v>0</v>
      </c>
      <c r="J143" s="57">
        <f t="shared" si="50"/>
        <v>0</v>
      </c>
      <c r="K143" s="57">
        <f t="shared" si="51"/>
        <v>14750.671526616548</v>
      </c>
      <c r="L143" s="59">
        <f t="shared" si="41"/>
        <v>6620.9046157451603</v>
      </c>
      <c r="M143" s="27">
        <f t="shared" si="41"/>
        <v>5885.9002954776197</v>
      </c>
      <c r="N143" s="27">
        <f t="shared" si="41"/>
        <v>0</v>
      </c>
      <c r="O143" s="27">
        <f t="shared" si="41"/>
        <v>0</v>
      </c>
      <c r="P143" s="60">
        <f t="shared" si="41"/>
        <v>8129.7669108713872</v>
      </c>
      <c r="Q143" s="59" t="e">
        <v>#N/A</v>
      </c>
      <c r="R143" s="61" t="e">
        <f t="shared" si="52"/>
        <v>#N/A</v>
      </c>
      <c r="S143" s="27" t="e">
        <f t="shared" si="53"/>
        <v>#N/A</v>
      </c>
      <c r="T143" s="27" t="e">
        <f t="shared" si="54"/>
        <v>#N/A</v>
      </c>
      <c r="U143" s="62" t="e">
        <f>NA()</f>
        <v>#N/A</v>
      </c>
      <c r="V143" s="1" t="e">
        <f t="shared" si="55"/>
        <v>#N/A</v>
      </c>
    </row>
    <row r="144" spans="1:22" ht="15.75" x14ac:dyDescent="0.25">
      <c r="A144" s="33">
        <v>42195</v>
      </c>
      <c r="B144" s="56">
        <f t="shared" si="42"/>
        <v>407109.49346524634</v>
      </c>
      <c r="C144" s="57">
        <f t="shared" si="43"/>
        <v>361915.18031847558</v>
      </c>
      <c r="D144" s="57">
        <f t="shared" si="44"/>
        <v>0</v>
      </c>
      <c r="E144" s="57">
        <f t="shared" si="45"/>
        <v>0</v>
      </c>
      <c r="F144" s="57">
        <f t="shared" si="46"/>
        <v>499887.1726991153</v>
      </c>
      <c r="G144" s="56">
        <f t="shared" si="47"/>
        <v>6620.9046157451603</v>
      </c>
      <c r="H144" s="57">
        <f t="shared" si="48"/>
        <v>12506.80491122278</v>
      </c>
      <c r="I144" s="57">
        <f t="shared" si="49"/>
        <v>0</v>
      </c>
      <c r="J144" s="57">
        <f t="shared" si="50"/>
        <v>0</v>
      </c>
      <c r="K144" s="57">
        <f t="shared" si="51"/>
        <v>14750.671526616548</v>
      </c>
      <c r="L144" s="59">
        <f t="shared" si="41"/>
        <v>6620.9046157451603</v>
      </c>
      <c r="M144" s="27">
        <f t="shared" si="41"/>
        <v>5885.9002954776197</v>
      </c>
      <c r="N144" s="27">
        <f t="shared" si="41"/>
        <v>0</v>
      </c>
      <c r="O144" s="27">
        <f t="shared" si="41"/>
        <v>0</v>
      </c>
      <c r="P144" s="60">
        <f t="shared" si="41"/>
        <v>8129.7669108713872</v>
      </c>
      <c r="Q144" s="59" t="e">
        <v>#N/A</v>
      </c>
      <c r="R144" s="61" t="e">
        <f t="shared" si="52"/>
        <v>#N/A</v>
      </c>
      <c r="S144" s="27" t="e">
        <f t="shared" si="53"/>
        <v>#N/A</v>
      </c>
      <c r="T144" s="27" t="e">
        <f t="shared" si="54"/>
        <v>#N/A</v>
      </c>
      <c r="U144" s="62" t="e">
        <f>NA()</f>
        <v>#N/A</v>
      </c>
      <c r="V144" s="1" t="e">
        <f t="shared" si="55"/>
        <v>#N/A</v>
      </c>
    </row>
    <row r="145" spans="1:22" ht="15.75" x14ac:dyDescent="0.25">
      <c r="A145" s="33">
        <v>42196</v>
      </c>
      <c r="B145" s="56">
        <f t="shared" si="42"/>
        <v>407109.49346524634</v>
      </c>
      <c r="C145" s="57">
        <f t="shared" si="43"/>
        <v>361915.18031847558</v>
      </c>
      <c r="D145" s="57">
        <f t="shared" si="44"/>
        <v>0</v>
      </c>
      <c r="E145" s="57">
        <f t="shared" si="45"/>
        <v>0</v>
      </c>
      <c r="F145" s="57">
        <f t="shared" si="46"/>
        <v>499887.1726991153</v>
      </c>
      <c r="G145" s="56">
        <f t="shared" si="47"/>
        <v>6620.9046157451603</v>
      </c>
      <c r="H145" s="57">
        <f t="shared" si="48"/>
        <v>12506.80491122278</v>
      </c>
      <c r="I145" s="57">
        <f t="shared" si="49"/>
        <v>0</v>
      </c>
      <c r="J145" s="57">
        <f t="shared" si="50"/>
        <v>0</v>
      </c>
      <c r="K145" s="57">
        <f t="shared" si="51"/>
        <v>14750.671526616548</v>
      </c>
      <c r="L145" s="59">
        <f t="shared" si="41"/>
        <v>6620.9046157451603</v>
      </c>
      <c r="M145" s="27">
        <f t="shared" si="41"/>
        <v>5885.9002954776197</v>
      </c>
      <c r="N145" s="27">
        <f t="shared" si="41"/>
        <v>0</v>
      </c>
      <c r="O145" s="27">
        <f t="shared" si="41"/>
        <v>0</v>
      </c>
      <c r="P145" s="60">
        <f t="shared" si="41"/>
        <v>8129.7669108713872</v>
      </c>
      <c r="Q145" s="59" t="e">
        <v>#N/A</v>
      </c>
      <c r="R145" s="61" t="e">
        <f t="shared" si="52"/>
        <v>#N/A</v>
      </c>
      <c r="S145" s="27" t="e">
        <f t="shared" si="53"/>
        <v>#N/A</v>
      </c>
      <c r="T145" s="27" t="e">
        <f t="shared" si="54"/>
        <v>#N/A</v>
      </c>
      <c r="U145" s="62" t="e">
        <f>NA()</f>
        <v>#N/A</v>
      </c>
      <c r="V145" s="1" t="e">
        <f t="shared" si="55"/>
        <v>#N/A</v>
      </c>
    </row>
    <row r="146" spans="1:22" ht="15.75" x14ac:dyDescent="0.25">
      <c r="A146" s="33">
        <v>42197</v>
      </c>
      <c r="B146" s="56">
        <f t="shared" si="42"/>
        <v>407109.49346524634</v>
      </c>
      <c r="C146" s="57">
        <f t="shared" si="43"/>
        <v>361915.18031847558</v>
      </c>
      <c r="D146" s="57">
        <f t="shared" si="44"/>
        <v>0</v>
      </c>
      <c r="E146" s="57">
        <f t="shared" si="45"/>
        <v>0</v>
      </c>
      <c r="F146" s="57">
        <f t="shared" si="46"/>
        <v>499887.1726991153</v>
      </c>
      <c r="G146" s="56">
        <f t="shared" si="47"/>
        <v>6620.9046157451603</v>
      </c>
      <c r="H146" s="57">
        <f t="shared" si="48"/>
        <v>12506.80491122278</v>
      </c>
      <c r="I146" s="57">
        <f t="shared" si="49"/>
        <v>0</v>
      </c>
      <c r="J146" s="57">
        <f t="shared" si="50"/>
        <v>0</v>
      </c>
      <c r="K146" s="57">
        <f t="shared" si="51"/>
        <v>14750.671526616548</v>
      </c>
      <c r="L146" s="59">
        <f t="shared" si="41"/>
        <v>6620.9046157451603</v>
      </c>
      <c r="M146" s="27">
        <f t="shared" si="41"/>
        <v>5885.9002954776197</v>
      </c>
      <c r="N146" s="27">
        <f t="shared" si="41"/>
        <v>0</v>
      </c>
      <c r="O146" s="27">
        <f t="shared" si="41"/>
        <v>0</v>
      </c>
      <c r="P146" s="60">
        <f t="shared" si="41"/>
        <v>8129.7669108713872</v>
      </c>
      <c r="Q146" s="59" t="e">
        <v>#N/A</v>
      </c>
      <c r="R146" s="61" t="e">
        <f t="shared" si="52"/>
        <v>#N/A</v>
      </c>
      <c r="S146" s="27" t="e">
        <f t="shared" si="53"/>
        <v>#N/A</v>
      </c>
      <c r="T146" s="27" t="e">
        <f t="shared" si="54"/>
        <v>#N/A</v>
      </c>
      <c r="U146" s="62" t="e">
        <f>NA()</f>
        <v>#N/A</v>
      </c>
      <c r="V146" s="1" t="e">
        <f t="shared" si="55"/>
        <v>#N/A</v>
      </c>
    </row>
    <row r="147" spans="1:22" ht="15.75" x14ac:dyDescent="0.25">
      <c r="A147" s="33">
        <v>42198</v>
      </c>
      <c r="B147" s="56">
        <f t="shared" si="42"/>
        <v>407109.49346524634</v>
      </c>
      <c r="C147" s="57">
        <f t="shared" si="43"/>
        <v>361915.18031847558</v>
      </c>
      <c r="D147" s="57">
        <f t="shared" si="44"/>
        <v>0</v>
      </c>
      <c r="E147" s="57">
        <f t="shared" si="45"/>
        <v>0</v>
      </c>
      <c r="F147" s="57">
        <f t="shared" si="46"/>
        <v>499887.1726991153</v>
      </c>
      <c r="G147" s="56">
        <f t="shared" si="47"/>
        <v>6620.9046157451603</v>
      </c>
      <c r="H147" s="57">
        <f t="shared" si="48"/>
        <v>12506.80491122278</v>
      </c>
      <c r="I147" s="57">
        <f t="shared" si="49"/>
        <v>0</v>
      </c>
      <c r="J147" s="57">
        <f t="shared" si="50"/>
        <v>0</v>
      </c>
      <c r="K147" s="57">
        <f t="shared" si="51"/>
        <v>14750.671526616548</v>
      </c>
      <c r="L147" s="59">
        <f t="shared" si="41"/>
        <v>6620.9046157451603</v>
      </c>
      <c r="M147" s="27">
        <f t="shared" si="41"/>
        <v>5885.9002954776197</v>
      </c>
      <c r="N147" s="27">
        <f t="shared" si="41"/>
        <v>0</v>
      </c>
      <c r="O147" s="27">
        <f t="shared" si="41"/>
        <v>0</v>
      </c>
      <c r="P147" s="60">
        <f t="shared" si="41"/>
        <v>8129.7669108713872</v>
      </c>
      <c r="Q147" s="59" t="e">
        <v>#N/A</v>
      </c>
      <c r="R147" s="61" t="e">
        <f t="shared" si="52"/>
        <v>#N/A</v>
      </c>
      <c r="S147" s="27" t="e">
        <f t="shared" si="53"/>
        <v>#N/A</v>
      </c>
      <c r="T147" s="27" t="e">
        <f t="shared" si="54"/>
        <v>#N/A</v>
      </c>
      <c r="U147" s="62" t="e">
        <f>NA()</f>
        <v>#N/A</v>
      </c>
      <c r="V147" s="1" t="e">
        <f t="shared" si="55"/>
        <v>#N/A</v>
      </c>
    </row>
    <row r="148" spans="1:22" ht="15.75" x14ac:dyDescent="0.25">
      <c r="A148" s="33">
        <v>42199</v>
      </c>
      <c r="B148" s="56">
        <f t="shared" si="42"/>
        <v>407109.49346524634</v>
      </c>
      <c r="C148" s="57">
        <f t="shared" si="43"/>
        <v>361915.18031847558</v>
      </c>
      <c r="D148" s="57">
        <f t="shared" si="44"/>
        <v>0</v>
      </c>
      <c r="E148" s="57">
        <f t="shared" si="45"/>
        <v>0</v>
      </c>
      <c r="F148" s="57">
        <f t="shared" si="46"/>
        <v>499887.1726991153</v>
      </c>
      <c r="G148" s="56">
        <f t="shared" si="47"/>
        <v>6620.9046157451603</v>
      </c>
      <c r="H148" s="57">
        <f t="shared" si="48"/>
        <v>12506.80491122278</v>
      </c>
      <c r="I148" s="57">
        <f t="shared" si="49"/>
        <v>0</v>
      </c>
      <c r="J148" s="57">
        <f t="shared" si="50"/>
        <v>0</v>
      </c>
      <c r="K148" s="57">
        <f t="shared" si="51"/>
        <v>14750.671526616548</v>
      </c>
      <c r="L148" s="59">
        <f t="shared" si="41"/>
        <v>6620.9046157451603</v>
      </c>
      <c r="M148" s="27">
        <f t="shared" si="41"/>
        <v>5885.9002954776197</v>
      </c>
      <c r="N148" s="27">
        <f t="shared" si="41"/>
        <v>0</v>
      </c>
      <c r="O148" s="27">
        <f t="shared" si="41"/>
        <v>0</v>
      </c>
      <c r="P148" s="60">
        <f t="shared" si="41"/>
        <v>8129.7669108713872</v>
      </c>
      <c r="Q148" s="59" t="e">
        <v>#N/A</v>
      </c>
      <c r="R148" s="61" t="e">
        <f t="shared" si="52"/>
        <v>#N/A</v>
      </c>
      <c r="S148" s="27" t="e">
        <f t="shared" si="53"/>
        <v>#N/A</v>
      </c>
      <c r="T148" s="27" t="e">
        <f t="shared" si="54"/>
        <v>#N/A</v>
      </c>
      <c r="U148" s="62" t="e">
        <f>NA()</f>
        <v>#N/A</v>
      </c>
      <c r="V148" s="1" t="e">
        <f t="shared" si="55"/>
        <v>#N/A</v>
      </c>
    </row>
    <row r="149" spans="1:22" ht="15.75" x14ac:dyDescent="0.25">
      <c r="A149" s="33">
        <v>42200</v>
      </c>
      <c r="B149" s="56">
        <f t="shared" si="42"/>
        <v>407109.49346524634</v>
      </c>
      <c r="C149" s="57">
        <f t="shared" si="43"/>
        <v>361915.18031847558</v>
      </c>
      <c r="D149" s="57">
        <f t="shared" si="44"/>
        <v>0</v>
      </c>
      <c r="E149" s="57">
        <f t="shared" si="45"/>
        <v>0</v>
      </c>
      <c r="F149" s="57">
        <f t="shared" si="46"/>
        <v>499887.1726991153</v>
      </c>
      <c r="G149" s="56">
        <f t="shared" si="47"/>
        <v>6620.9046157451603</v>
      </c>
      <c r="H149" s="57">
        <f t="shared" si="48"/>
        <v>12506.80491122278</v>
      </c>
      <c r="I149" s="57">
        <f t="shared" si="49"/>
        <v>0</v>
      </c>
      <c r="J149" s="57">
        <f t="shared" si="50"/>
        <v>0</v>
      </c>
      <c r="K149" s="57">
        <f t="shared" si="51"/>
        <v>14750.671526616548</v>
      </c>
      <c r="L149" s="59">
        <f t="shared" si="41"/>
        <v>6620.9046157451603</v>
      </c>
      <c r="M149" s="27">
        <f t="shared" si="41"/>
        <v>5885.9002954776197</v>
      </c>
      <c r="N149" s="27">
        <f t="shared" si="41"/>
        <v>0</v>
      </c>
      <c r="O149" s="27">
        <f t="shared" si="41"/>
        <v>0</v>
      </c>
      <c r="P149" s="60">
        <f t="shared" si="41"/>
        <v>8129.7669108713872</v>
      </c>
      <c r="Q149" s="59" t="e">
        <v>#N/A</v>
      </c>
      <c r="R149" s="61">
        <f t="shared" si="52"/>
        <v>6346.8477170268743</v>
      </c>
      <c r="S149" s="27">
        <f t="shared" si="53"/>
        <v>5192.1602551437581</v>
      </c>
      <c r="T149" s="27">
        <f t="shared" si="54"/>
        <v>4606.6849223579529</v>
      </c>
      <c r="U149" s="62" t="e">
        <f>NA()</f>
        <v>#N/A</v>
      </c>
      <c r="V149" s="1" t="e">
        <f t="shared" si="55"/>
        <v>#N/A</v>
      </c>
    </row>
    <row r="150" spans="1:22" ht="15.75" x14ac:dyDescent="0.25">
      <c r="A150" s="33">
        <v>42201</v>
      </c>
      <c r="B150" s="56">
        <f t="shared" si="42"/>
        <v>407109.49346524634</v>
      </c>
      <c r="C150" s="57">
        <f t="shared" si="43"/>
        <v>361915.18031847558</v>
      </c>
      <c r="D150" s="57">
        <f t="shared" si="44"/>
        <v>0</v>
      </c>
      <c r="E150" s="57">
        <f t="shared" si="45"/>
        <v>0</v>
      </c>
      <c r="F150" s="57">
        <f t="shared" si="46"/>
        <v>499887.1726991153</v>
      </c>
      <c r="G150" s="56">
        <f t="shared" si="47"/>
        <v>6620.9046157451603</v>
      </c>
      <c r="H150" s="57">
        <f t="shared" si="48"/>
        <v>12506.80491122278</v>
      </c>
      <c r="I150" s="57">
        <f t="shared" si="49"/>
        <v>0</v>
      </c>
      <c r="J150" s="57">
        <f t="shared" si="50"/>
        <v>0</v>
      </c>
      <c r="K150" s="57">
        <f t="shared" si="51"/>
        <v>14750.671526616548</v>
      </c>
      <c r="L150" s="59">
        <f t="shared" si="41"/>
        <v>6620.9046157451603</v>
      </c>
      <c r="M150" s="27">
        <f t="shared" si="41"/>
        <v>5885.9002954776197</v>
      </c>
      <c r="N150" s="27">
        <f t="shared" si="41"/>
        <v>0</v>
      </c>
      <c r="O150" s="27">
        <f t="shared" si="41"/>
        <v>0</v>
      </c>
      <c r="P150" s="60">
        <f t="shared" si="41"/>
        <v>8129.7669108713872</v>
      </c>
      <c r="Q150" s="59" t="e">
        <v>#N/A</v>
      </c>
      <c r="R150" s="61" t="e">
        <f t="shared" si="52"/>
        <v>#N/A</v>
      </c>
      <c r="S150" s="27" t="e">
        <f t="shared" si="53"/>
        <v>#N/A</v>
      </c>
      <c r="T150" s="27" t="e">
        <f t="shared" si="54"/>
        <v>#N/A</v>
      </c>
      <c r="U150" s="62" t="e">
        <f>NA()</f>
        <v>#N/A</v>
      </c>
      <c r="V150" s="1" t="e">
        <f t="shared" si="55"/>
        <v>#N/A</v>
      </c>
    </row>
    <row r="151" spans="1:22" ht="15.75" x14ac:dyDescent="0.25">
      <c r="A151" s="33">
        <v>42202</v>
      </c>
      <c r="B151" s="56">
        <f t="shared" si="42"/>
        <v>407109.49346524634</v>
      </c>
      <c r="C151" s="57">
        <f t="shared" si="43"/>
        <v>361915.18031847558</v>
      </c>
      <c r="D151" s="57">
        <f t="shared" si="44"/>
        <v>0</v>
      </c>
      <c r="E151" s="57">
        <f t="shared" si="45"/>
        <v>0</v>
      </c>
      <c r="F151" s="57">
        <f t="shared" si="46"/>
        <v>499887.1726991153</v>
      </c>
      <c r="G151" s="56">
        <f t="shared" si="47"/>
        <v>6620.9046157451603</v>
      </c>
      <c r="H151" s="57">
        <f t="shared" si="48"/>
        <v>12506.80491122278</v>
      </c>
      <c r="I151" s="57">
        <f t="shared" si="49"/>
        <v>0</v>
      </c>
      <c r="J151" s="57">
        <f t="shared" si="50"/>
        <v>0</v>
      </c>
      <c r="K151" s="57">
        <f t="shared" si="51"/>
        <v>14750.671526616548</v>
      </c>
      <c r="L151" s="59">
        <f t="shared" si="41"/>
        <v>6620.9046157451603</v>
      </c>
      <c r="M151" s="27">
        <f t="shared" si="41"/>
        <v>5885.9002954776197</v>
      </c>
      <c r="N151" s="27">
        <f t="shared" si="41"/>
        <v>0</v>
      </c>
      <c r="O151" s="27">
        <f t="shared" si="41"/>
        <v>0</v>
      </c>
      <c r="P151" s="60">
        <f t="shared" si="41"/>
        <v>8129.7669108713872</v>
      </c>
      <c r="Q151" s="59" t="e">
        <v>#N/A</v>
      </c>
      <c r="R151" s="61" t="e">
        <f t="shared" si="52"/>
        <v>#N/A</v>
      </c>
      <c r="S151" s="27" t="e">
        <f t="shared" si="53"/>
        <v>#N/A</v>
      </c>
      <c r="T151" s="27" t="e">
        <f t="shared" si="54"/>
        <v>#N/A</v>
      </c>
      <c r="U151" s="62" t="e">
        <f>NA()</f>
        <v>#N/A</v>
      </c>
      <c r="V151" s="1" t="e">
        <f t="shared" si="55"/>
        <v>#N/A</v>
      </c>
    </row>
    <row r="152" spans="1:22" ht="15.75" x14ac:dyDescent="0.25">
      <c r="A152" s="33">
        <v>42203</v>
      </c>
      <c r="B152" s="56">
        <f t="shared" si="42"/>
        <v>407109.49346524634</v>
      </c>
      <c r="C152" s="57">
        <f t="shared" si="43"/>
        <v>361915.18031847558</v>
      </c>
      <c r="D152" s="57">
        <f t="shared" si="44"/>
        <v>0</v>
      </c>
      <c r="E152" s="57">
        <f t="shared" si="45"/>
        <v>0</v>
      </c>
      <c r="F152" s="57">
        <f t="shared" si="46"/>
        <v>499887.1726991153</v>
      </c>
      <c r="G152" s="56">
        <f t="shared" si="47"/>
        <v>6620.9046157451603</v>
      </c>
      <c r="H152" s="57">
        <f t="shared" si="48"/>
        <v>12506.80491122278</v>
      </c>
      <c r="I152" s="57">
        <f t="shared" si="49"/>
        <v>0</v>
      </c>
      <c r="J152" s="57">
        <f t="shared" si="50"/>
        <v>0</v>
      </c>
      <c r="K152" s="57">
        <f t="shared" si="51"/>
        <v>14750.671526616548</v>
      </c>
      <c r="L152" s="59">
        <f t="shared" si="41"/>
        <v>6620.9046157451603</v>
      </c>
      <c r="M152" s="27">
        <f t="shared" si="41"/>
        <v>5885.9002954776197</v>
      </c>
      <c r="N152" s="27">
        <f t="shared" si="41"/>
        <v>0</v>
      </c>
      <c r="O152" s="27">
        <f t="shared" si="41"/>
        <v>0</v>
      </c>
      <c r="P152" s="60">
        <f t="shared" si="41"/>
        <v>8129.7669108713872</v>
      </c>
      <c r="Q152" s="59" t="e">
        <v>#N/A</v>
      </c>
      <c r="R152" s="61" t="e">
        <f t="shared" si="52"/>
        <v>#N/A</v>
      </c>
      <c r="S152" s="27" t="e">
        <f t="shared" si="53"/>
        <v>#N/A</v>
      </c>
      <c r="T152" s="27" t="e">
        <f t="shared" si="54"/>
        <v>#N/A</v>
      </c>
      <c r="U152" s="62" t="e">
        <f>NA()</f>
        <v>#N/A</v>
      </c>
      <c r="V152" s="1" t="e">
        <f t="shared" si="55"/>
        <v>#N/A</v>
      </c>
    </row>
    <row r="153" spans="1:22" ht="15.75" x14ac:dyDescent="0.25">
      <c r="A153" s="33">
        <v>42204</v>
      </c>
      <c r="B153" s="56">
        <f t="shared" si="42"/>
        <v>407109.49346524634</v>
      </c>
      <c r="C153" s="57">
        <f t="shared" si="43"/>
        <v>361915.18031847558</v>
      </c>
      <c r="D153" s="57">
        <f t="shared" si="44"/>
        <v>0</v>
      </c>
      <c r="E153" s="57">
        <f t="shared" si="45"/>
        <v>0</v>
      </c>
      <c r="F153" s="57">
        <f t="shared" si="46"/>
        <v>499887.1726991153</v>
      </c>
      <c r="G153" s="56">
        <f t="shared" si="47"/>
        <v>6620.9046157451603</v>
      </c>
      <c r="H153" s="57">
        <f t="shared" si="48"/>
        <v>12506.80491122278</v>
      </c>
      <c r="I153" s="57">
        <f t="shared" si="49"/>
        <v>0</v>
      </c>
      <c r="J153" s="57">
        <f t="shared" si="50"/>
        <v>0</v>
      </c>
      <c r="K153" s="57">
        <f t="shared" si="51"/>
        <v>14750.671526616548</v>
      </c>
      <c r="L153" s="59">
        <f t="shared" si="41"/>
        <v>6620.9046157451603</v>
      </c>
      <c r="M153" s="27">
        <f t="shared" si="41"/>
        <v>5885.9002954776197</v>
      </c>
      <c r="N153" s="27">
        <f t="shared" si="41"/>
        <v>0</v>
      </c>
      <c r="O153" s="27">
        <f t="shared" si="41"/>
        <v>0</v>
      </c>
      <c r="P153" s="60">
        <f t="shared" si="41"/>
        <v>8129.7669108713872</v>
      </c>
      <c r="Q153" s="59" t="e">
        <v>#N/A</v>
      </c>
      <c r="R153" s="61" t="e">
        <f t="shared" si="52"/>
        <v>#N/A</v>
      </c>
      <c r="S153" s="27" t="e">
        <f t="shared" si="53"/>
        <v>#N/A</v>
      </c>
      <c r="T153" s="27" t="e">
        <f t="shared" si="54"/>
        <v>#N/A</v>
      </c>
      <c r="U153" s="62" t="e">
        <f>NA()</f>
        <v>#N/A</v>
      </c>
      <c r="V153" s="1" t="e">
        <f t="shared" si="55"/>
        <v>#N/A</v>
      </c>
    </row>
    <row r="154" spans="1:22" ht="15.75" x14ac:dyDescent="0.25">
      <c r="A154" s="33">
        <v>42205</v>
      </c>
      <c r="B154" s="56">
        <f t="shared" si="42"/>
        <v>407109.49346524634</v>
      </c>
      <c r="C154" s="57">
        <f t="shared" si="43"/>
        <v>361915.18031847558</v>
      </c>
      <c r="D154" s="57">
        <f t="shared" si="44"/>
        <v>0</v>
      </c>
      <c r="E154" s="57">
        <f t="shared" si="45"/>
        <v>0</v>
      </c>
      <c r="F154" s="57">
        <f t="shared" si="46"/>
        <v>499887.1726991153</v>
      </c>
      <c r="G154" s="56">
        <f t="shared" si="47"/>
        <v>6620.9046157451603</v>
      </c>
      <c r="H154" s="57">
        <f t="shared" si="48"/>
        <v>12506.80491122278</v>
      </c>
      <c r="I154" s="57">
        <f t="shared" si="49"/>
        <v>0</v>
      </c>
      <c r="J154" s="57">
        <f t="shared" si="50"/>
        <v>0</v>
      </c>
      <c r="K154" s="57">
        <f t="shared" si="51"/>
        <v>14750.671526616548</v>
      </c>
      <c r="L154" s="59">
        <f t="shared" si="41"/>
        <v>6620.9046157451603</v>
      </c>
      <c r="M154" s="27">
        <f t="shared" si="41"/>
        <v>5885.9002954776197</v>
      </c>
      <c r="N154" s="27">
        <f t="shared" si="41"/>
        <v>0</v>
      </c>
      <c r="O154" s="27">
        <f t="shared" si="41"/>
        <v>0</v>
      </c>
      <c r="P154" s="60">
        <f t="shared" si="41"/>
        <v>8129.7669108713872</v>
      </c>
      <c r="Q154" s="59" t="e">
        <v>#N/A</v>
      </c>
      <c r="R154" s="61" t="e">
        <f t="shared" si="52"/>
        <v>#N/A</v>
      </c>
      <c r="S154" s="27" t="e">
        <f t="shared" si="53"/>
        <v>#N/A</v>
      </c>
      <c r="T154" s="27" t="e">
        <f t="shared" si="54"/>
        <v>#N/A</v>
      </c>
      <c r="U154" s="62" t="e">
        <f>NA()</f>
        <v>#N/A</v>
      </c>
      <c r="V154" s="1" t="e">
        <f t="shared" si="55"/>
        <v>#N/A</v>
      </c>
    </row>
    <row r="155" spans="1:22" ht="15.75" x14ac:dyDescent="0.25">
      <c r="A155" s="33">
        <v>42206</v>
      </c>
      <c r="B155" s="56">
        <f t="shared" si="42"/>
        <v>407109.49346524634</v>
      </c>
      <c r="C155" s="57">
        <f t="shared" si="43"/>
        <v>361915.18031847558</v>
      </c>
      <c r="D155" s="57">
        <f t="shared" si="44"/>
        <v>0</v>
      </c>
      <c r="E155" s="57">
        <f t="shared" si="45"/>
        <v>0</v>
      </c>
      <c r="F155" s="57">
        <f t="shared" si="46"/>
        <v>499887.1726991153</v>
      </c>
      <c r="G155" s="56">
        <f t="shared" si="47"/>
        <v>6620.9046157451603</v>
      </c>
      <c r="H155" s="57">
        <f t="shared" si="48"/>
        <v>12506.80491122278</v>
      </c>
      <c r="I155" s="57">
        <f t="shared" si="49"/>
        <v>0</v>
      </c>
      <c r="J155" s="57">
        <f t="shared" si="50"/>
        <v>0</v>
      </c>
      <c r="K155" s="57">
        <f t="shared" si="51"/>
        <v>14750.671526616548</v>
      </c>
      <c r="L155" s="59">
        <f t="shared" si="41"/>
        <v>6620.9046157451603</v>
      </c>
      <c r="M155" s="27">
        <f t="shared" si="41"/>
        <v>5885.9002954776197</v>
      </c>
      <c r="N155" s="27">
        <f t="shared" si="41"/>
        <v>0</v>
      </c>
      <c r="O155" s="27">
        <f t="shared" si="41"/>
        <v>0</v>
      </c>
      <c r="P155" s="60">
        <f t="shared" si="41"/>
        <v>8129.7669108713872</v>
      </c>
      <c r="Q155" s="59" t="e">
        <v>#N/A</v>
      </c>
      <c r="R155" s="61" t="e">
        <f t="shared" si="52"/>
        <v>#N/A</v>
      </c>
      <c r="S155" s="27" t="e">
        <f t="shared" si="53"/>
        <v>#N/A</v>
      </c>
      <c r="T155" s="27" t="e">
        <f t="shared" si="54"/>
        <v>#N/A</v>
      </c>
      <c r="U155" s="62" t="e">
        <f>NA()</f>
        <v>#N/A</v>
      </c>
      <c r="V155" s="1" t="e">
        <f t="shared" si="55"/>
        <v>#N/A</v>
      </c>
    </row>
    <row r="156" spans="1:22" ht="15.75" x14ac:dyDescent="0.25">
      <c r="A156" s="33">
        <v>42207</v>
      </c>
      <c r="B156" s="56">
        <f t="shared" si="42"/>
        <v>407109.49346524634</v>
      </c>
      <c r="C156" s="57">
        <f t="shared" si="43"/>
        <v>361915.18031847558</v>
      </c>
      <c r="D156" s="57">
        <f t="shared" si="44"/>
        <v>0</v>
      </c>
      <c r="E156" s="57">
        <f t="shared" si="45"/>
        <v>0</v>
      </c>
      <c r="F156" s="57">
        <f t="shared" si="46"/>
        <v>499887.1726991153</v>
      </c>
      <c r="G156" s="56">
        <f t="shared" si="47"/>
        <v>6620.9046157451603</v>
      </c>
      <c r="H156" s="57">
        <f t="shared" si="48"/>
        <v>12506.80491122278</v>
      </c>
      <c r="I156" s="57">
        <f t="shared" si="49"/>
        <v>0</v>
      </c>
      <c r="J156" s="57">
        <f t="shared" si="50"/>
        <v>0</v>
      </c>
      <c r="K156" s="57">
        <f t="shared" si="51"/>
        <v>14750.671526616548</v>
      </c>
      <c r="L156" s="59">
        <f t="shared" si="41"/>
        <v>6620.9046157451603</v>
      </c>
      <c r="M156" s="27">
        <f t="shared" si="41"/>
        <v>5885.9002954776197</v>
      </c>
      <c r="N156" s="27">
        <f t="shared" si="41"/>
        <v>0</v>
      </c>
      <c r="O156" s="27">
        <f t="shared" si="41"/>
        <v>0</v>
      </c>
      <c r="P156" s="60">
        <f t="shared" si="41"/>
        <v>8129.7669108713872</v>
      </c>
      <c r="Q156" s="59" t="e">
        <v>#N/A</v>
      </c>
      <c r="R156" s="61" t="e">
        <f t="shared" si="52"/>
        <v>#N/A</v>
      </c>
      <c r="S156" s="27" t="e">
        <f t="shared" si="53"/>
        <v>#N/A</v>
      </c>
      <c r="T156" s="27" t="e">
        <f t="shared" si="54"/>
        <v>#N/A</v>
      </c>
      <c r="U156" s="62" t="e">
        <f>NA()</f>
        <v>#N/A</v>
      </c>
      <c r="V156" s="1" t="e">
        <f t="shared" si="55"/>
        <v>#N/A</v>
      </c>
    </row>
    <row r="157" spans="1:22" ht="15.75" x14ac:dyDescent="0.25">
      <c r="A157" s="33">
        <v>42208</v>
      </c>
      <c r="B157" s="56">
        <f t="shared" si="42"/>
        <v>407109.49346524634</v>
      </c>
      <c r="C157" s="57">
        <f t="shared" si="43"/>
        <v>361915.18031847558</v>
      </c>
      <c r="D157" s="57">
        <f t="shared" si="44"/>
        <v>0</v>
      </c>
      <c r="E157" s="57">
        <f t="shared" si="45"/>
        <v>0</v>
      </c>
      <c r="F157" s="57">
        <f t="shared" si="46"/>
        <v>499887.1726991153</v>
      </c>
      <c r="G157" s="56">
        <f t="shared" si="47"/>
        <v>6620.9046157451603</v>
      </c>
      <c r="H157" s="57">
        <f t="shared" si="48"/>
        <v>12506.80491122278</v>
      </c>
      <c r="I157" s="57">
        <f t="shared" si="49"/>
        <v>0</v>
      </c>
      <c r="J157" s="57">
        <f t="shared" si="50"/>
        <v>0</v>
      </c>
      <c r="K157" s="57">
        <f t="shared" si="51"/>
        <v>14750.671526616548</v>
      </c>
      <c r="L157" s="59">
        <f t="shared" si="41"/>
        <v>6620.9046157451603</v>
      </c>
      <c r="M157" s="27">
        <f t="shared" si="41"/>
        <v>5885.9002954776197</v>
      </c>
      <c r="N157" s="27">
        <f t="shared" si="41"/>
        <v>0</v>
      </c>
      <c r="O157" s="27">
        <f t="shared" si="41"/>
        <v>0</v>
      </c>
      <c r="P157" s="60">
        <f t="shared" si="41"/>
        <v>8129.7669108713872</v>
      </c>
      <c r="Q157" s="59" t="e">
        <v>#N/A</v>
      </c>
      <c r="R157" s="61" t="e">
        <f t="shared" si="52"/>
        <v>#N/A</v>
      </c>
      <c r="S157" s="27" t="e">
        <f t="shared" si="53"/>
        <v>#N/A</v>
      </c>
      <c r="T157" s="27" t="e">
        <f t="shared" si="54"/>
        <v>#N/A</v>
      </c>
      <c r="U157" s="62" t="e">
        <f>NA()</f>
        <v>#N/A</v>
      </c>
      <c r="V157" s="1" t="e">
        <f t="shared" si="55"/>
        <v>#N/A</v>
      </c>
    </row>
    <row r="158" spans="1:22" ht="15.75" x14ac:dyDescent="0.25">
      <c r="A158" s="33">
        <v>42209</v>
      </c>
      <c r="B158" s="56">
        <f t="shared" si="42"/>
        <v>407109.49346524634</v>
      </c>
      <c r="C158" s="57">
        <f t="shared" si="43"/>
        <v>361915.18031847558</v>
      </c>
      <c r="D158" s="57">
        <f t="shared" si="44"/>
        <v>0</v>
      </c>
      <c r="E158" s="57">
        <f t="shared" si="45"/>
        <v>0</v>
      </c>
      <c r="F158" s="57">
        <f t="shared" si="46"/>
        <v>499887.1726991153</v>
      </c>
      <c r="G158" s="56">
        <f t="shared" si="47"/>
        <v>6620.9046157451603</v>
      </c>
      <c r="H158" s="57">
        <f t="shared" si="48"/>
        <v>12506.80491122278</v>
      </c>
      <c r="I158" s="57">
        <f t="shared" si="49"/>
        <v>0</v>
      </c>
      <c r="J158" s="57">
        <f t="shared" si="50"/>
        <v>0</v>
      </c>
      <c r="K158" s="57">
        <f t="shared" si="51"/>
        <v>14750.671526616548</v>
      </c>
      <c r="L158" s="59">
        <f t="shared" si="41"/>
        <v>6620.9046157451603</v>
      </c>
      <c r="M158" s="27">
        <f t="shared" si="41"/>
        <v>5885.9002954776197</v>
      </c>
      <c r="N158" s="27">
        <f t="shared" si="41"/>
        <v>0</v>
      </c>
      <c r="O158" s="27">
        <f t="shared" si="41"/>
        <v>0</v>
      </c>
      <c r="P158" s="60">
        <f t="shared" si="41"/>
        <v>8129.7669108713872</v>
      </c>
      <c r="Q158" s="59" t="e">
        <v>#N/A</v>
      </c>
      <c r="R158" s="61" t="e">
        <f t="shared" si="52"/>
        <v>#N/A</v>
      </c>
      <c r="S158" s="27" t="e">
        <f t="shared" si="53"/>
        <v>#N/A</v>
      </c>
      <c r="T158" s="27" t="e">
        <f t="shared" si="54"/>
        <v>#N/A</v>
      </c>
      <c r="U158" s="62" t="e">
        <f>NA()</f>
        <v>#N/A</v>
      </c>
      <c r="V158" s="1" t="e">
        <f t="shared" si="55"/>
        <v>#N/A</v>
      </c>
    </row>
    <row r="159" spans="1:22" ht="15.75" x14ac:dyDescent="0.25">
      <c r="A159" s="33">
        <v>42210</v>
      </c>
      <c r="B159" s="56">
        <f t="shared" si="42"/>
        <v>407109.49346524634</v>
      </c>
      <c r="C159" s="57">
        <f t="shared" si="43"/>
        <v>361915.18031847558</v>
      </c>
      <c r="D159" s="57">
        <f t="shared" si="44"/>
        <v>0</v>
      </c>
      <c r="E159" s="57">
        <f t="shared" si="45"/>
        <v>0</v>
      </c>
      <c r="F159" s="57">
        <f t="shared" si="46"/>
        <v>499887.1726991153</v>
      </c>
      <c r="G159" s="56">
        <f t="shared" si="47"/>
        <v>6620.9046157451603</v>
      </c>
      <c r="H159" s="57">
        <f t="shared" si="48"/>
        <v>12506.80491122278</v>
      </c>
      <c r="I159" s="57">
        <f t="shared" si="49"/>
        <v>0</v>
      </c>
      <c r="J159" s="57">
        <f t="shared" si="50"/>
        <v>0</v>
      </c>
      <c r="K159" s="57">
        <f t="shared" si="51"/>
        <v>14750.671526616548</v>
      </c>
      <c r="L159" s="59">
        <f t="shared" si="41"/>
        <v>6620.9046157451603</v>
      </c>
      <c r="M159" s="27">
        <f t="shared" si="41"/>
        <v>5885.9002954776197</v>
      </c>
      <c r="N159" s="27">
        <f t="shared" si="41"/>
        <v>0</v>
      </c>
      <c r="O159" s="27">
        <f t="shared" si="41"/>
        <v>0</v>
      </c>
      <c r="P159" s="60">
        <f t="shared" si="41"/>
        <v>8129.7669108713872</v>
      </c>
      <c r="Q159" s="59" t="e">
        <v>#N/A</v>
      </c>
      <c r="R159" s="61" t="e">
        <f t="shared" si="52"/>
        <v>#N/A</v>
      </c>
      <c r="S159" s="27" t="e">
        <f t="shared" si="53"/>
        <v>#N/A</v>
      </c>
      <c r="T159" s="27" t="e">
        <f t="shared" si="54"/>
        <v>#N/A</v>
      </c>
      <c r="U159" s="62" t="e">
        <f>NA()</f>
        <v>#N/A</v>
      </c>
      <c r="V159" s="1" t="e">
        <f t="shared" si="55"/>
        <v>#N/A</v>
      </c>
    </row>
    <row r="160" spans="1:22" ht="15.75" x14ac:dyDescent="0.25">
      <c r="A160" s="33">
        <v>42211</v>
      </c>
      <c r="B160" s="56">
        <f t="shared" si="42"/>
        <v>407109.49346524634</v>
      </c>
      <c r="C160" s="57">
        <f t="shared" si="43"/>
        <v>361915.18031847558</v>
      </c>
      <c r="D160" s="57">
        <f t="shared" si="44"/>
        <v>0</v>
      </c>
      <c r="E160" s="57">
        <f t="shared" si="45"/>
        <v>0</v>
      </c>
      <c r="F160" s="57">
        <f t="shared" si="46"/>
        <v>499887.1726991153</v>
      </c>
      <c r="G160" s="56">
        <f t="shared" si="47"/>
        <v>6620.9046157451603</v>
      </c>
      <c r="H160" s="57">
        <f t="shared" si="48"/>
        <v>12506.80491122278</v>
      </c>
      <c r="I160" s="57">
        <f t="shared" si="49"/>
        <v>0</v>
      </c>
      <c r="J160" s="57">
        <f t="shared" si="50"/>
        <v>0</v>
      </c>
      <c r="K160" s="57">
        <f t="shared" si="51"/>
        <v>14750.671526616548</v>
      </c>
      <c r="L160" s="59">
        <f t="shared" si="41"/>
        <v>6620.9046157451603</v>
      </c>
      <c r="M160" s="27">
        <f t="shared" si="41"/>
        <v>5885.9002954776197</v>
      </c>
      <c r="N160" s="27">
        <f t="shared" si="41"/>
        <v>0</v>
      </c>
      <c r="O160" s="27">
        <f t="shared" si="41"/>
        <v>0</v>
      </c>
      <c r="P160" s="60">
        <f t="shared" si="41"/>
        <v>8129.7669108713872</v>
      </c>
      <c r="Q160" s="59" t="e">
        <v>#N/A</v>
      </c>
      <c r="R160" s="61" t="e">
        <f t="shared" si="52"/>
        <v>#N/A</v>
      </c>
      <c r="S160" s="27" t="e">
        <f t="shared" si="53"/>
        <v>#N/A</v>
      </c>
      <c r="T160" s="27" t="e">
        <f t="shared" si="54"/>
        <v>#N/A</v>
      </c>
      <c r="U160" s="62" t="e">
        <f>NA()</f>
        <v>#N/A</v>
      </c>
      <c r="V160" s="1" t="e">
        <f t="shared" si="55"/>
        <v>#N/A</v>
      </c>
    </row>
    <row r="161" spans="1:22" ht="15.75" x14ac:dyDescent="0.25">
      <c r="A161" s="33">
        <v>42212</v>
      </c>
      <c r="B161" s="56">
        <f t="shared" si="42"/>
        <v>407109.49346524634</v>
      </c>
      <c r="C161" s="57">
        <f t="shared" si="43"/>
        <v>361915.18031847558</v>
      </c>
      <c r="D161" s="57">
        <f t="shared" si="44"/>
        <v>0</v>
      </c>
      <c r="E161" s="57">
        <f t="shared" si="45"/>
        <v>0</v>
      </c>
      <c r="F161" s="57">
        <f t="shared" si="46"/>
        <v>499887.1726991153</v>
      </c>
      <c r="G161" s="56">
        <f t="shared" si="47"/>
        <v>6620.9046157451603</v>
      </c>
      <c r="H161" s="57">
        <f t="shared" si="48"/>
        <v>12506.80491122278</v>
      </c>
      <c r="I161" s="57">
        <f t="shared" si="49"/>
        <v>0</v>
      </c>
      <c r="J161" s="57">
        <f t="shared" si="50"/>
        <v>0</v>
      </c>
      <c r="K161" s="57">
        <f t="shared" si="51"/>
        <v>14750.671526616548</v>
      </c>
      <c r="L161" s="59">
        <f t="shared" si="41"/>
        <v>6620.9046157451603</v>
      </c>
      <c r="M161" s="27">
        <f t="shared" si="41"/>
        <v>5885.9002954776197</v>
      </c>
      <c r="N161" s="27">
        <f t="shared" si="41"/>
        <v>0</v>
      </c>
      <c r="O161" s="27">
        <f t="shared" si="41"/>
        <v>0</v>
      </c>
      <c r="P161" s="60">
        <f t="shared" si="41"/>
        <v>8129.7669108713872</v>
      </c>
      <c r="Q161" s="59" t="e">
        <v>#N/A</v>
      </c>
      <c r="R161" s="61" t="e">
        <f t="shared" si="52"/>
        <v>#N/A</v>
      </c>
      <c r="S161" s="27" t="e">
        <f t="shared" si="53"/>
        <v>#N/A</v>
      </c>
      <c r="T161" s="27" t="e">
        <f t="shared" si="54"/>
        <v>#N/A</v>
      </c>
      <c r="U161" s="62" t="e">
        <f>NA()</f>
        <v>#N/A</v>
      </c>
      <c r="V161" s="1" t="e">
        <f t="shared" si="55"/>
        <v>#N/A</v>
      </c>
    </row>
    <row r="162" spans="1:22" ht="15.75" x14ac:dyDescent="0.25">
      <c r="A162" s="33">
        <v>42213</v>
      </c>
      <c r="B162" s="56">
        <f t="shared" si="42"/>
        <v>407109.49346524634</v>
      </c>
      <c r="C162" s="57">
        <f t="shared" si="43"/>
        <v>361915.18031847558</v>
      </c>
      <c r="D162" s="57">
        <f t="shared" si="44"/>
        <v>0</v>
      </c>
      <c r="E162" s="57">
        <f t="shared" si="45"/>
        <v>0</v>
      </c>
      <c r="F162" s="57">
        <f t="shared" si="46"/>
        <v>499887.1726991153</v>
      </c>
      <c r="G162" s="56">
        <f t="shared" si="47"/>
        <v>6620.9046157451603</v>
      </c>
      <c r="H162" s="57">
        <f t="shared" si="48"/>
        <v>12506.80491122278</v>
      </c>
      <c r="I162" s="57">
        <f t="shared" si="49"/>
        <v>0</v>
      </c>
      <c r="J162" s="57">
        <f t="shared" si="50"/>
        <v>0</v>
      </c>
      <c r="K162" s="57">
        <f t="shared" si="51"/>
        <v>14750.671526616548</v>
      </c>
      <c r="L162" s="59">
        <f t="shared" si="41"/>
        <v>6620.9046157451603</v>
      </c>
      <c r="M162" s="27">
        <f t="shared" si="41"/>
        <v>5885.9002954776197</v>
      </c>
      <c r="N162" s="27">
        <f t="shared" si="41"/>
        <v>0</v>
      </c>
      <c r="O162" s="27">
        <f t="shared" si="41"/>
        <v>0</v>
      </c>
      <c r="P162" s="60">
        <f t="shared" si="41"/>
        <v>8129.7669108713872</v>
      </c>
      <c r="Q162" s="59" t="e">
        <v>#N/A</v>
      </c>
      <c r="R162" s="61" t="e">
        <f t="shared" si="52"/>
        <v>#N/A</v>
      </c>
      <c r="S162" s="27" t="e">
        <f t="shared" si="53"/>
        <v>#N/A</v>
      </c>
      <c r="T162" s="27" t="e">
        <f t="shared" si="54"/>
        <v>#N/A</v>
      </c>
      <c r="U162" s="62" t="e">
        <f>NA()</f>
        <v>#N/A</v>
      </c>
      <c r="V162" s="1" t="e">
        <f t="shared" si="55"/>
        <v>#N/A</v>
      </c>
    </row>
    <row r="163" spans="1:22" ht="15.75" x14ac:dyDescent="0.25">
      <c r="A163" s="33">
        <v>42214</v>
      </c>
      <c r="B163" s="56">
        <f t="shared" si="42"/>
        <v>407109.49346524634</v>
      </c>
      <c r="C163" s="57">
        <f t="shared" si="43"/>
        <v>361915.18031847558</v>
      </c>
      <c r="D163" s="57">
        <f t="shared" si="44"/>
        <v>0</v>
      </c>
      <c r="E163" s="57">
        <f t="shared" si="45"/>
        <v>0</v>
      </c>
      <c r="F163" s="57">
        <f t="shared" si="46"/>
        <v>499887.1726991153</v>
      </c>
      <c r="G163" s="56">
        <f t="shared" si="47"/>
        <v>6620.9046157451603</v>
      </c>
      <c r="H163" s="57">
        <f t="shared" si="48"/>
        <v>12506.80491122278</v>
      </c>
      <c r="I163" s="57">
        <f t="shared" si="49"/>
        <v>0</v>
      </c>
      <c r="J163" s="57">
        <f t="shared" si="50"/>
        <v>0</v>
      </c>
      <c r="K163" s="57">
        <f t="shared" si="51"/>
        <v>14750.671526616548</v>
      </c>
      <c r="L163" s="59">
        <f t="shared" si="41"/>
        <v>6620.9046157451603</v>
      </c>
      <c r="M163" s="27">
        <f t="shared" si="41"/>
        <v>5885.9002954776197</v>
      </c>
      <c r="N163" s="27">
        <f t="shared" si="41"/>
        <v>0</v>
      </c>
      <c r="O163" s="27">
        <f t="shared" si="41"/>
        <v>0</v>
      </c>
      <c r="P163" s="60">
        <f t="shared" si="41"/>
        <v>8129.7669108713872</v>
      </c>
      <c r="Q163" s="59" t="e">
        <v>#N/A</v>
      </c>
      <c r="R163" s="61" t="e">
        <f t="shared" si="52"/>
        <v>#N/A</v>
      </c>
      <c r="S163" s="27" t="e">
        <f t="shared" si="53"/>
        <v>#N/A</v>
      </c>
      <c r="T163" s="27" t="e">
        <f t="shared" si="54"/>
        <v>#N/A</v>
      </c>
      <c r="U163" s="62" t="e">
        <f>NA()</f>
        <v>#N/A</v>
      </c>
      <c r="V163" s="1" t="e">
        <f t="shared" si="55"/>
        <v>#N/A</v>
      </c>
    </row>
    <row r="164" spans="1:22" ht="15.75" x14ac:dyDescent="0.25">
      <c r="A164" s="33">
        <v>42215</v>
      </c>
      <c r="B164" s="56">
        <f t="shared" si="42"/>
        <v>407109.49346524634</v>
      </c>
      <c r="C164" s="57">
        <f t="shared" si="43"/>
        <v>361915.18031847558</v>
      </c>
      <c r="D164" s="57">
        <f t="shared" si="44"/>
        <v>0</v>
      </c>
      <c r="E164" s="57">
        <f t="shared" si="45"/>
        <v>0</v>
      </c>
      <c r="F164" s="57">
        <f t="shared" si="46"/>
        <v>499887.1726991153</v>
      </c>
      <c r="G164" s="56">
        <f t="shared" si="47"/>
        <v>6620.9046157451603</v>
      </c>
      <c r="H164" s="57">
        <f t="shared" si="48"/>
        <v>12506.80491122278</v>
      </c>
      <c r="I164" s="57">
        <f t="shared" si="49"/>
        <v>0</v>
      </c>
      <c r="J164" s="57">
        <f t="shared" si="50"/>
        <v>0</v>
      </c>
      <c r="K164" s="57">
        <f t="shared" si="51"/>
        <v>14750.671526616548</v>
      </c>
      <c r="L164" s="59">
        <f t="shared" si="41"/>
        <v>6620.9046157451603</v>
      </c>
      <c r="M164" s="27">
        <f t="shared" si="41"/>
        <v>5885.9002954776197</v>
      </c>
      <c r="N164" s="27">
        <f t="shared" si="41"/>
        <v>0</v>
      </c>
      <c r="O164" s="27">
        <f t="shared" si="41"/>
        <v>0</v>
      </c>
      <c r="P164" s="60">
        <f t="shared" si="41"/>
        <v>8129.7669108713872</v>
      </c>
      <c r="Q164" s="59" t="e">
        <v>#N/A</v>
      </c>
      <c r="R164" s="61" t="e">
        <f t="shared" si="52"/>
        <v>#N/A</v>
      </c>
      <c r="S164" s="27" t="e">
        <f t="shared" si="53"/>
        <v>#N/A</v>
      </c>
      <c r="T164" s="27" t="e">
        <f t="shared" si="54"/>
        <v>#N/A</v>
      </c>
      <c r="U164" s="62" t="e">
        <f>NA()</f>
        <v>#N/A</v>
      </c>
      <c r="V164" s="1" t="e">
        <f t="shared" si="55"/>
        <v>#N/A</v>
      </c>
    </row>
    <row r="165" spans="1:22" ht="15.75" x14ac:dyDescent="0.25">
      <c r="A165" s="33">
        <v>42216</v>
      </c>
      <c r="B165" s="56">
        <f t="shared" si="42"/>
        <v>407109.49346524634</v>
      </c>
      <c r="C165" s="57">
        <f t="shared" si="43"/>
        <v>361915.18031847558</v>
      </c>
      <c r="D165" s="57">
        <f t="shared" si="44"/>
        <v>0</v>
      </c>
      <c r="E165" s="57">
        <f t="shared" si="45"/>
        <v>0</v>
      </c>
      <c r="F165" s="57">
        <f t="shared" si="46"/>
        <v>499887.1726991153</v>
      </c>
      <c r="G165" s="56">
        <f t="shared" si="47"/>
        <v>6620.9046157451603</v>
      </c>
      <c r="H165" s="57">
        <f t="shared" si="48"/>
        <v>12506.80491122278</v>
      </c>
      <c r="I165" s="57">
        <f t="shared" si="49"/>
        <v>0</v>
      </c>
      <c r="J165" s="57">
        <f t="shared" si="50"/>
        <v>0</v>
      </c>
      <c r="K165" s="57">
        <f t="shared" si="51"/>
        <v>14750.671526616548</v>
      </c>
      <c r="L165" s="59">
        <f t="shared" si="41"/>
        <v>6620.9046157451603</v>
      </c>
      <c r="M165" s="27">
        <f t="shared" si="41"/>
        <v>5885.9002954776197</v>
      </c>
      <c r="N165" s="27">
        <f t="shared" si="41"/>
        <v>0</v>
      </c>
      <c r="O165" s="27">
        <f t="shared" si="41"/>
        <v>0</v>
      </c>
      <c r="P165" s="60">
        <f t="shared" si="41"/>
        <v>8129.7669108713872</v>
      </c>
      <c r="Q165" s="59" t="e">
        <v>#N/A</v>
      </c>
      <c r="R165" s="61" t="e">
        <f t="shared" si="52"/>
        <v>#N/A</v>
      </c>
      <c r="S165" s="27" t="e">
        <f t="shared" si="53"/>
        <v>#N/A</v>
      </c>
      <c r="T165" s="27" t="e">
        <f t="shared" si="54"/>
        <v>#N/A</v>
      </c>
      <c r="U165" s="62" t="e">
        <f>NA()</f>
        <v>#N/A</v>
      </c>
      <c r="V165" s="1" t="e">
        <f t="shared" si="55"/>
        <v>#N/A</v>
      </c>
    </row>
    <row r="166" spans="1:22" ht="15.75" x14ac:dyDescent="0.25">
      <c r="A166" s="33">
        <v>42217</v>
      </c>
      <c r="B166" s="56">
        <f t="shared" ref="B166:B196" si="56">$H$4</f>
        <v>312018.12935960665</v>
      </c>
      <c r="C166" s="57">
        <f t="shared" ref="C166:C196" si="57">$H$5</f>
        <v>274616.23474581284</v>
      </c>
      <c r="D166" s="57">
        <f t="shared" ref="D166:D196" si="58">$H$6</f>
        <v>0</v>
      </c>
      <c r="E166" s="57">
        <f t="shared" ref="E166:E196" si="59">$H$7</f>
        <v>0</v>
      </c>
      <c r="F166" s="57">
        <f t="shared" ref="F166:F196" si="60">$H$8</f>
        <v>381609.56485284405</v>
      </c>
      <c r="G166" s="56">
        <f t="shared" si="47"/>
        <v>5074.4143922783387</v>
      </c>
      <c r="H166" s="57">
        <f t="shared" si="48"/>
        <v>9540.5541541169387</v>
      </c>
      <c r="I166" s="57">
        <f t="shared" si="49"/>
        <v>0</v>
      </c>
      <c r="J166" s="57">
        <f t="shared" si="50"/>
        <v>0</v>
      </c>
      <c r="K166" s="57">
        <f t="shared" si="51"/>
        <v>11280.608474957928</v>
      </c>
      <c r="L166" s="59">
        <f t="shared" si="41"/>
        <v>5074.4143922783387</v>
      </c>
      <c r="M166" s="27">
        <f t="shared" si="41"/>
        <v>4466.1397618386018</v>
      </c>
      <c r="N166" s="27">
        <f t="shared" si="41"/>
        <v>0</v>
      </c>
      <c r="O166" s="27">
        <f t="shared" si="41"/>
        <v>0</v>
      </c>
      <c r="P166" s="60">
        <f t="shared" si="41"/>
        <v>6206.1940826795917</v>
      </c>
      <c r="Q166" s="59" t="e">
        <v>#N/A</v>
      </c>
      <c r="R166" s="61" t="e">
        <f t="shared" si="52"/>
        <v>#N/A</v>
      </c>
      <c r="S166" s="27" t="e">
        <f t="shared" si="53"/>
        <v>#N/A</v>
      </c>
      <c r="T166" s="27" t="e">
        <f t="shared" si="54"/>
        <v>#N/A</v>
      </c>
      <c r="U166" s="62" t="e">
        <f>NA()</f>
        <v>#N/A</v>
      </c>
      <c r="V166" s="1" t="e">
        <f t="shared" si="55"/>
        <v>#N/A</v>
      </c>
    </row>
    <row r="167" spans="1:22" ht="15.75" x14ac:dyDescent="0.25">
      <c r="A167" s="33">
        <v>42218</v>
      </c>
      <c r="B167" s="56">
        <f t="shared" si="56"/>
        <v>312018.12935960665</v>
      </c>
      <c r="C167" s="57">
        <f t="shared" si="57"/>
        <v>274616.23474581284</v>
      </c>
      <c r="D167" s="57">
        <f t="shared" si="58"/>
        <v>0</v>
      </c>
      <c r="E167" s="57">
        <f t="shared" si="59"/>
        <v>0</v>
      </c>
      <c r="F167" s="57">
        <f t="shared" si="60"/>
        <v>381609.56485284405</v>
      </c>
      <c r="G167" s="56">
        <f t="shared" si="47"/>
        <v>5074.4143922783387</v>
      </c>
      <c r="H167" s="57">
        <f t="shared" si="48"/>
        <v>9540.5541541169387</v>
      </c>
      <c r="I167" s="57">
        <f t="shared" si="49"/>
        <v>0</v>
      </c>
      <c r="J167" s="57">
        <f t="shared" si="50"/>
        <v>0</v>
      </c>
      <c r="K167" s="57">
        <f t="shared" si="51"/>
        <v>11280.608474957928</v>
      </c>
      <c r="L167" s="59">
        <f t="shared" si="41"/>
        <v>5074.4143922783387</v>
      </c>
      <c r="M167" s="27">
        <f t="shared" si="41"/>
        <v>4466.1397618386018</v>
      </c>
      <c r="N167" s="27">
        <f t="shared" si="41"/>
        <v>0</v>
      </c>
      <c r="O167" s="27">
        <f t="shared" si="41"/>
        <v>0</v>
      </c>
      <c r="P167" s="60">
        <f t="shared" si="41"/>
        <v>6206.1940826795917</v>
      </c>
      <c r="Q167" s="59" t="e">
        <v>#N/A</v>
      </c>
      <c r="R167" s="61" t="e">
        <f t="shared" si="52"/>
        <v>#N/A</v>
      </c>
      <c r="S167" s="27" t="e">
        <f t="shared" si="53"/>
        <v>#N/A</v>
      </c>
      <c r="T167" s="27" t="e">
        <f t="shared" si="54"/>
        <v>#N/A</v>
      </c>
      <c r="U167" s="62" t="e">
        <f>NA()</f>
        <v>#N/A</v>
      </c>
      <c r="V167" s="1" t="e">
        <f t="shared" si="55"/>
        <v>#N/A</v>
      </c>
    </row>
    <row r="168" spans="1:22" ht="15.75" x14ac:dyDescent="0.25">
      <c r="A168" s="33">
        <v>42219</v>
      </c>
      <c r="B168" s="56">
        <f t="shared" si="56"/>
        <v>312018.12935960665</v>
      </c>
      <c r="C168" s="57">
        <f t="shared" si="57"/>
        <v>274616.23474581284</v>
      </c>
      <c r="D168" s="57">
        <f t="shared" si="58"/>
        <v>0</v>
      </c>
      <c r="E168" s="57">
        <f t="shared" si="59"/>
        <v>0</v>
      </c>
      <c r="F168" s="57">
        <f t="shared" si="60"/>
        <v>381609.56485284405</v>
      </c>
      <c r="G168" s="56">
        <f t="shared" si="47"/>
        <v>5074.4143922783387</v>
      </c>
      <c r="H168" s="57">
        <f t="shared" si="48"/>
        <v>9540.5541541169387</v>
      </c>
      <c r="I168" s="57">
        <f t="shared" si="49"/>
        <v>0</v>
      </c>
      <c r="J168" s="57">
        <f t="shared" si="50"/>
        <v>0</v>
      </c>
      <c r="K168" s="57">
        <f t="shared" si="51"/>
        <v>11280.608474957928</v>
      </c>
      <c r="L168" s="59">
        <f t="shared" si="41"/>
        <v>5074.4143922783387</v>
      </c>
      <c r="M168" s="27">
        <f t="shared" si="41"/>
        <v>4466.1397618386018</v>
      </c>
      <c r="N168" s="27">
        <f t="shared" si="41"/>
        <v>0</v>
      </c>
      <c r="O168" s="27">
        <f t="shared" si="41"/>
        <v>0</v>
      </c>
      <c r="P168" s="60">
        <f t="shared" si="41"/>
        <v>6206.1940826795917</v>
      </c>
      <c r="Q168" s="59" t="e">
        <v>#N/A</v>
      </c>
      <c r="R168" s="61" t="e">
        <f t="shared" si="52"/>
        <v>#N/A</v>
      </c>
      <c r="S168" s="27" t="e">
        <f t="shared" si="53"/>
        <v>#N/A</v>
      </c>
      <c r="T168" s="27" t="e">
        <f t="shared" si="54"/>
        <v>#N/A</v>
      </c>
      <c r="U168" s="62" t="e">
        <f>NA()</f>
        <v>#N/A</v>
      </c>
      <c r="V168" s="1" t="e">
        <f t="shared" si="55"/>
        <v>#N/A</v>
      </c>
    </row>
    <row r="169" spans="1:22" ht="15.75" x14ac:dyDescent="0.25">
      <c r="A169" s="33">
        <v>42220</v>
      </c>
      <c r="B169" s="56">
        <f t="shared" si="56"/>
        <v>312018.12935960665</v>
      </c>
      <c r="C169" s="57">
        <f t="shared" si="57"/>
        <v>274616.23474581284</v>
      </c>
      <c r="D169" s="57">
        <f t="shared" si="58"/>
        <v>0</v>
      </c>
      <c r="E169" s="57">
        <f t="shared" si="59"/>
        <v>0</v>
      </c>
      <c r="F169" s="57">
        <f t="shared" si="60"/>
        <v>381609.56485284405</v>
      </c>
      <c r="G169" s="56">
        <f t="shared" si="47"/>
        <v>5074.4143922783387</v>
      </c>
      <c r="H169" s="57">
        <f t="shared" si="48"/>
        <v>9540.5541541169387</v>
      </c>
      <c r="I169" s="57">
        <f t="shared" si="49"/>
        <v>0</v>
      </c>
      <c r="J169" s="57">
        <f t="shared" si="50"/>
        <v>0</v>
      </c>
      <c r="K169" s="57">
        <f t="shared" si="51"/>
        <v>11280.608474957928</v>
      </c>
      <c r="L169" s="59">
        <f t="shared" si="41"/>
        <v>5074.4143922783387</v>
      </c>
      <c r="M169" s="27">
        <f t="shared" si="41"/>
        <v>4466.1397618386018</v>
      </c>
      <c r="N169" s="27">
        <f t="shared" si="41"/>
        <v>0</v>
      </c>
      <c r="O169" s="27">
        <f t="shared" si="41"/>
        <v>0</v>
      </c>
      <c r="P169" s="60">
        <f t="shared" si="41"/>
        <v>6206.1940826795917</v>
      </c>
      <c r="Q169" s="59" t="e">
        <v>#N/A</v>
      </c>
      <c r="R169" s="61" t="e">
        <f t="shared" si="52"/>
        <v>#N/A</v>
      </c>
      <c r="S169" s="27" t="e">
        <f t="shared" si="53"/>
        <v>#N/A</v>
      </c>
      <c r="T169" s="27" t="e">
        <f t="shared" si="54"/>
        <v>#N/A</v>
      </c>
      <c r="U169" s="62" t="e">
        <f>NA()</f>
        <v>#N/A</v>
      </c>
      <c r="V169" s="1" t="e">
        <f t="shared" si="55"/>
        <v>#N/A</v>
      </c>
    </row>
    <row r="170" spans="1:22" ht="15.75" x14ac:dyDescent="0.25">
      <c r="A170" s="33">
        <v>42221</v>
      </c>
      <c r="B170" s="56">
        <f t="shared" si="56"/>
        <v>312018.12935960665</v>
      </c>
      <c r="C170" s="57">
        <f t="shared" si="57"/>
        <v>274616.23474581284</v>
      </c>
      <c r="D170" s="57">
        <f t="shared" si="58"/>
        <v>0</v>
      </c>
      <c r="E170" s="57">
        <f t="shared" si="59"/>
        <v>0</v>
      </c>
      <c r="F170" s="57">
        <f t="shared" si="60"/>
        <v>381609.56485284405</v>
      </c>
      <c r="G170" s="56">
        <f t="shared" si="47"/>
        <v>5074.4143922783387</v>
      </c>
      <c r="H170" s="57">
        <f t="shared" si="48"/>
        <v>9540.5541541169387</v>
      </c>
      <c r="I170" s="57">
        <f t="shared" si="49"/>
        <v>0</v>
      </c>
      <c r="J170" s="57">
        <f t="shared" si="50"/>
        <v>0</v>
      </c>
      <c r="K170" s="57">
        <f t="shared" si="51"/>
        <v>11280.608474957928</v>
      </c>
      <c r="L170" s="59">
        <f t="shared" si="41"/>
        <v>5074.4143922783387</v>
      </c>
      <c r="M170" s="27">
        <f t="shared" si="41"/>
        <v>4466.1397618386018</v>
      </c>
      <c r="N170" s="27">
        <f t="shared" si="41"/>
        <v>0</v>
      </c>
      <c r="O170" s="27">
        <f t="shared" si="41"/>
        <v>0</v>
      </c>
      <c r="P170" s="60">
        <f t="shared" si="41"/>
        <v>6206.1940826795917</v>
      </c>
      <c r="Q170" s="59" t="e">
        <v>#N/A</v>
      </c>
      <c r="R170" s="61" t="e">
        <f t="shared" si="52"/>
        <v>#N/A</v>
      </c>
      <c r="S170" s="27" t="e">
        <f t="shared" si="53"/>
        <v>#N/A</v>
      </c>
      <c r="T170" s="27" t="e">
        <f t="shared" si="54"/>
        <v>#N/A</v>
      </c>
      <c r="U170" s="62" t="e">
        <f>NA()</f>
        <v>#N/A</v>
      </c>
      <c r="V170" s="1" t="e">
        <f t="shared" si="55"/>
        <v>#N/A</v>
      </c>
    </row>
    <row r="171" spans="1:22" ht="15.75" x14ac:dyDescent="0.25">
      <c r="A171" s="33">
        <v>42222</v>
      </c>
      <c r="B171" s="56">
        <f t="shared" si="56"/>
        <v>312018.12935960665</v>
      </c>
      <c r="C171" s="57">
        <f t="shared" si="57"/>
        <v>274616.23474581284</v>
      </c>
      <c r="D171" s="57">
        <f t="shared" si="58"/>
        <v>0</v>
      </c>
      <c r="E171" s="57">
        <f t="shared" si="59"/>
        <v>0</v>
      </c>
      <c r="F171" s="57">
        <f t="shared" si="60"/>
        <v>381609.56485284405</v>
      </c>
      <c r="G171" s="56">
        <f t="shared" si="47"/>
        <v>5074.4143922783387</v>
      </c>
      <c r="H171" s="57">
        <f t="shared" si="48"/>
        <v>9540.5541541169387</v>
      </c>
      <c r="I171" s="57">
        <f t="shared" si="49"/>
        <v>0</v>
      </c>
      <c r="J171" s="57">
        <f t="shared" si="50"/>
        <v>0</v>
      </c>
      <c r="K171" s="57">
        <f t="shared" si="51"/>
        <v>11280.608474957928</v>
      </c>
      <c r="L171" s="59">
        <f t="shared" si="41"/>
        <v>5074.4143922783387</v>
      </c>
      <c r="M171" s="27">
        <f t="shared" si="41"/>
        <v>4466.1397618386018</v>
      </c>
      <c r="N171" s="27">
        <f t="shared" si="41"/>
        <v>0</v>
      </c>
      <c r="O171" s="27">
        <f t="shared" si="41"/>
        <v>0</v>
      </c>
      <c r="P171" s="60">
        <f t="shared" si="41"/>
        <v>6206.1940826795917</v>
      </c>
      <c r="Q171" s="59" t="e">
        <v>#N/A</v>
      </c>
      <c r="R171" s="61" t="e">
        <f t="shared" si="52"/>
        <v>#N/A</v>
      </c>
      <c r="S171" s="27" t="e">
        <f t="shared" si="53"/>
        <v>#N/A</v>
      </c>
      <c r="T171" s="27" t="e">
        <f t="shared" si="54"/>
        <v>#N/A</v>
      </c>
      <c r="U171" s="62" t="e">
        <f>NA()</f>
        <v>#N/A</v>
      </c>
      <c r="V171" s="1" t="e">
        <f t="shared" si="55"/>
        <v>#N/A</v>
      </c>
    </row>
    <row r="172" spans="1:22" ht="15.75" x14ac:dyDescent="0.25">
      <c r="A172" s="33">
        <v>42223</v>
      </c>
      <c r="B172" s="56">
        <f t="shared" si="56"/>
        <v>312018.12935960665</v>
      </c>
      <c r="C172" s="57">
        <f t="shared" si="57"/>
        <v>274616.23474581284</v>
      </c>
      <c r="D172" s="57">
        <f t="shared" si="58"/>
        <v>0</v>
      </c>
      <c r="E172" s="57">
        <f t="shared" si="59"/>
        <v>0</v>
      </c>
      <c r="F172" s="57">
        <f t="shared" si="60"/>
        <v>381609.56485284405</v>
      </c>
      <c r="G172" s="56">
        <f t="shared" si="47"/>
        <v>5074.4143922783387</v>
      </c>
      <c r="H172" s="57">
        <f t="shared" si="48"/>
        <v>9540.5541541169387</v>
      </c>
      <c r="I172" s="57">
        <f t="shared" si="49"/>
        <v>0</v>
      </c>
      <c r="J172" s="57">
        <f t="shared" si="50"/>
        <v>0</v>
      </c>
      <c r="K172" s="57">
        <f t="shared" si="51"/>
        <v>11280.608474957928</v>
      </c>
      <c r="L172" s="59">
        <f t="shared" si="41"/>
        <v>5074.4143922783387</v>
      </c>
      <c r="M172" s="27">
        <f t="shared" si="41"/>
        <v>4466.1397618386018</v>
      </c>
      <c r="N172" s="27">
        <f t="shared" si="41"/>
        <v>0</v>
      </c>
      <c r="O172" s="27">
        <f t="shared" si="41"/>
        <v>0</v>
      </c>
      <c r="P172" s="60">
        <f t="shared" si="41"/>
        <v>6206.1940826795917</v>
      </c>
      <c r="Q172" s="59" t="e">
        <v>#N/A</v>
      </c>
      <c r="R172" s="61" t="e">
        <f t="shared" si="52"/>
        <v>#N/A</v>
      </c>
      <c r="S172" s="27" t="e">
        <f t="shared" si="53"/>
        <v>#N/A</v>
      </c>
      <c r="T172" s="27" t="e">
        <f t="shared" si="54"/>
        <v>#N/A</v>
      </c>
      <c r="U172" s="62" t="e">
        <f>NA()</f>
        <v>#N/A</v>
      </c>
      <c r="V172" s="1" t="e">
        <f t="shared" si="55"/>
        <v>#N/A</v>
      </c>
    </row>
    <row r="173" spans="1:22" ht="15.75" x14ac:dyDescent="0.25">
      <c r="A173" s="33">
        <v>42224</v>
      </c>
      <c r="B173" s="56">
        <f t="shared" si="56"/>
        <v>312018.12935960665</v>
      </c>
      <c r="C173" s="57">
        <f t="shared" si="57"/>
        <v>274616.23474581284</v>
      </c>
      <c r="D173" s="57">
        <f t="shared" si="58"/>
        <v>0</v>
      </c>
      <c r="E173" s="57">
        <f t="shared" si="59"/>
        <v>0</v>
      </c>
      <c r="F173" s="57">
        <f t="shared" si="60"/>
        <v>381609.56485284405</v>
      </c>
      <c r="G173" s="56">
        <f t="shared" si="47"/>
        <v>5074.4143922783387</v>
      </c>
      <c r="H173" s="57">
        <f t="shared" si="48"/>
        <v>9540.5541541169387</v>
      </c>
      <c r="I173" s="57">
        <f t="shared" si="49"/>
        <v>0</v>
      </c>
      <c r="J173" s="57">
        <f t="shared" si="50"/>
        <v>0</v>
      </c>
      <c r="K173" s="57">
        <f t="shared" si="51"/>
        <v>11280.608474957928</v>
      </c>
      <c r="L173" s="59">
        <f t="shared" si="41"/>
        <v>5074.4143922783387</v>
      </c>
      <c r="M173" s="27">
        <f t="shared" si="41"/>
        <v>4466.1397618386018</v>
      </c>
      <c r="N173" s="27">
        <f t="shared" si="41"/>
        <v>0</v>
      </c>
      <c r="O173" s="27">
        <f t="shared" si="41"/>
        <v>0</v>
      </c>
      <c r="P173" s="60">
        <f t="shared" si="41"/>
        <v>6206.1940826795917</v>
      </c>
      <c r="Q173" s="59" t="e">
        <v>#N/A</v>
      </c>
      <c r="R173" s="61" t="e">
        <f t="shared" si="52"/>
        <v>#N/A</v>
      </c>
      <c r="S173" s="27" t="e">
        <f t="shared" si="53"/>
        <v>#N/A</v>
      </c>
      <c r="T173" s="27" t="e">
        <f t="shared" si="54"/>
        <v>#N/A</v>
      </c>
      <c r="U173" s="62" t="e">
        <f>NA()</f>
        <v>#N/A</v>
      </c>
      <c r="V173" s="1" t="e">
        <f t="shared" si="55"/>
        <v>#N/A</v>
      </c>
    </row>
    <row r="174" spans="1:22" ht="15.75" x14ac:dyDescent="0.25">
      <c r="A174" s="33">
        <v>42225</v>
      </c>
      <c r="B174" s="56">
        <f t="shared" si="56"/>
        <v>312018.12935960665</v>
      </c>
      <c r="C174" s="57">
        <f t="shared" si="57"/>
        <v>274616.23474581284</v>
      </c>
      <c r="D174" s="57">
        <f t="shared" si="58"/>
        <v>0</v>
      </c>
      <c r="E174" s="57">
        <f t="shared" si="59"/>
        <v>0</v>
      </c>
      <c r="F174" s="57">
        <f t="shared" si="60"/>
        <v>381609.56485284405</v>
      </c>
      <c r="G174" s="56">
        <f t="shared" si="47"/>
        <v>5074.4143922783387</v>
      </c>
      <c r="H174" s="57">
        <f t="shared" si="48"/>
        <v>9540.5541541169387</v>
      </c>
      <c r="I174" s="57">
        <f t="shared" si="49"/>
        <v>0</v>
      </c>
      <c r="J174" s="57">
        <f t="shared" si="50"/>
        <v>0</v>
      </c>
      <c r="K174" s="57">
        <f t="shared" si="51"/>
        <v>11280.608474957928</v>
      </c>
      <c r="L174" s="59">
        <f t="shared" si="41"/>
        <v>5074.4143922783387</v>
      </c>
      <c r="M174" s="27">
        <f t="shared" si="41"/>
        <v>4466.1397618386018</v>
      </c>
      <c r="N174" s="27">
        <f t="shared" si="41"/>
        <v>0</v>
      </c>
      <c r="O174" s="27">
        <f t="shared" si="41"/>
        <v>0</v>
      </c>
      <c r="P174" s="60">
        <f t="shared" si="41"/>
        <v>6206.1940826795917</v>
      </c>
      <c r="Q174" s="59" t="e">
        <v>#N/A</v>
      </c>
      <c r="R174" s="61" t="e">
        <f t="shared" si="52"/>
        <v>#N/A</v>
      </c>
      <c r="S174" s="27" t="e">
        <f t="shared" si="53"/>
        <v>#N/A</v>
      </c>
      <c r="T174" s="27" t="e">
        <f t="shared" si="54"/>
        <v>#N/A</v>
      </c>
      <c r="U174" s="62" t="e">
        <f>NA()</f>
        <v>#N/A</v>
      </c>
      <c r="V174" s="1" t="e">
        <f t="shared" si="55"/>
        <v>#N/A</v>
      </c>
    </row>
    <row r="175" spans="1:22" ht="15.75" x14ac:dyDescent="0.25">
      <c r="A175" s="33">
        <v>42226</v>
      </c>
      <c r="B175" s="56">
        <f t="shared" si="56"/>
        <v>312018.12935960665</v>
      </c>
      <c r="C175" s="57">
        <f t="shared" si="57"/>
        <v>274616.23474581284</v>
      </c>
      <c r="D175" s="57">
        <f t="shared" si="58"/>
        <v>0</v>
      </c>
      <c r="E175" s="57">
        <f t="shared" si="59"/>
        <v>0</v>
      </c>
      <c r="F175" s="57">
        <f t="shared" si="60"/>
        <v>381609.56485284405</v>
      </c>
      <c r="G175" s="56">
        <f t="shared" si="47"/>
        <v>5074.4143922783387</v>
      </c>
      <c r="H175" s="57">
        <f t="shared" si="48"/>
        <v>9540.5541541169387</v>
      </c>
      <c r="I175" s="57">
        <f t="shared" si="49"/>
        <v>0</v>
      </c>
      <c r="J175" s="57">
        <f t="shared" si="50"/>
        <v>0</v>
      </c>
      <c r="K175" s="57">
        <f t="shared" si="51"/>
        <v>11280.608474957928</v>
      </c>
      <c r="L175" s="59">
        <f t="shared" si="41"/>
        <v>5074.4143922783387</v>
      </c>
      <c r="M175" s="27">
        <f t="shared" si="41"/>
        <v>4466.1397618386018</v>
      </c>
      <c r="N175" s="27">
        <f t="shared" si="41"/>
        <v>0</v>
      </c>
      <c r="O175" s="27">
        <f t="shared" si="41"/>
        <v>0</v>
      </c>
      <c r="P175" s="60">
        <f t="shared" si="41"/>
        <v>6206.1940826795917</v>
      </c>
      <c r="Q175" s="59" t="e">
        <v>#N/A</v>
      </c>
      <c r="R175" s="61" t="e">
        <f t="shared" si="52"/>
        <v>#N/A</v>
      </c>
      <c r="S175" s="27" t="e">
        <f t="shared" si="53"/>
        <v>#N/A</v>
      </c>
      <c r="T175" s="27" t="e">
        <f t="shared" si="54"/>
        <v>#N/A</v>
      </c>
      <c r="U175" s="62" t="e">
        <f>NA()</f>
        <v>#N/A</v>
      </c>
      <c r="V175" s="1" t="e">
        <f t="shared" si="55"/>
        <v>#N/A</v>
      </c>
    </row>
    <row r="176" spans="1:22" ht="15.75" x14ac:dyDescent="0.25">
      <c r="A176" s="33">
        <v>42227</v>
      </c>
      <c r="B176" s="56">
        <f t="shared" si="56"/>
        <v>312018.12935960665</v>
      </c>
      <c r="C176" s="57">
        <f t="shared" si="57"/>
        <v>274616.23474581284</v>
      </c>
      <c r="D176" s="57">
        <f t="shared" si="58"/>
        <v>0</v>
      </c>
      <c r="E176" s="57">
        <f t="shared" si="59"/>
        <v>0</v>
      </c>
      <c r="F176" s="57">
        <f t="shared" si="60"/>
        <v>381609.56485284405</v>
      </c>
      <c r="G176" s="56">
        <f t="shared" si="47"/>
        <v>5074.4143922783387</v>
      </c>
      <c r="H176" s="57">
        <f t="shared" si="48"/>
        <v>9540.5541541169387</v>
      </c>
      <c r="I176" s="57">
        <f t="shared" si="49"/>
        <v>0</v>
      </c>
      <c r="J176" s="57">
        <f t="shared" si="50"/>
        <v>0</v>
      </c>
      <c r="K176" s="57">
        <f t="shared" si="51"/>
        <v>11280.608474957928</v>
      </c>
      <c r="L176" s="59">
        <f t="shared" si="41"/>
        <v>5074.4143922783387</v>
      </c>
      <c r="M176" s="27">
        <f t="shared" si="41"/>
        <v>4466.1397618386018</v>
      </c>
      <c r="N176" s="27">
        <f t="shared" si="41"/>
        <v>0</v>
      </c>
      <c r="O176" s="27">
        <f t="shared" si="41"/>
        <v>0</v>
      </c>
      <c r="P176" s="60">
        <f t="shared" si="41"/>
        <v>6206.1940826795917</v>
      </c>
      <c r="Q176" s="59" t="e">
        <v>#N/A</v>
      </c>
      <c r="R176" s="61" t="e">
        <f t="shared" si="52"/>
        <v>#N/A</v>
      </c>
      <c r="S176" s="27" t="e">
        <f t="shared" si="53"/>
        <v>#N/A</v>
      </c>
      <c r="T176" s="27" t="e">
        <f t="shared" si="54"/>
        <v>#N/A</v>
      </c>
      <c r="U176" s="62" t="e">
        <f>NA()</f>
        <v>#N/A</v>
      </c>
      <c r="V176" s="1" t="e">
        <f t="shared" si="55"/>
        <v>#N/A</v>
      </c>
    </row>
    <row r="177" spans="1:22" ht="15.75" x14ac:dyDescent="0.25">
      <c r="A177" s="33">
        <v>42228</v>
      </c>
      <c r="B177" s="56">
        <f t="shared" si="56"/>
        <v>312018.12935960665</v>
      </c>
      <c r="C177" s="57">
        <f t="shared" si="57"/>
        <v>274616.23474581284</v>
      </c>
      <c r="D177" s="57">
        <f t="shared" si="58"/>
        <v>0</v>
      </c>
      <c r="E177" s="57">
        <f t="shared" si="59"/>
        <v>0</v>
      </c>
      <c r="F177" s="57">
        <f t="shared" si="60"/>
        <v>381609.56485284405</v>
      </c>
      <c r="G177" s="56">
        <f t="shared" si="47"/>
        <v>5074.4143922783387</v>
      </c>
      <c r="H177" s="57">
        <f t="shared" si="48"/>
        <v>9540.5541541169387</v>
      </c>
      <c r="I177" s="57">
        <f t="shared" si="49"/>
        <v>0</v>
      </c>
      <c r="J177" s="57">
        <f t="shared" si="50"/>
        <v>0</v>
      </c>
      <c r="K177" s="57">
        <f t="shared" si="51"/>
        <v>11280.608474957928</v>
      </c>
      <c r="L177" s="59">
        <f t="shared" si="41"/>
        <v>5074.4143922783387</v>
      </c>
      <c r="M177" s="27">
        <f t="shared" si="41"/>
        <v>4466.1397618386018</v>
      </c>
      <c r="N177" s="27">
        <f t="shared" si="41"/>
        <v>0</v>
      </c>
      <c r="O177" s="27">
        <f t="shared" si="41"/>
        <v>0</v>
      </c>
      <c r="P177" s="60">
        <f t="shared" si="41"/>
        <v>6206.1940826795917</v>
      </c>
      <c r="Q177" s="59" t="e">
        <v>#N/A</v>
      </c>
      <c r="R177" s="61" t="e">
        <f t="shared" si="52"/>
        <v>#N/A</v>
      </c>
      <c r="S177" s="27" t="e">
        <f t="shared" si="53"/>
        <v>#N/A</v>
      </c>
      <c r="T177" s="27" t="e">
        <f t="shared" si="54"/>
        <v>#N/A</v>
      </c>
      <c r="U177" s="62" t="e">
        <f>NA()</f>
        <v>#N/A</v>
      </c>
      <c r="V177" s="1" t="e">
        <f t="shared" si="55"/>
        <v>#N/A</v>
      </c>
    </row>
    <row r="178" spans="1:22" ht="15.75" x14ac:dyDescent="0.25">
      <c r="A178" s="33">
        <v>42229</v>
      </c>
      <c r="B178" s="56">
        <f t="shared" si="56"/>
        <v>312018.12935960665</v>
      </c>
      <c r="C178" s="57">
        <f t="shared" si="57"/>
        <v>274616.23474581284</v>
      </c>
      <c r="D178" s="57">
        <f t="shared" si="58"/>
        <v>0</v>
      </c>
      <c r="E178" s="57">
        <f t="shared" si="59"/>
        <v>0</v>
      </c>
      <c r="F178" s="57">
        <f t="shared" si="60"/>
        <v>381609.56485284405</v>
      </c>
      <c r="G178" s="56">
        <f t="shared" si="47"/>
        <v>5074.4143922783387</v>
      </c>
      <c r="H178" s="57">
        <f t="shared" si="48"/>
        <v>9540.5541541169387</v>
      </c>
      <c r="I178" s="57">
        <f t="shared" si="49"/>
        <v>0</v>
      </c>
      <c r="J178" s="57">
        <f t="shared" si="50"/>
        <v>0</v>
      </c>
      <c r="K178" s="57">
        <f t="shared" si="51"/>
        <v>11280.608474957928</v>
      </c>
      <c r="L178" s="59">
        <f t="shared" si="41"/>
        <v>5074.4143922783387</v>
      </c>
      <c r="M178" s="27">
        <f t="shared" si="41"/>
        <v>4466.1397618386018</v>
      </c>
      <c r="N178" s="27">
        <f t="shared" si="41"/>
        <v>0</v>
      </c>
      <c r="O178" s="27">
        <f t="shared" si="41"/>
        <v>0</v>
      </c>
      <c r="P178" s="60">
        <f t="shared" si="41"/>
        <v>6206.1940826795917</v>
      </c>
      <c r="Q178" s="59" t="e">
        <v>#N/A</v>
      </c>
      <c r="R178" s="61" t="e">
        <f t="shared" si="52"/>
        <v>#N/A</v>
      </c>
      <c r="S178" s="27" t="e">
        <f t="shared" si="53"/>
        <v>#N/A</v>
      </c>
      <c r="T178" s="27" t="e">
        <f t="shared" si="54"/>
        <v>#N/A</v>
      </c>
      <c r="U178" s="62" t="e">
        <f>NA()</f>
        <v>#N/A</v>
      </c>
      <c r="V178" s="1" t="e">
        <f t="shared" si="55"/>
        <v>#N/A</v>
      </c>
    </row>
    <row r="179" spans="1:22" ht="15.75" x14ac:dyDescent="0.25">
      <c r="A179" s="33">
        <v>42230</v>
      </c>
      <c r="B179" s="56">
        <f t="shared" si="56"/>
        <v>312018.12935960665</v>
      </c>
      <c r="C179" s="57">
        <f t="shared" si="57"/>
        <v>274616.23474581284</v>
      </c>
      <c r="D179" s="57">
        <f t="shared" si="58"/>
        <v>0</v>
      </c>
      <c r="E179" s="57">
        <f t="shared" si="59"/>
        <v>0</v>
      </c>
      <c r="F179" s="57">
        <f t="shared" si="60"/>
        <v>381609.56485284405</v>
      </c>
      <c r="G179" s="56">
        <f t="shared" si="47"/>
        <v>5074.4143922783387</v>
      </c>
      <c r="H179" s="57">
        <f t="shared" si="48"/>
        <v>9540.5541541169387</v>
      </c>
      <c r="I179" s="57">
        <f t="shared" si="49"/>
        <v>0</v>
      </c>
      <c r="J179" s="57">
        <f t="shared" si="50"/>
        <v>0</v>
      </c>
      <c r="K179" s="57">
        <f t="shared" si="51"/>
        <v>11280.608474957928</v>
      </c>
      <c r="L179" s="59">
        <f t="shared" si="41"/>
        <v>5074.4143922783387</v>
      </c>
      <c r="M179" s="27">
        <f t="shared" si="41"/>
        <v>4466.1397618386018</v>
      </c>
      <c r="N179" s="27">
        <f t="shared" si="41"/>
        <v>0</v>
      </c>
      <c r="O179" s="27">
        <f t="shared" si="41"/>
        <v>0</v>
      </c>
      <c r="P179" s="60">
        <f t="shared" si="41"/>
        <v>6206.1940826795917</v>
      </c>
      <c r="Q179" s="59" t="e">
        <v>#N/A</v>
      </c>
      <c r="R179" s="61" t="e">
        <f t="shared" si="52"/>
        <v>#N/A</v>
      </c>
      <c r="S179" s="27" t="e">
        <f t="shared" si="53"/>
        <v>#N/A</v>
      </c>
      <c r="T179" s="27" t="e">
        <f t="shared" si="54"/>
        <v>#N/A</v>
      </c>
      <c r="U179" s="62" t="e">
        <f>NA()</f>
        <v>#N/A</v>
      </c>
      <c r="V179" s="1" t="e">
        <f t="shared" si="55"/>
        <v>#N/A</v>
      </c>
    </row>
    <row r="180" spans="1:22" ht="15.75" x14ac:dyDescent="0.25">
      <c r="A180" s="33">
        <v>42231</v>
      </c>
      <c r="B180" s="56">
        <f t="shared" si="56"/>
        <v>312018.12935960665</v>
      </c>
      <c r="C180" s="57">
        <f t="shared" si="57"/>
        <v>274616.23474581284</v>
      </c>
      <c r="D180" s="57">
        <f t="shared" si="58"/>
        <v>0</v>
      </c>
      <c r="E180" s="57">
        <f t="shared" si="59"/>
        <v>0</v>
      </c>
      <c r="F180" s="57">
        <f t="shared" si="60"/>
        <v>381609.56485284405</v>
      </c>
      <c r="G180" s="56">
        <f t="shared" si="47"/>
        <v>5074.4143922783387</v>
      </c>
      <c r="H180" s="57">
        <f t="shared" si="48"/>
        <v>9540.5541541169387</v>
      </c>
      <c r="I180" s="57">
        <f t="shared" si="49"/>
        <v>0</v>
      </c>
      <c r="J180" s="57">
        <f t="shared" si="50"/>
        <v>0</v>
      </c>
      <c r="K180" s="57">
        <f t="shared" si="51"/>
        <v>11280.608474957928</v>
      </c>
      <c r="L180" s="59">
        <f t="shared" si="41"/>
        <v>5074.4143922783387</v>
      </c>
      <c r="M180" s="27">
        <f t="shared" si="41"/>
        <v>4466.1397618386018</v>
      </c>
      <c r="N180" s="27">
        <f t="shared" si="41"/>
        <v>0</v>
      </c>
      <c r="O180" s="27">
        <f t="shared" si="41"/>
        <v>0</v>
      </c>
      <c r="P180" s="60">
        <f t="shared" si="41"/>
        <v>6206.1940826795917</v>
      </c>
      <c r="Q180" s="59" t="e">
        <v>#N/A</v>
      </c>
      <c r="R180" s="61">
        <f t="shared" si="52"/>
        <v>5003.5453000571233</v>
      </c>
      <c r="S180" s="27">
        <f t="shared" si="53"/>
        <v>4125.3323008784155</v>
      </c>
      <c r="T180" s="27">
        <f t="shared" si="54"/>
        <v>3816.3314307970181</v>
      </c>
      <c r="U180" s="62" t="e">
        <f>NA()</f>
        <v>#N/A</v>
      </c>
      <c r="V180" s="1" t="e">
        <f t="shared" si="55"/>
        <v>#N/A</v>
      </c>
    </row>
    <row r="181" spans="1:22" ht="15.75" x14ac:dyDescent="0.25">
      <c r="A181" s="33">
        <v>42232</v>
      </c>
      <c r="B181" s="56">
        <f t="shared" si="56"/>
        <v>312018.12935960665</v>
      </c>
      <c r="C181" s="57">
        <f t="shared" si="57"/>
        <v>274616.23474581284</v>
      </c>
      <c r="D181" s="57">
        <f t="shared" si="58"/>
        <v>0</v>
      </c>
      <c r="E181" s="57">
        <f t="shared" si="59"/>
        <v>0</v>
      </c>
      <c r="F181" s="57">
        <f t="shared" si="60"/>
        <v>381609.56485284405</v>
      </c>
      <c r="G181" s="56">
        <f t="shared" si="47"/>
        <v>5074.4143922783387</v>
      </c>
      <c r="H181" s="57">
        <f t="shared" si="48"/>
        <v>9540.5541541169387</v>
      </c>
      <c r="I181" s="57">
        <f t="shared" si="49"/>
        <v>0</v>
      </c>
      <c r="J181" s="57">
        <f t="shared" si="50"/>
        <v>0</v>
      </c>
      <c r="K181" s="57">
        <f t="shared" si="51"/>
        <v>11280.608474957928</v>
      </c>
      <c r="L181" s="59">
        <f t="shared" si="41"/>
        <v>5074.4143922783387</v>
      </c>
      <c r="M181" s="27">
        <f t="shared" si="41"/>
        <v>4466.1397618386018</v>
      </c>
      <c r="N181" s="27">
        <f t="shared" si="41"/>
        <v>0</v>
      </c>
      <c r="O181" s="27">
        <f t="shared" si="41"/>
        <v>0</v>
      </c>
      <c r="P181" s="60">
        <f t="shared" si="41"/>
        <v>6206.1940826795917</v>
      </c>
      <c r="Q181" s="59" t="e">
        <v>#N/A</v>
      </c>
      <c r="R181" s="61" t="e">
        <f t="shared" si="52"/>
        <v>#N/A</v>
      </c>
      <c r="S181" s="27" t="e">
        <f t="shared" si="53"/>
        <v>#N/A</v>
      </c>
      <c r="T181" s="27" t="e">
        <f t="shared" si="54"/>
        <v>#N/A</v>
      </c>
      <c r="U181" s="62" t="e">
        <f>NA()</f>
        <v>#N/A</v>
      </c>
      <c r="V181" s="1" t="e">
        <f t="shared" si="55"/>
        <v>#N/A</v>
      </c>
    </row>
    <row r="182" spans="1:22" ht="15.75" x14ac:dyDescent="0.25">
      <c r="A182" s="33">
        <v>42233</v>
      </c>
      <c r="B182" s="56">
        <f t="shared" si="56"/>
        <v>312018.12935960665</v>
      </c>
      <c r="C182" s="57">
        <f t="shared" si="57"/>
        <v>274616.23474581284</v>
      </c>
      <c r="D182" s="57">
        <f t="shared" si="58"/>
        <v>0</v>
      </c>
      <c r="E182" s="57">
        <f t="shared" si="59"/>
        <v>0</v>
      </c>
      <c r="F182" s="57">
        <f t="shared" si="60"/>
        <v>381609.56485284405</v>
      </c>
      <c r="G182" s="56">
        <f t="shared" si="47"/>
        <v>5074.4143922783387</v>
      </c>
      <c r="H182" s="57">
        <f t="shared" si="48"/>
        <v>9540.5541541169387</v>
      </c>
      <c r="I182" s="57">
        <f t="shared" si="49"/>
        <v>0</v>
      </c>
      <c r="J182" s="57">
        <f t="shared" si="50"/>
        <v>0</v>
      </c>
      <c r="K182" s="57">
        <f t="shared" si="51"/>
        <v>11280.608474957928</v>
      </c>
      <c r="L182" s="59">
        <f t="shared" ref="L182:P226" si="61">(B182/(DAY(DATE(YEAR($A182),MONTH($A182)+1,1)-1)))/1.9835</f>
        <v>5074.4143922783387</v>
      </c>
      <c r="M182" s="27">
        <f t="shared" si="61"/>
        <v>4466.1397618386018</v>
      </c>
      <c r="N182" s="27">
        <f t="shared" si="61"/>
        <v>0</v>
      </c>
      <c r="O182" s="27">
        <f t="shared" si="61"/>
        <v>0</v>
      </c>
      <c r="P182" s="60">
        <f t="shared" si="61"/>
        <v>6206.1940826795917</v>
      </c>
      <c r="Q182" s="59" t="e">
        <v>#N/A</v>
      </c>
      <c r="R182" s="61" t="e">
        <f t="shared" si="52"/>
        <v>#N/A</v>
      </c>
      <c r="S182" s="27" t="e">
        <f t="shared" si="53"/>
        <v>#N/A</v>
      </c>
      <c r="T182" s="27" t="e">
        <f t="shared" si="54"/>
        <v>#N/A</v>
      </c>
      <c r="U182" s="62" t="e">
        <f>NA()</f>
        <v>#N/A</v>
      </c>
      <c r="V182" s="1" t="e">
        <f t="shared" si="55"/>
        <v>#N/A</v>
      </c>
    </row>
    <row r="183" spans="1:22" ht="15.75" x14ac:dyDescent="0.25">
      <c r="A183" s="33">
        <v>42234</v>
      </c>
      <c r="B183" s="56">
        <f t="shared" si="56"/>
        <v>312018.12935960665</v>
      </c>
      <c r="C183" s="57">
        <f t="shared" si="57"/>
        <v>274616.23474581284</v>
      </c>
      <c r="D183" s="57">
        <f t="shared" si="58"/>
        <v>0</v>
      </c>
      <c r="E183" s="57">
        <f t="shared" si="59"/>
        <v>0</v>
      </c>
      <c r="F183" s="57">
        <f t="shared" si="60"/>
        <v>381609.56485284405</v>
      </c>
      <c r="G183" s="56">
        <f t="shared" si="47"/>
        <v>5074.4143922783387</v>
      </c>
      <c r="H183" s="57">
        <f t="shared" si="48"/>
        <v>9540.5541541169387</v>
      </c>
      <c r="I183" s="57">
        <f t="shared" si="49"/>
        <v>0</v>
      </c>
      <c r="J183" s="57">
        <f t="shared" si="50"/>
        <v>0</v>
      </c>
      <c r="K183" s="57">
        <f t="shared" si="51"/>
        <v>11280.608474957928</v>
      </c>
      <c r="L183" s="59">
        <f t="shared" si="61"/>
        <v>5074.4143922783387</v>
      </c>
      <c r="M183" s="27">
        <f t="shared" si="61"/>
        <v>4466.1397618386018</v>
      </c>
      <c r="N183" s="27">
        <f t="shared" si="61"/>
        <v>0</v>
      </c>
      <c r="O183" s="27">
        <f t="shared" si="61"/>
        <v>0</v>
      </c>
      <c r="P183" s="60">
        <f t="shared" si="61"/>
        <v>6206.1940826795917</v>
      </c>
      <c r="Q183" s="59" t="e">
        <v>#N/A</v>
      </c>
      <c r="R183" s="61" t="e">
        <f t="shared" si="52"/>
        <v>#N/A</v>
      </c>
      <c r="S183" s="27" t="e">
        <f t="shared" si="53"/>
        <v>#N/A</v>
      </c>
      <c r="T183" s="27" t="e">
        <f t="shared" si="54"/>
        <v>#N/A</v>
      </c>
      <c r="U183" s="62" t="e">
        <f>NA()</f>
        <v>#N/A</v>
      </c>
      <c r="V183" s="1" t="e">
        <f t="shared" si="55"/>
        <v>#N/A</v>
      </c>
    </row>
    <row r="184" spans="1:22" ht="15.75" x14ac:dyDescent="0.25">
      <c r="A184" s="33">
        <v>42235</v>
      </c>
      <c r="B184" s="56">
        <f t="shared" si="56"/>
        <v>312018.12935960665</v>
      </c>
      <c r="C184" s="57">
        <f t="shared" si="57"/>
        <v>274616.23474581284</v>
      </c>
      <c r="D184" s="57">
        <f t="shared" si="58"/>
        <v>0</v>
      </c>
      <c r="E184" s="57">
        <f t="shared" si="59"/>
        <v>0</v>
      </c>
      <c r="F184" s="57">
        <f t="shared" si="60"/>
        <v>381609.56485284405</v>
      </c>
      <c r="G184" s="56">
        <f t="shared" si="47"/>
        <v>5074.4143922783387</v>
      </c>
      <c r="H184" s="57">
        <f t="shared" si="48"/>
        <v>9540.5541541169387</v>
      </c>
      <c r="I184" s="57">
        <f t="shared" si="49"/>
        <v>0</v>
      </c>
      <c r="J184" s="57">
        <f t="shared" si="50"/>
        <v>0</v>
      </c>
      <c r="K184" s="57">
        <f t="shared" si="51"/>
        <v>11280.608474957928</v>
      </c>
      <c r="L184" s="59">
        <f t="shared" si="61"/>
        <v>5074.4143922783387</v>
      </c>
      <c r="M184" s="27">
        <f t="shared" si="61"/>
        <v>4466.1397618386018</v>
      </c>
      <c r="N184" s="27">
        <f t="shared" si="61"/>
        <v>0</v>
      </c>
      <c r="O184" s="27">
        <f t="shared" si="61"/>
        <v>0</v>
      </c>
      <c r="P184" s="60">
        <f t="shared" si="61"/>
        <v>6206.1940826795917</v>
      </c>
      <c r="Q184" s="59" t="e">
        <v>#N/A</v>
      </c>
      <c r="R184" s="61" t="e">
        <f t="shared" si="52"/>
        <v>#N/A</v>
      </c>
      <c r="S184" s="27" t="e">
        <f t="shared" si="53"/>
        <v>#N/A</v>
      </c>
      <c r="T184" s="27" t="e">
        <f t="shared" si="54"/>
        <v>#N/A</v>
      </c>
      <c r="U184" s="62" t="e">
        <f>NA()</f>
        <v>#N/A</v>
      </c>
      <c r="V184" s="1" t="e">
        <f t="shared" si="55"/>
        <v>#N/A</v>
      </c>
    </row>
    <row r="185" spans="1:22" ht="15.75" x14ac:dyDescent="0.25">
      <c r="A185" s="33">
        <v>42236</v>
      </c>
      <c r="B185" s="56">
        <f t="shared" si="56"/>
        <v>312018.12935960665</v>
      </c>
      <c r="C185" s="57">
        <f t="shared" si="57"/>
        <v>274616.23474581284</v>
      </c>
      <c r="D185" s="57">
        <f t="shared" si="58"/>
        <v>0</v>
      </c>
      <c r="E185" s="57">
        <f t="shared" si="59"/>
        <v>0</v>
      </c>
      <c r="F185" s="57">
        <f t="shared" si="60"/>
        <v>381609.56485284405</v>
      </c>
      <c r="G185" s="56">
        <f t="shared" si="47"/>
        <v>5074.4143922783387</v>
      </c>
      <c r="H185" s="57">
        <f t="shared" si="48"/>
        <v>9540.5541541169387</v>
      </c>
      <c r="I185" s="57">
        <f t="shared" si="49"/>
        <v>0</v>
      </c>
      <c r="J185" s="57">
        <f t="shared" si="50"/>
        <v>0</v>
      </c>
      <c r="K185" s="57">
        <f t="shared" si="51"/>
        <v>11280.608474957928</v>
      </c>
      <c r="L185" s="59">
        <f t="shared" si="61"/>
        <v>5074.4143922783387</v>
      </c>
      <c r="M185" s="27">
        <f t="shared" si="61"/>
        <v>4466.1397618386018</v>
      </c>
      <c r="N185" s="27">
        <f t="shared" si="61"/>
        <v>0</v>
      </c>
      <c r="O185" s="27">
        <f t="shared" si="61"/>
        <v>0</v>
      </c>
      <c r="P185" s="60">
        <f t="shared" si="61"/>
        <v>6206.1940826795917</v>
      </c>
      <c r="Q185" s="59" t="e">
        <v>#N/A</v>
      </c>
      <c r="R185" s="61" t="e">
        <f t="shared" si="52"/>
        <v>#N/A</v>
      </c>
      <c r="S185" s="27" t="e">
        <f t="shared" si="53"/>
        <v>#N/A</v>
      </c>
      <c r="T185" s="27" t="e">
        <f t="shared" si="54"/>
        <v>#N/A</v>
      </c>
      <c r="U185" s="62" t="e">
        <f>NA()</f>
        <v>#N/A</v>
      </c>
      <c r="V185" s="1" t="e">
        <f t="shared" si="55"/>
        <v>#N/A</v>
      </c>
    </row>
    <row r="186" spans="1:22" ht="15.75" x14ac:dyDescent="0.25">
      <c r="A186" s="33">
        <v>42237</v>
      </c>
      <c r="B186" s="56">
        <f t="shared" si="56"/>
        <v>312018.12935960665</v>
      </c>
      <c r="C186" s="57">
        <f t="shared" si="57"/>
        <v>274616.23474581284</v>
      </c>
      <c r="D186" s="57">
        <f t="shared" si="58"/>
        <v>0</v>
      </c>
      <c r="E186" s="57">
        <f t="shared" si="59"/>
        <v>0</v>
      </c>
      <c r="F186" s="57">
        <f t="shared" si="60"/>
        <v>381609.56485284405</v>
      </c>
      <c r="G186" s="56">
        <f t="shared" si="47"/>
        <v>5074.4143922783387</v>
      </c>
      <c r="H186" s="57">
        <f t="shared" si="48"/>
        <v>9540.5541541169387</v>
      </c>
      <c r="I186" s="57">
        <f t="shared" si="49"/>
        <v>0</v>
      </c>
      <c r="J186" s="57">
        <f t="shared" si="50"/>
        <v>0</v>
      </c>
      <c r="K186" s="57">
        <f t="shared" si="51"/>
        <v>11280.608474957928</v>
      </c>
      <c r="L186" s="59">
        <f t="shared" si="61"/>
        <v>5074.4143922783387</v>
      </c>
      <c r="M186" s="27">
        <f t="shared" si="61"/>
        <v>4466.1397618386018</v>
      </c>
      <c r="N186" s="27">
        <f t="shared" si="61"/>
        <v>0</v>
      </c>
      <c r="O186" s="27">
        <f t="shared" si="61"/>
        <v>0</v>
      </c>
      <c r="P186" s="60">
        <f t="shared" si="61"/>
        <v>6206.1940826795917</v>
      </c>
      <c r="Q186" s="59" t="e">
        <v>#N/A</v>
      </c>
      <c r="R186" s="61" t="e">
        <f t="shared" si="52"/>
        <v>#N/A</v>
      </c>
      <c r="S186" s="27" t="e">
        <f t="shared" si="53"/>
        <v>#N/A</v>
      </c>
      <c r="T186" s="27" t="e">
        <f t="shared" si="54"/>
        <v>#N/A</v>
      </c>
      <c r="U186" s="62" t="e">
        <f>NA()</f>
        <v>#N/A</v>
      </c>
      <c r="V186" s="1" t="e">
        <f t="shared" si="55"/>
        <v>#N/A</v>
      </c>
    </row>
    <row r="187" spans="1:22" ht="15.75" x14ac:dyDescent="0.25">
      <c r="A187" s="33">
        <v>42238</v>
      </c>
      <c r="B187" s="56">
        <f t="shared" si="56"/>
        <v>312018.12935960665</v>
      </c>
      <c r="C187" s="57">
        <f t="shared" si="57"/>
        <v>274616.23474581284</v>
      </c>
      <c r="D187" s="57">
        <f t="shared" si="58"/>
        <v>0</v>
      </c>
      <c r="E187" s="57">
        <f t="shared" si="59"/>
        <v>0</v>
      </c>
      <c r="F187" s="57">
        <f t="shared" si="60"/>
        <v>381609.56485284405</v>
      </c>
      <c r="G187" s="56">
        <f t="shared" si="47"/>
        <v>5074.4143922783387</v>
      </c>
      <c r="H187" s="57">
        <f t="shared" si="48"/>
        <v>9540.5541541169387</v>
      </c>
      <c r="I187" s="57">
        <f t="shared" si="49"/>
        <v>0</v>
      </c>
      <c r="J187" s="57">
        <f t="shared" si="50"/>
        <v>0</v>
      </c>
      <c r="K187" s="57">
        <f t="shared" si="51"/>
        <v>11280.608474957928</v>
      </c>
      <c r="L187" s="59">
        <f t="shared" si="61"/>
        <v>5074.4143922783387</v>
      </c>
      <c r="M187" s="27">
        <f t="shared" si="61"/>
        <v>4466.1397618386018</v>
      </c>
      <c r="N187" s="27">
        <f t="shared" si="61"/>
        <v>0</v>
      </c>
      <c r="O187" s="27">
        <f t="shared" si="61"/>
        <v>0</v>
      </c>
      <c r="P187" s="60">
        <f t="shared" si="61"/>
        <v>6206.1940826795917</v>
      </c>
      <c r="Q187" s="59" t="e">
        <v>#N/A</v>
      </c>
      <c r="R187" s="61" t="e">
        <f t="shared" si="52"/>
        <v>#N/A</v>
      </c>
      <c r="S187" s="27" t="e">
        <f t="shared" si="53"/>
        <v>#N/A</v>
      </c>
      <c r="T187" s="27" t="e">
        <f t="shared" si="54"/>
        <v>#N/A</v>
      </c>
      <c r="U187" s="62" t="e">
        <f>NA()</f>
        <v>#N/A</v>
      </c>
      <c r="V187" s="1" t="e">
        <f t="shared" si="55"/>
        <v>#N/A</v>
      </c>
    </row>
    <row r="188" spans="1:22" ht="15.75" x14ac:dyDescent="0.25">
      <c r="A188" s="33">
        <v>42239</v>
      </c>
      <c r="B188" s="56">
        <f t="shared" si="56"/>
        <v>312018.12935960665</v>
      </c>
      <c r="C188" s="57">
        <f t="shared" si="57"/>
        <v>274616.23474581284</v>
      </c>
      <c r="D188" s="57">
        <f t="shared" si="58"/>
        <v>0</v>
      </c>
      <c r="E188" s="57">
        <f t="shared" si="59"/>
        <v>0</v>
      </c>
      <c r="F188" s="57">
        <f t="shared" si="60"/>
        <v>381609.56485284405</v>
      </c>
      <c r="G188" s="56">
        <f t="shared" si="47"/>
        <v>5074.4143922783387</v>
      </c>
      <c r="H188" s="57">
        <f t="shared" si="48"/>
        <v>9540.5541541169387</v>
      </c>
      <c r="I188" s="57">
        <f t="shared" si="49"/>
        <v>0</v>
      </c>
      <c r="J188" s="57">
        <f t="shared" si="50"/>
        <v>0</v>
      </c>
      <c r="K188" s="57">
        <f t="shared" si="51"/>
        <v>11280.608474957928</v>
      </c>
      <c r="L188" s="59">
        <f t="shared" si="61"/>
        <v>5074.4143922783387</v>
      </c>
      <c r="M188" s="27">
        <f t="shared" si="61"/>
        <v>4466.1397618386018</v>
      </c>
      <c r="N188" s="27">
        <f t="shared" si="61"/>
        <v>0</v>
      </c>
      <c r="O188" s="27">
        <f t="shared" si="61"/>
        <v>0</v>
      </c>
      <c r="P188" s="60">
        <f t="shared" si="61"/>
        <v>6206.1940826795917</v>
      </c>
      <c r="Q188" s="59" t="e">
        <v>#N/A</v>
      </c>
      <c r="R188" s="61" t="e">
        <f t="shared" si="52"/>
        <v>#N/A</v>
      </c>
      <c r="S188" s="27" t="e">
        <f t="shared" si="53"/>
        <v>#N/A</v>
      </c>
      <c r="T188" s="27" t="e">
        <f t="shared" si="54"/>
        <v>#N/A</v>
      </c>
      <c r="U188" s="62" t="e">
        <f>NA()</f>
        <v>#N/A</v>
      </c>
      <c r="V188" s="1" t="e">
        <f t="shared" si="55"/>
        <v>#N/A</v>
      </c>
    </row>
    <row r="189" spans="1:22" ht="15.75" x14ac:dyDescent="0.25">
      <c r="A189" s="33">
        <v>42240</v>
      </c>
      <c r="B189" s="56">
        <f t="shared" si="56"/>
        <v>312018.12935960665</v>
      </c>
      <c r="C189" s="57">
        <f t="shared" si="57"/>
        <v>274616.23474581284</v>
      </c>
      <c r="D189" s="57">
        <f t="shared" si="58"/>
        <v>0</v>
      </c>
      <c r="E189" s="57">
        <f t="shared" si="59"/>
        <v>0</v>
      </c>
      <c r="F189" s="57">
        <f t="shared" si="60"/>
        <v>381609.56485284405</v>
      </c>
      <c r="G189" s="56">
        <f t="shared" si="47"/>
        <v>5074.4143922783387</v>
      </c>
      <c r="H189" s="57">
        <f t="shared" si="48"/>
        <v>9540.5541541169387</v>
      </c>
      <c r="I189" s="57">
        <f t="shared" si="49"/>
        <v>0</v>
      </c>
      <c r="J189" s="57">
        <f t="shared" si="50"/>
        <v>0</v>
      </c>
      <c r="K189" s="57">
        <f t="shared" si="51"/>
        <v>11280.608474957928</v>
      </c>
      <c r="L189" s="59">
        <f t="shared" si="61"/>
        <v>5074.4143922783387</v>
      </c>
      <c r="M189" s="27">
        <f t="shared" si="61"/>
        <v>4466.1397618386018</v>
      </c>
      <c r="N189" s="27">
        <f t="shared" si="61"/>
        <v>0</v>
      </c>
      <c r="O189" s="27">
        <f t="shared" si="61"/>
        <v>0</v>
      </c>
      <c r="P189" s="60">
        <f t="shared" si="61"/>
        <v>6206.1940826795917</v>
      </c>
      <c r="Q189" s="59" t="e">
        <v>#N/A</v>
      </c>
      <c r="R189" s="61" t="e">
        <f t="shared" si="52"/>
        <v>#N/A</v>
      </c>
      <c r="S189" s="27" t="e">
        <f t="shared" si="53"/>
        <v>#N/A</v>
      </c>
      <c r="T189" s="27" t="e">
        <f t="shared" si="54"/>
        <v>#N/A</v>
      </c>
      <c r="U189" s="62" t="e">
        <f>NA()</f>
        <v>#N/A</v>
      </c>
      <c r="V189" s="1" t="e">
        <f t="shared" si="55"/>
        <v>#N/A</v>
      </c>
    </row>
    <row r="190" spans="1:22" ht="15.75" x14ac:dyDescent="0.25">
      <c r="A190" s="33">
        <v>42241</v>
      </c>
      <c r="B190" s="56">
        <f t="shared" si="56"/>
        <v>312018.12935960665</v>
      </c>
      <c r="C190" s="57">
        <f t="shared" si="57"/>
        <v>274616.23474581284</v>
      </c>
      <c r="D190" s="57">
        <f t="shared" si="58"/>
        <v>0</v>
      </c>
      <c r="E190" s="57">
        <f t="shared" si="59"/>
        <v>0</v>
      </c>
      <c r="F190" s="57">
        <f t="shared" si="60"/>
        <v>381609.56485284405</v>
      </c>
      <c r="G190" s="56">
        <f t="shared" si="47"/>
        <v>5074.4143922783387</v>
      </c>
      <c r="H190" s="57">
        <f t="shared" si="48"/>
        <v>9540.5541541169387</v>
      </c>
      <c r="I190" s="57">
        <f t="shared" si="49"/>
        <v>0</v>
      </c>
      <c r="J190" s="57">
        <f t="shared" si="50"/>
        <v>0</v>
      </c>
      <c r="K190" s="57">
        <f t="shared" si="51"/>
        <v>11280.608474957928</v>
      </c>
      <c r="L190" s="59">
        <f t="shared" si="61"/>
        <v>5074.4143922783387</v>
      </c>
      <c r="M190" s="27">
        <f t="shared" si="61"/>
        <v>4466.1397618386018</v>
      </c>
      <c r="N190" s="27">
        <f t="shared" si="61"/>
        <v>0</v>
      </c>
      <c r="O190" s="27">
        <f t="shared" si="61"/>
        <v>0</v>
      </c>
      <c r="P190" s="60">
        <f t="shared" si="61"/>
        <v>6206.1940826795917</v>
      </c>
      <c r="Q190" s="59" t="e">
        <v>#N/A</v>
      </c>
      <c r="R190" s="61" t="e">
        <f t="shared" si="52"/>
        <v>#N/A</v>
      </c>
      <c r="S190" s="27" t="e">
        <f t="shared" si="53"/>
        <v>#N/A</v>
      </c>
      <c r="T190" s="27" t="e">
        <f t="shared" si="54"/>
        <v>#N/A</v>
      </c>
      <c r="U190" s="62" t="e">
        <f>NA()</f>
        <v>#N/A</v>
      </c>
      <c r="V190" s="1" t="e">
        <f t="shared" si="55"/>
        <v>#N/A</v>
      </c>
    </row>
    <row r="191" spans="1:22" ht="15.75" x14ac:dyDescent="0.25">
      <c r="A191" s="33">
        <v>42242</v>
      </c>
      <c r="B191" s="56">
        <f t="shared" si="56"/>
        <v>312018.12935960665</v>
      </c>
      <c r="C191" s="57">
        <f t="shared" si="57"/>
        <v>274616.23474581284</v>
      </c>
      <c r="D191" s="57">
        <f t="shared" si="58"/>
        <v>0</v>
      </c>
      <c r="E191" s="57">
        <f t="shared" si="59"/>
        <v>0</v>
      </c>
      <c r="F191" s="57">
        <f t="shared" si="60"/>
        <v>381609.56485284405</v>
      </c>
      <c r="G191" s="56">
        <f t="shared" si="47"/>
        <v>5074.4143922783387</v>
      </c>
      <c r="H191" s="57">
        <f t="shared" si="48"/>
        <v>9540.5541541169387</v>
      </c>
      <c r="I191" s="57">
        <f t="shared" si="49"/>
        <v>0</v>
      </c>
      <c r="J191" s="57">
        <f t="shared" si="50"/>
        <v>0</v>
      </c>
      <c r="K191" s="57">
        <f t="shared" si="51"/>
        <v>11280.608474957928</v>
      </c>
      <c r="L191" s="59">
        <f t="shared" si="61"/>
        <v>5074.4143922783387</v>
      </c>
      <c r="M191" s="27">
        <f t="shared" si="61"/>
        <v>4466.1397618386018</v>
      </c>
      <c r="N191" s="27">
        <f t="shared" si="61"/>
        <v>0</v>
      </c>
      <c r="O191" s="27">
        <f t="shared" si="61"/>
        <v>0</v>
      </c>
      <c r="P191" s="60">
        <f t="shared" si="61"/>
        <v>6206.1940826795917</v>
      </c>
      <c r="Q191" s="59" t="e">
        <v>#N/A</v>
      </c>
      <c r="R191" s="61" t="e">
        <f t="shared" si="52"/>
        <v>#N/A</v>
      </c>
      <c r="S191" s="27" t="e">
        <f t="shared" si="53"/>
        <v>#N/A</v>
      </c>
      <c r="T191" s="27" t="e">
        <f t="shared" si="54"/>
        <v>#N/A</v>
      </c>
      <c r="U191" s="62" t="e">
        <f>NA()</f>
        <v>#N/A</v>
      </c>
      <c r="V191" s="1" t="e">
        <f t="shared" si="55"/>
        <v>#N/A</v>
      </c>
    </row>
    <row r="192" spans="1:22" ht="15.75" x14ac:dyDescent="0.25">
      <c r="A192" s="33">
        <v>42243</v>
      </c>
      <c r="B192" s="56">
        <f t="shared" si="56"/>
        <v>312018.12935960665</v>
      </c>
      <c r="C192" s="57">
        <f t="shared" si="57"/>
        <v>274616.23474581284</v>
      </c>
      <c r="D192" s="57">
        <f t="shared" si="58"/>
        <v>0</v>
      </c>
      <c r="E192" s="57">
        <f t="shared" si="59"/>
        <v>0</v>
      </c>
      <c r="F192" s="57">
        <f t="shared" si="60"/>
        <v>381609.56485284405</v>
      </c>
      <c r="G192" s="56">
        <f t="shared" si="47"/>
        <v>5074.4143922783387</v>
      </c>
      <c r="H192" s="57">
        <f t="shared" si="48"/>
        <v>9540.5541541169387</v>
      </c>
      <c r="I192" s="57">
        <f t="shared" si="49"/>
        <v>0</v>
      </c>
      <c r="J192" s="57">
        <f t="shared" si="50"/>
        <v>0</v>
      </c>
      <c r="K192" s="57">
        <f t="shared" si="51"/>
        <v>11280.608474957928</v>
      </c>
      <c r="L192" s="59">
        <f t="shared" si="61"/>
        <v>5074.4143922783387</v>
      </c>
      <c r="M192" s="27">
        <f t="shared" si="61"/>
        <v>4466.1397618386018</v>
      </c>
      <c r="N192" s="27">
        <f t="shared" si="61"/>
        <v>0</v>
      </c>
      <c r="O192" s="27">
        <f t="shared" si="61"/>
        <v>0</v>
      </c>
      <c r="P192" s="60">
        <f t="shared" si="61"/>
        <v>6206.1940826795917</v>
      </c>
      <c r="Q192" s="59" t="e">
        <v>#N/A</v>
      </c>
      <c r="R192" s="61" t="e">
        <f t="shared" si="52"/>
        <v>#N/A</v>
      </c>
      <c r="S192" s="27" t="e">
        <f t="shared" si="53"/>
        <v>#N/A</v>
      </c>
      <c r="T192" s="27" t="e">
        <f t="shared" si="54"/>
        <v>#N/A</v>
      </c>
      <c r="U192" s="62" t="e">
        <f>NA()</f>
        <v>#N/A</v>
      </c>
      <c r="V192" s="1" t="e">
        <f t="shared" si="55"/>
        <v>#N/A</v>
      </c>
    </row>
    <row r="193" spans="1:22" ht="15.75" x14ac:dyDescent="0.25">
      <c r="A193" s="33">
        <v>42244</v>
      </c>
      <c r="B193" s="56">
        <f t="shared" si="56"/>
        <v>312018.12935960665</v>
      </c>
      <c r="C193" s="57">
        <f t="shared" si="57"/>
        <v>274616.23474581284</v>
      </c>
      <c r="D193" s="57">
        <f t="shared" si="58"/>
        <v>0</v>
      </c>
      <c r="E193" s="57">
        <f t="shared" si="59"/>
        <v>0</v>
      </c>
      <c r="F193" s="57">
        <f t="shared" si="60"/>
        <v>381609.56485284405</v>
      </c>
      <c r="G193" s="56">
        <f t="shared" si="47"/>
        <v>5074.4143922783387</v>
      </c>
      <c r="H193" s="57">
        <f t="shared" si="48"/>
        <v>9540.5541541169387</v>
      </c>
      <c r="I193" s="57">
        <f t="shared" si="49"/>
        <v>0</v>
      </c>
      <c r="J193" s="57">
        <f t="shared" si="50"/>
        <v>0</v>
      </c>
      <c r="K193" s="57">
        <f t="shared" si="51"/>
        <v>11280.608474957928</v>
      </c>
      <c r="L193" s="59">
        <f t="shared" si="61"/>
        <v>5074.4143922783387</v>
      </c>
      <c r="M193" s="27">
        <f t="shared" si="61"/>
        <v>4466.1397618386018</v>
      </c>
      <c r="N193" s="27">
        <f t="shared" si="61"/>
        <v>0</v>
      </c>
      <c r="O193" s="27">
        <f t="shared" si="61"/>
        <v>0</v>
      </c>
      <c r="P193" s="60">
        <f t="shared" si="61"/>
        <v>6206.1940826795917</v>
      </c>
      <c r="Q193" s="59" t="e">
        <v>#N/A</v>
      </c>
      <c r="R193" s="61" t="e">
        <f t="shared" si="52"/>
        <v>#N/A</v>
      </c>
      <c r="S193" s="27" t="e">
        <f t="shared" si="53"/>
        <v>#N/A</v>
      </c>
      <c r="T193" s="27" t="e">
        <f t="shared" si="54"/>
        <v>#N/A</v>
      </c>
      <c r="U193" s="62" t="e">
        <f>NA()</f>
        <v>#N/A</v>
      </c>
      <c r="V193" s="1" t="e">
        <f t="shared" si="55"/>
        <v>#N/A</v>
      </c>
    </row>
    <row r="194" spans="1:22" ht="15.75" x14ac:dyDescent="0.25">
      <c r="A194" s="33">
        <v>42245</v>
      </c>
      <c r="B194" s="56">
        <f t="shared" si="56"/>
        <v>312018.12935960665</v>
      </c>
      <c r="C194" s="57">
        <f t="shared" si="57"/>
        <v>274616.23474581284</v>
      </c>
      <c r="D194" s="57">
        <f t="shared" si="58"/>
        <v>0</v>
      </c>
      <c r="E194" s="57">
        <f t="shared" si="59"/>
        <v>0</v>
      </c>
      <c r="F194" s="57">
        <f t="shared" si="60"/>
        <v>381609.56485284405</v>
      </c>
      <c r="G194" s="56">
        <f t="shared" si="47"/>
        <v>5074.4143922783387</v>
      </c>
      <c r="H194" s="57">
        <f t="shared" si="48"/>
        <v>9540.5541541169387</v>
      </c>
      <c r="I194" s="57">
        <f t="shared" si="49"/>
        <v>0</v>
      </c>
      <c r="J194" s="57">
        <f t="shared" si="50"/>
        <v>0</v>
      </c>
      <c r="K194" s="57">
        <f t="shared" si="51"/>
        <v>11280.608474957928</v>
      </c>
      <c r="L194" s="59">
        <f t="shared" si="61"/>
        <v>5074.4143922783387</v>
      </c>
      <c r="M194" s="27">
        <f t="shared" si="61"/>
        <v>4466.1397618386018</v>
      </c>
      <c r="N194" s="27">
        <f t="shared" si="61"/>
        <v>0</v>
      </c>
      <c r="O194" s="27">
        <f t="shared" si="61"/>
        <v>0</v>
      </c>
      <c r="P194" s="60">
        <f t="shared" si="61"/>
        <v>6206.1940826795917</v>
      </c>
      <c r="Q194" s="59" t="e">
        <v>#N/A</v>
      </c>
      <c r="R194" s="61" t="e">
        <f t="shared" si="52"/>
        <v>#N/A</v>
      </c>
      <c r="S194" s="27" t="e">
        <f t="shared" si="53"/>
        <v>#N/A</v>
      </c>
      <c r="T194" s="27" t="e">
        <f t="shared" si="54"/>
        <v>#N/A</v>
      </c>
      <c r="U194" s="62" t="e">
        <f>NA()</f>
        <v>#N/A</v>
      </c>
      <c r="V194" s="1" t="e">
        <f t="shared" si="55"/>
        <v>#N/A</v>
      </c>
    </row>
    <row r="195" spans="1:22" ht="15.75" x14ac:dyDescent="0.25">
      <c r="A195" s="33">
        <v>42246</v>
      </c>
      <c r="B195" s="56">
        <f t="shared" si="56"/>
        <v>312018.12935960665</v>
      </c>
      <c r="C195" s="57">
        <f t="shared" si="57"/>
        <v>274616.23474581284</v>
      </c>
      <c r="D195" s="57">
        <f t="shared" si="58"/>
        <v>0</v>
      </c>
      <c r="E195" s="57">
        <f t="shared" si="59"/>
        <v>0</v>
      </c>
      <c r="F195" s="57">
        <f t="shared" si="60"/>
        <v>381609.56485284405</v>
      </c>
      <c r="G195" s="56">
        <f t="shared" si="47"/>
        <v>5074.4143922783387</v>
      </c>
      <c r="H195" s="57">
        <f t="shared" si="48"/>
        <v>9540.5541541169387</v>
      </c>
      <c r="I195" s="57">
        <f t="shared" si="49"/>
        <v>0</v>
      </c>
      <c r="J195" s="57">
        <f t="shared" si="50"/>
        <v>0</v>
      </c>
      <c r="K195" s="57">
        <f t="shared" si="51"/>
        <v>11280.608474957928</v>
      </c>
      <c r="L195" s="59">
        <f t="shared" si="61"/>
        <v>5074.4143922783387</v>
      </c>
      <c r="M195" s="27">
        <f t="shared" si="61"/>
        <v>4466.1397618386018</v>
      </c>
      <c r="N195" s="27">
        <f t="shared" si="61"/>
        <v>0</v>
      </c>
      <c r="O195" s="27">
        <f t="shared" si="61"/>
        <v>0</v>
      </c>
      <c r="P195" s="60">
        <f t="shared" si="61"/>
        <v>6206.1940826795917</v>
      </c>
      <c r="Q195" s="59" t="e">
        <v>#N/A</v>
      </c>
      <c r="R195" s="61" t="e">
        <f t="shared" si="52"/>
        <v>#N/A</v>
      </c>
      <c r="S195" s="27" t="e">
        <f t="shared" si="53"/>
        <v>#N/A</v>
      </c>
      <c r="T195" s="27" t="e">
        <f t="shared" si="54"/>
        <v>#N/A</v>
      </c>
      <c r="U195" s="62" t="e">
        <f>NA()</f>
        <v>#N/A</v>
      </c>
      <c r="V195" s="1" t="e">
        <f t="shared" si="55"/>
        <v>#N/A</v>
      </c>
    </row>
    <row r="196" spans="1:22" ht="15.75" x14ac:dyDescent="0.25">
      <c r="A196" s="33">
        <v>42247</v>
      </c>
      <c r="B196" s="56">
        <f t="shared" si="56"/>
        <v>312018.12935960665</v>
      </c>
      <c r="C196" s="57">
        <f t="shared" si="57"/>
        <v>274616.23474581284</v>
      </c>
      <c r="D196" s="57">
        <f t="shared" si="58"/>
        <v>0</v>
      </c>
      <c r="E196" s="57">
        <f t="shared" si="59"/>
        <v>0</v>
      </c>
      <c r="F196" s="57">
        <f t="shared" si="60"/>
        <v>381609.56485284405</v>
      </c>
      <c r="G196" s="56">
        <f t="shared" si="47"/>
        <v>5074.4143922783387</v>
      </c>
      <c r="H196" s="57">
        <f t="shared" si="48"/>
        <v>9540.5541541169387</v>
      </c>
      <c r="I196" s="57">
        <f t="shared" si="49"/>
        <v>0</v>
      </c>
      <c r="J196" s="57">
        <f t="shared" si="50"/>
        <v>0</v>
      </c>
      <c r="K196" s="57">
        <f t="shared" si="51"/>
        <v>11280.608474957928</v>
      </c>
      <c r="L196" s="59">
        <f t="shared" si="61"/>
        <v>5074.4143922783387</v>
      </c>
      <c r="M196" s="27">
        <f t="shared" si="61"/>
        <v>4466.1397618386018</v>
      </c>
      <c r="N196" s="27">
        <f t="shared" si="61"/>
        <v>0</v>
      </c>
      <c r="O196" s="27">
        <f t="shared" si="61"/>
        <v>0</v>
      </c>
      <c r="P196" s="60">
        <f t="shared" si="61"/>
        <v>6206.1940826795917</v>
      </c>
      <c r="Q196" s="59" t="e">
        <v>#N/A</v>
      </c>
      <c r="R196" s="61" t="e">
        <f t="shared" si="52"/>
        <v>#N/A</v>
      </c>
      <c r="S196" s="27" t="e">
        <f t="shared" si="53"/>
        <v>#N/A</v>
      </c>
      <c r="T196" s="27" t="e">
        <f t="shared" si="54"/>
        <v>#N/A</v>
      </c>
      <c r="U196" s="62" t="e">
        <f>NA()</f>
        <v>#N/A</v>
      </c>
      <c r="V196" s="1" t="e">
        <f t="shared" si="55"/>
        <v>#N/A</v>
      </c>
    </row>
    <row r="197" spans="1:22" ht="15.75" x14ac:dyDescent="0.25">
      <c r="A197" s="33">
        <v>42248</v>
      </c>
      <c r="B197" s="56">
        <f t="shared" ref="B197:B226" si="62">$I$4</f>
        <v>180716.7718410815</v>
      </c>
      <c r="C197" s="57">
        <f t="shared" ref="C197:C226" si="63">$I$5</f>
        <v>143157.28465207329</v>
      </c>
      <c r="D197" s="57">
        <f t="shared" ref="D197:D226" si="64">$I$6</f>
        <v>0</v>
      </c>
      <c r="E197" s="57">
        <f t="shared" ref="E197:E226" si="65">$I$7</f>
        <v>0</v>
      </c>
      <c r="F197" s="57">
        <f t="shared" ref="F197:F226" si="66">$I$8</f>
        <v>204857.64215810495</v>
      </c>
      <c r="G197" s="56">
        <f t="shared" si="47"/>
        <v>3037.001459391337</v>
      </c>
      <c r="H197" s="57">
        <f t="shared" si="48"/>
        <v>5442.8040751727549</v>
      </c>
      <c r="I197" s="57">
        <f t="shared" si="49"/>
        <v>0</v>
      </c>
      <c r="J197" s="57">
        <f t="shared" si="50"/>
        <v>0</v>
      </c>
      <c r="K197" s="57">
        <f t="shared" si="51"/>
        <v>6479.6977396720686</v>
      </c>
      <c r="L197" s="59">
        <f t="shared" si="61"/>
        <v>3037.001459391337</v>
      </c>
      <c r="M197" s="27">
        <f t="shared" si="61"/>
        <v>2405.8026157814179</v>
      </c>
      <c r="N197" s="27">
        <f t="shared" si="61"/>
        <v>0</v>
      </c>
      <c r="O197" s="27">
        <f t="shared" si="61"/>
        <v>0</v>
      </c>
      <c r="P197" s="60">
        <f t="shared" si="61"/>
        <v>3442.6962802807316</v>
      </c>
      <c r="Q197" s="59" t="e">
        <v>#N/A</v>
      </c>
      <c r="R197" s="61" t="e">
        <f t="shared" si="52"/>
        <v>#N/A</v>
      </c>
      <c r="S197" s="27" t="e">
        <f t="shared" si="53"/>
        <v>#N/A</v>
      </c>
      <c r="T197" s="27" t="e">
        <f t="shared" si="54"/>
        <v>#N/A</v>
      </c>
      <c r="U197" s="62" t="e">
        <f>NA()</f>
        <v>#N/A</v>
      </c>
      <c r="V197" s="1" t="e">
        <f t="shared" si="55"/>
        <v>#N/A</v>
      </c>
    </row>
    <row r="198" spans="1:22" ht="15.75" x14ac:dyDescent="0.25">
      <c r="A198" s="33">
        <v>42249</v>
      </c>
      <c r="B198" s="56">
        <f t="shared" si="62"/>
        <v>180716.7718410815</v>
      </c>
      <c r="C198" s="57">
        <f t="shared" si="63"/>
        <v>143157.28465207329</v>
      </c>
      <c r="D198" s="57">
        <f t="shared" si="64"/>
        <v>0</v>
      </c>
      <c r="E198" s="57">
        <f t="shared" si="65"/>
        <v>0</v>
      </c>
      <c r="F198" s="57">
        <f t="shared" si="66"/>
        <v>204857.64215810495</v>
      </c>
      <c r="G198" s="56">
        <f t="shared" si="47"/>
        <v>3037.001459391337</v>
      </c>
      <c r="H198" s="57">
        <f t="shared" si="48"/>
        <v>5442.8040751727549</v>
      </c>
      <c r="I198" s="57">
        <f t="shared" si="49"/>
        <v>0</v>
      </c>
      <c r="J198" s="57">
        <f t="shared" si="50"/>
        <v>0</v>
      </c>
      <c r="K198" s="57">
        <f t="shared" si="51"/>
        <v>6479.6977396720686</v>
      </c>
      <c r="L198" s="59">
        <f t="shared" si="61"/>
        <v>3037.001459391337</v>
      </c>
      <c r="M198" s="27">
        <f t="shared" si="61"/>
        <v>2405.8026157814179</v>
      </c>
      <c r="N198" s="27">
        <f t="shared" si="61"/>
        <v>0</v>
      </c>
      <c r="O198" s="27">
        <f t="shared" si="61"/>
        <v>0</v>
      </c>
      <c r="P198" s="60">
        <f t="shared" si="61"/>
        <v>3442.6962802807316</v>
      </c>
      <c r="Q198" s="59" t="e">
        <v>#N/A</v>
      </c>
      <c r="R198" s="61" t="e">
        <f t="shared" si="52"/>
        <v>#N/A</v>
      </c>
      <c r="S198" s="27" t="e">
        <f t="shared" si="53"/>
        <v>#N/A</v>
      </c>
      <c r="T198" s="27" t="e">
        <f t="shared" si="54"/>
        <v>#N/A</v>
      </c>
      <c r="U198" s="62" t="e">
        <f>NA()</f>
        <v>#N/A</v>
      </c>
      <c r="V198" s="1" t="e">
        <f t="shared" si="55"/>
        <v>#N/A</v>
      </c>
    </row>
    <row r="199" spans="1:22" ht="15.75" x14ac:dyDescent="0.25">
      <c r="A199" s="33">
        <v>42250</v>
      </c>
      <c r="B199" s="56">
        <f t="shared" si="62"/>
        <v>180716.7718410815</v>
      </c>
      <c r="C199" s="57">
        <f t="shared" si="63"/>
        <v>143157.28465207329</v>
      </c>
      <c r="D199" s="57">
        <f t="shared" si="64"/>
        <v>0</v>
      </c>
      <c r="E199" s="57">
        <f t="shared" si="65"/>
        <v>0</v>
      </c>
      <c r="F199" s="57">
        <f t="shared" si="66"/>
        <v>204857.64215810495</v>
      </c>
      <c r="G199" s="56">
        <f t="shared" si="47"/>
        <v>3037.001459391337</v>
      </c>
      <c r="H199" s="57">
        <f t="shared" si="48"/>
        <v>5442.8040751727549</v>
      </c>
      <c r="I199" s="57">
        <f t="shared" si="49"/>
        <v>0</v>
      </c>
      <c r="J199" s="57">
        <f t="shared" si="50"/>
        <v>0</v>
      </c>
      <c r="K199" s="57">
        <f t="shared" si="51"/>
        <v>6479.6977396720686</v>
      </c>
      <c r="L199" s="59">
        <f t="shared" si="61"/>
        <v>3037.001459391337</v>
      </c>
      <c r="M199" s="27">
        <f t="shared" si="61"/>
        <v>2405.8026157814179</v>
      </c>
      <c r="N199" s="27">
        <f t="shared" si="61"/>
        <v>0</v>
      </c>
      <c r="O199" s="27">
        <f t="shared" si="61"/>
        <v>0</v>
      </c>
      <c r="P199" s="60">
        <f t="shared" si="61"/>
        <v>3442.6962802807316</v>
      </c>
      <c r="Q199" s="59" t="e">
        <v>#N/A</v>
      </c>
      <c r="R199" s="61" t="e">
        <f t="shared" si="52"/>
        <v>#N/A</v>
      </c>
      <c r="S199" s="27" t="e">
        <f t="shared" si="53"/>
        <v>#N/A</v>
      </c>
      <c r="T199" s="27" t="e">
        <f t="shared" si="54"/>
        <v>#N/A</v>
      </c>
      <c r="U199" s="62" t="e">
        <f>NA()</f>
        <v>#N/A</v>
      </c>
      <c r="V199" s="1" t="e">
        <f t="shared" si="55"/>
        <v>#N/A</v>
      </c>
    </row>
    <row r="200" spans="1:22" ht="15.75" x14ac:dyDescent="0.25">
      <c r="A200" s="33">
        <v>42251</v>
      </c>
      <c r="B200" s="56">
        <f t="shared" si="62"/>
        <v>180716.7718410815</v>
      </c>
      <c r="C200" s="57">
        <f t="shared" si="63"/>
        <v>143157.28465207329</v>
      </c>
      <c r="D200" s="57">
        <f t="shared" si="64"/>
        <v>0</v>
      </c>
      <c r="E200" s="57">
        <f t="shared" si="65"/>
        <v>0</v>
      </c>
      <c r="F200" s="57">
        <f t="shared" si="66"/>
        <v>204857.64215810495</v>
      </c>
      <c r="G200" s="56">
        <f t="shared" si="47"/>
        <v>3037.001459391337</v>
      </c>
      <c r="H200" s="57">
        <f t="shared" si="48"/>
        <v>5442.8040751727549</v>
      </c>
      <c r="I200" s="57">
        <f t="shared" si="49"/>
        <v>0</v>
      </c>
      <c r="J200" s="57">
        <f t="shared" si="50"/>
        <v>0</v>
      </c>
      <c r="K200" s="57">
        <f t="shared" si="51"/>
        <v>6479.6977396720686</v>
      </c>
      <c r="L200" s="59">
        <f t="shared" si="61"/>
        <v>3037.001459391337</v>
      </c>
      <c r="M200" s="27">
        <f t="shared" si="61"/>
        <v>2405.8026157814179</v>
      </c>
      <c r="N200" s="27">
        <f t="shared" si="61"/>
        <v>0</v>
      </c>
      <c r="O200" s="27">
        <f t="shared" si="61"/>
        <v>0</v>
      </c>
      <c r="P200" s="60">
        <f t="shared" si="61"/>
        <v>3442.6962802807316</v>
      </c>
      <c r="Q200" s="59" t="e">
        <v>#N/A</v>
      </c>
      <c r="R200" s="61" t="e">
        <f t="shared" si="52"/>
        <v>#N/A</v>
      </c>
      <c r="S200" s="27" t="e">
        <f t="shared" si="53"/>
        <v>#N/A</v>
      </c>
      <c r="T200" s="27" t="e">
        <f t="shared" si="54"/>
        <v>#N/A</v>
      </c>
      <c r="U200" s="62" t="e">
        <f>NA()</f>
        <v>#N/A</v>
      </c>
      <c r="V200" s="1" t="e">
        <f t="shared" si="55"/>
        <v>#N/A</v>
      </c>
    </row>
    <row r="201" spans="1:22" ht="15.75" x14ac:dyDescent="0.25">
      <c r="A201" s="33">
        <v>42252</v>
      </c>
      <c r="B201" s="56">
        <f t="shared" si="62"/>
        <v>180716.7718410815</v>
      </c>
      <c r="C201" s="57">
        <f t="shared" si="63"/>
        <v>143157.28465207329</v>
      </c>
      <c r="D201" s="57">
        <f t="shared" si="64"/>
        <v>0</v>
      </c>
      <c r="E201" s="57">
        <f t="shared" si="65"/>
        <v>0</v>
      </c>
      <c r="F201" s="57">
        <f t="shared" si="66"/>
        <v>204857.64215810495</v>
      </c>
      <c r="G201" s="56">
        <f t="shared" si="47"/>
        <v>3037.001459391337</v>
      </c>
      <c r="H201" s="57">
        <f t="shared" si="48"/>
        <v>5442.8040751727549</v>
      </c>
      <c r="I201" s="57">
        <f t="shared" si="49"/>
        <v>0</v>
      </c>
      <c r="J201" s="57">
        <f t="shared" si="50"/>
        <v>0</v>
      </c>
      <c r="K201" s="57">
        <f t="shared" si="51"/>
        <v>6479.6977396720686</v>
      </c>
      <c r="L201" s="59">
        <f t="shared" si="61"/>
        <v>3037.001459391337</v>
      </c>
      <c r="M201" s="27">
        <f t="shared" si="61"/>
        <v>2405.8026157814179</v>
      </c>
      <c r="N201" s="27">
        <f t="shared" si="61"/>
        <v>0</v>
      </c>
      <c r="O201" s="27">
        <f t="shared" si="61"/>
        <v>0</v>
      </c>
      <c r="P201" s="60">
        <f t="shared" si="61"/>
        <v>3442.6962802807316</v>
      </c>
      <c r="Q201" s="59" t="e">
        <v>#N/A</v>
      </c>
      <c r="R201" s="61" t="e">
        <f t="shared" si="52"/>
        <v>#N/A</v>
      </c>
      <c r="S201" s="27" t="e">
        <f t="shared" si="53"/>
        <v>#N/A</v>
      </c>
      <c r="T201" s="27" t="e">
        <f t="shared" si="54"/>
        <v>#N/A</v>
      </c>
      <c r="U201" s="62" t="e">
        <f>NA()</f>
        <v>#N/A</v>
      </c>
      <c r="V201" s="1" t="e">
        <f t="shared" si="55"/>
        <v>#N/A</v>
      </c>
    </row>
    <row r="202" spans="1:22" ht="15.75" x14ac:dyDescent="0.25">
      <c r="A202" s="33">
        <v>42253</v>
      </c>
      <c r="B202" s="56">
        <f t="shared" si="62"/>
        <v>180716.7718410815</v>
      </c>
      <c r="C202" s="57">
        <f t="shared" si="63"/>
        <v>143157.28465207329</v>
      </c>
      <c r="D202" s="57">
        <f t="shared" si="64"/>
        <v>0</v>
      </c>
      <c r="E202" s="57">
        <f t="shared" si="65"/>
        <v>0</v>
      </c>
      <c r="F202" s="57">
        <f t="shared" si="66"/>
        <v>204857.64215810495</v>
      </c>
      <c r="G202" s="56">
        <f t="shared" si="47"/>
        <v>3037.001459391337</v>
      </c>
      <c r="H202" s="57">
        <f t="shared" si="48"/>
        <v>5442.8040751727549</v>
      </c>
      <c r="I202" s="57">
        <f t="shared" si="49"/>
        <v>0</v>
      </c>
      <c r="J202" s="57">
        <f t="shared" si="50"/>
        <v>0</v>
      </c>
      <c r="K202" s="57">
        <f t="shared" si="51"/>
        <v>6479.6977396720686</v>
      </c>
      <c r="L202" s="59">
        <f t="shared" si="61"/>
        <v>3037.001459391337</v>
      </c>
      <c r="M202" s="27">
        <f t="shared" si="61"/>
        <v>2405.8026157814179</v>
      </c>
      <c r="N202" s="27">
        <f t="shared" si="61"/>
        <v>0</v>
      </c>
      <c r="O202" s="27">
        <f t="shared" si="61"/>
        <v>0</v>
      </c>
      <c r="P202" s="60">
        <f t="shared" si="61"/>
        <v>3442.6962802807316</v>
      </c>
      <c r="Q202" s="59" t="e">
        <v>#N/A</v>
      </c>
      <c r="R202" s="61" t="e">
        <f t="shared" si="52"/>
        <v>#N/A</v>
      </c>
      <c r="S202" s="27" t="e">
        <f t="shared" si="53"/>
        <v>#N/A</v>
      </c>
      <c r="T202" s="27" t="e">
        <f t="shared" si="54"/>
        <v>#N/A</v>
      </c>
      <c r="U202" s="62" t="e">
        <f>NA()</f>
        <v>#N/A</v>
      </c>
      <c r="V202" s="1" t="e">
        <f t="shared" si="55"/>
        <v>#N/A</v>
      </c>
    </row>
    <row r="203" spans="1:22" ht="15.75" x14ac:dyDescent="0.25">
      <c r="A203" s="33">
        <v>42254</v>
      </c>
      <c r="B203" s="56">
        <f t="shared" si="62"/>
        <v>180716.7718410815</v>
      </c>
      <c r="C203" s="57">
        <f t="shared" si="63"/>
        <v>143157.28465207329</v>
      </c>
      <c r="D203" s="57">
        <f t="shared" si="64"/>
        <v>0</v>
      </c>
      <c r="E203" s="57">
        <f t="shared" si="65"/>
        <v>0</v>
      </c>
      <c r="F203" s="57">
        <f t="shared" si="66"/>
        <v>204857.64215810495</v>
      </c>
      <c r="G203" s="56">
        <f t="shared" si="47"/>
        <v>3037.001459391337</v>
      </c>
      <c r="H203" s="57">
        <f t="shared" si="48"/>
        <v>5442.8040751727549</v>
      </c>
      <c r="I203" s="57">
        <f t="shared" si="49"/>
        <v>0</v>
      </c>
      <c r="J203" s="57">
        <f t="shared" si="50"/>
        <v>0</v>
      </c>
      <c r="K203" s="57">
        <f t="shared" si="51"/>
        <v>6479.6977396720686</v>
      </c>
      <c r="L203" s="59">
        <f t="shared" si="61"/>
        <v>3037.001459391337</v>
      </c>
      <c r="M203" s="27">
        <f t="shared" si="61"/>
        <v>2405.8026157814179</v>
      </c>
      <c r="N203" s="27">
        <f t="shared" si="61"/>
        <v>0</v>
      </c>
      <c r="O203" s="27">
        <f t="shared" si="61"/>
        <v>0</v>
      </c>
      <c r="P203" s="60">
        <f t="shared" si="61"/>
        <v>3442.6962802807316</v>
      </c>
      <c r="Q203" s="59" t="e">
        <v>#N/A</v>
      </c>
      <c r="R203" s="61" t="e">
        <f t="shared" si="52"/>
        <v>#N/A</v>
      </c>
      <c r="S203" s="27" t="e">
        <f t="shared" si="53"/>
        <v>#N/A</v>
      </c>
      <c r="T203" s="27" t="e">
        <f t="shared" si="54"/>
        <v>#N/A</v>
      </c>
      <c r="U203" s="62" t="e">
        <f>NA()</f>
        <v>#N/A</v>
      </c>
      <c r="V203" s="1" t="e">
        <f t="shared" si="55"/>
        <v>#N/A</v>
      </c>
    </row>
    <row r="204" spans="1:22" ht="15.75" x14ac:dyDescent="0.25">
      <c r="A204" s="33">
        <v>42255</v>
      </c>
      <c r="B204" s="56">
        <f t="shared" si="62"/>
        <v>180716.7718410815</v>
      </c>
      <c r="C204" s="57">
        <f t="shared" si="63"/>
        <v>143157.28465207329</v>
      </c>
      <c r="D204" s="57">
        <f t="shared" si="64"/>
        <v>0</v>
      </c>
      <c r="E204" s="57">
        <f t="shared" si="65"/>
        <v>0</v>
      </c>
      <c r="F204" s="57">
        <f t="shared" si="66"/>
        <v>204857.64215810495</v>
      </c>
      <c r="G204" s="56">
        <f t="shared" si="47"/>
        <v>3037.001459391337</v>
      </c>
      <c r="H204" s="57">
        <f t="shared" si="48"/>
        <v>5442.8040751727549</v>
      </c>
      <c r="I204" s="57">
        <f t="shared" si="49"/>
        <v>0</v>
      </c>
      <c r="J204" s="57">
        <f t="shared" si="50"/>
        <v>0</v>
      </c>
      <c r="K204" s="57">
        <f t="shared" si="51"/>
        <v>6479.6977396720686</v>
      </c>
      <c r="L204" s="59">
        <f t="shared" si="61"/>
        <v>3037.001459391337</v>
      </c>
      <c r="M204" s="27">
        <f t="shared" si="61"/>
        <v>2405.8026157814179</v>
      </c>
      <c r="N204" s="27">
        <f t="shared" si="61"/>
        <v>0</v>
      </c>
      <c r="O204" s="27">
        <f t="shared" si="61"/>
        <v>0</v>
      </c>
      <c r="P204" s="60">
        <f t="shared" si="61"/>
        <v>3442.6962802807316</v>
      </c>
      <c r="Q204" s="59" t="e">
        <v>#N/A</v>
      </c>
      <c r="R204" s="61" t="e">
        <f t="shared" si="52"/>
        <v>#N/A</v>
      </c>
      <c r="S204" s="27" t="e">
        <f t="shared" si="53"/>
        <v>#N/A</v>
      </c>
      <c r="T204" s="27" t="e">
        <f t="shared" si="54"/>
        <v>#N/A</v>
      </c>
      <c r="U204" s="62" t="e">
        <f>NA()</f>
        <v>#N/A</v>
      </c>
      <c r="V204" s="1" t="e">
        <f t="shared" si="55"/>
        <v>#N/A</v>
      </c>
    </row>
    <row r="205" spans="1:22" ht="15.75" x14ac:dyDescent="0.25">
      <c r="A205" s="33">
        <v>42256</v>
      </c>
      <c r="B205" s="56">
        <f t="shared" si="62"/>
        <v>180716.7718410815</v>
      </c>
      <c r="C205" s="57">
        <f t="shared" si="63"/>
        <v>143157.28465207329</v>
      </c>
      <c r="D205" s="57">
        <f t="shared" si="64"/>
        <v>0</v>
      </c>
      <c r="E205" s="57">
        <f t="shared" si="65"/>
        <v>0</v>
      </c>
      <c r="F205" s="57">
        <f t="shared" si="66"/>
        <v>204857.64215810495</v>
      </c>
      <c r="G205" s="56">
        <f t="shared" si="47"/>
        <v>3037.001459391337</v>
      </c>
      <c r="H205" s="57">
        <f t="shared" si="48"/>
        <v>5442.8040751727549</v>
      </c>
      <c r="I205" s="57">
        <f t="shared" si="49"/>
        <v>0</v>
      </c>
      <c r="J205" s="57">
        <f t="shared" si="50"/>
        <v>0</v>
      </c>
      <c r="K205" s="57">
        <f t="shared" si="51"/>
        <v>6479.6977396720686</v>
      </c>
      <c r="L205" s="59">
        <f t="shared" si="61"/>
        <v>3037.001459391337</v>
      </c>
      <c r="M205" s="27">
        <f t="shared" si="61"/>
        <v>2405.8026157814179</v>
      </c>
      <c r="N205" s="27">
        <f t="shared" si="61"/>
        <v>0</v>
      </c>
      <c r="O205" s="27">
        <f t="shared" si="61"/>
        <v>0</v>
      </c>
      <c r="P205" s="60">
        <f t="shared" si="61"/>
        <v>3442.6962802807316</v>
      </c>
      <c r="Q205" s="59" t="e">
        <v>#N/A</v>
      </c>
      <c r="R205" s="61" t="e">
        <f t="shared" si="52"/>
        <v>#N/A</v>
      </c>
      <c r="S205" s="27" t="e">
        <f t="shared" si="53"/>
        <v>#N/A</v>
      </c>
      <c r="T205" s="27" t="e">
        <f t="shared" si="54"/>
        <v>#N/A</v>
      </c>
      <c r="U205" s="62" t="e">
        <f>NA()</f>
        <v>#N/A</v>
      </c>
      <c r="V205" s="1" t="e">
        <f t="shared" si="55"/>
        <v>#N/A</v>
      </c>
    </row>
    <row r="206" spans="1:22" ht="15.75" x14ac:dyDescent="0.25">
      <c r="A206" s="33">
        <v>42257</v>
      </c>
      <c r="B206" s="56">
        <f t="shared" si="62"/>
        <v>180716.7718410815</v>
      </c>
      <c r="C206" s="57">
        <f t="shared" si="63"/>
        <v>143157.28465207329</v>
      </c>
      <c r="D206" s="57">
        <f t="shared" si="64"/>
        <v>0</v>
      </c>
      <c r="E206" s="57">
        <f t="shared" si="65"/>
        <v>0</v>
      </c>
      <c r="F206" s="57">
        <f t="shared" si="66"/>
        <v>204857.64215810495</v>
      </c>
      <c r="G206" s="56">
        <f t="shared" ref="G206:G226" si="67">(B206/(DAY(DATE(YEAR($A206),MONTH($A206)+1,1)-1)))/1.9835</f>
        <v>3037.001459391337</v>
      </c>
      <c r="H206" s="57">
        <f t="shared" ref="H206:H226" si="68">IF(ISBLANK($B$5),,((B206+C206)/(DAY(DATE(YEAR($A206),MONTH($A206)+1,1)-1)))/1.9835)</f>
        <v>5442.8040751727549</v>
      </c>
      <c r="I206" s="57">
        <f t="shared" ref="I206:I226" si="69">IF(ISBLANK($B$6),,((B206+D206)/(DAY(DATE(YEAR($A206),MONTH($A206)+1,1)-1)))/1.9835)</f>
        <v>0</v>
      </c>
      <c r="J206" s="57">
        <f t="shared" ref="J206:J226" si="70">IF(ISBLANK($B$7),,$B206+$C206+$E206)</f>
        <v>0</v>
      </c>
      <c r="K206" s="57">
        <f t="shared" ref="K206:K226" si="71">IF(ISBLANK($B$8),,((B206+F206)/(DAY(DATE(YEAR($A206),MONTH($A206)+1,1)-1)))/1.9835)</f>
        <v>6479.6977396720686</v>
      </c>
      <c r="L206" s="59">
        <f t="shared" si="61"/>
        <v>3037.001459391337</v>
      </c>
      <c r="M206" s="27">
        <f t="shared" si="61"/>
        <v>2405.8026157814179</v>
      </c>
      <c r="N206" s="27">
        <f t="shared" si="61"/>
        <v>0</v>
      </c>
      <c r="O206" s="27">
        <f t="shared" si="61"/>
        <v>0</v>
      </c>
      <c r="P206" s="60">
        <f t="shared" si="61"/>
        <v>3442.6962802807316</v>
      </c>
      <c r="Q206" s="59" t="e">
        <v>#N/A</v>
      </c>
      <c r="R206" s="61" t="e">
        <f t="shared" ref="R206:R226" si="72">VLOOKUP(A206,$K$3:$N$9,2,FALSE)</f>
        <v>#N/A</v>
      </c>
      <c r="S206" s="27" t="e">
        <f t="shared" ref="S206:S226" si="73">VLOOKUP(A206,$K$3:$N$9,3,FALSE)</f>
        <v>#N/A</v>
      </c>
      <c r="T206" s="27" t="e">
        <f t="shared" ref="T206:T226" si="74">VLOOKUP(A206,$K$3:$N$9,4,FALSE)</f>
        <v>#N/A</v>
      </c>
      <c r="U206" s="62" t="e">
        <f>NA()</f>
        <v>#N/A</v>
      </c>
      <c r="V206" s="1" t="e">
        <f t="shared" ref="V206:V226" si="75">VLOOKUP(A206,$K$3:$O$9,5,FALSE)</f>
        <v>#N/A</v>
      </c>
    </row>
    <row r="207" spans="1:22" ht="15.75" x14ac:dyDescent="0.25">
      <c r="A207" s="33">
        <v>42258</v>
      </c>
      <c r="B207" s="56">
        <f t="shared" si="62"/>
        <v>180716.7718410815</v>
      </c>
      <c r="C207" s="57">
        <f t="shared" si="63"/>
        <v>143157.28465207329</v>
      </c>
      <c r="D207" s="57">
        <f t="shared" si="64"/>
        <v>0</v>
      </c>
      <c r="E207" s="57">
        <f t="shared" si="65"/>
        <v>0</v>
      </c>
      <c r="F207" s="57">
        <f t="shared" si="66"/>
        <v>204857.64215810495</v>
      </c>
      <c r="G207" s="56">
        <f t="shared" si="67"/>
        <v>3037.001459391337</v>
      </c>
      <c r="H207" s="57">
        <f t="shared" si="68"/>
        <v>5442.8040751727549</v>
      </c>
      <c r="I207" s="57">
        <f t="shared" si="69"/>
        <v>0</v>
      </c>
      <c r="J207" s="57">
        <f t="shared" si="70"/>
        <v>0</v>
      </c>
      <c r="K207" s="57">
        <f t="shared" si="71"/>
        <v>6479.6977396720686</v>
      </c>
      <c r="L207" s="59">
        <f t="shared" si="61"/>
        <v>3037.001459391337</v>
      </c>
      <c r="M207" s="27">
        <f t="shared" si="61"/>
        <v>2405.8026157814179</v>
      </c>
      <c r="N207" s="27">
        <f t="shared" si="61"/>
        <v>0</v>
      </c>
      <c r="O207" s="27">
        <f t="shared" si="61"/>
        <v>0</v>
      </c>
      <c r="P207" s="60">
        <f t="shared" si="61"/>
        <v>3442.6962802807316</v>
      </c>
      <c r="Q207" s="59" t="e">
        <v>#N/A</v>
      </c>
      <c r="R207" s="61" t="e">
        <f t="shared" si="72"/>
        <v>#N/A</v>
      </c>
      <c r="S207" s="27" t="e">
        <f t="shared" si="73"/>
        <v>#N/A</v>
      </c>
      <c r="T207" s="27" t="e">
        <f t="shared" si="74"/>
        <v>#N/A</v>
      </c>
      <c r="U207" s="62" t="e">
        <f>NA()</f>
        <v>#N/A</v>
      </c>
      <c r="V207" s="1" t="e">
        <f t="shared" si="75"/>
        <v>#N/A</v>
      </c>
    </row>
    <row r="208" spans="1:22" ht="15.75" x14ac:dyDescent="0.25">
      <c r="A208" s="33">
        <v>42259</v>
      </c>
      <c r="B208" s="56">
        <f t="shared" si="62"/>
        <v>180716.7718410815</v>
      </c>
      <c r="C208" s="57">
        <f t="shared" si="63"/>
        <v>143157.28465207329</v>
      </c>
      <c r="D208" s="57">
        <f t="shared" si="64"/>
        <v>0</v>
      </c>
      <c r="E208" s="57">
        <f t="shared" si="65"/>
        <v>0</v>
      </c>
      <c r="F208" s="57">
        <f t="shared" si="66"/>
        <v>204857.64215810495</v>
      </c>
      <c r="G208" s="56">
        <f t="shared" si="67"/>
        <v>3037.001459391337</v>
      </c>
      <c r="H208" s="57">
        <f t="shared" si="68"/>
        <v>5442.8040751727549</v>
      </c>
      <c r="I208" s="57">
        <f t="shared" si="69"/>
        <v>0</v>
      </c>
      <c r="J208" s="57">
        <f t="shared" si="70"/>
        <v>0</v>
      </c>
      <c r="K208" s="57">
        <f t="shared" si="71"/>
        <v>6479.6977396720686</v>
      </c>
      <c r="L208" s="59">
        <f t="shared" si="61"/>
        <v>3037.001459391337</v>
      </c>
      <c r="M208" s="27">
        <f t="shared" si="61"/>
        <v>2405.8026157814179</v>
      </c>
      <c r="N208" s="27">
        <f t="shared" si="61"/>
        <v>0</v>
      </c>
      <c r="O208" s="27">
        <f t="shared" si="61"/>
        <v>0</v>
      </c>
      <c r="P208" s="60">
        <f t="shared" si="61"/>
        <v>3442.6962802807316</v>
      </c>
      <c r="Q208" s="59" t="e">
        <v>#N/A</v>
      </c>
      <c r="R208" s="61" t="e">
        <f t="shared" si="72"/>
        <v>#N/A</v>
      </c>
      <c r="S208" s="27" t="e">
        <f t="shared" si="73"/>
        <v>#N/A</v>
      </c>
      <c r="T208" s="27" t="e">
        <f t="shared" si="74"/>
        <v>#N/A</v>
      </c>
      <c r="U208" s="62" t="e">
        <f>NA()</f>
        <v>#N/A</v>
      </c>
      <c r="V208" s="1" t="e">
        <f t="shared" si="75"/>
        <v>#N/A</v>
      </c>
    </row>
    <row r="209" spans="1:22" ht="15.75" x14ac:dyDescent="0.25">
      <c r="A209" s="33">
        <v>42260</v>
      </c>
      <c r="B209" s="56">
        <f t="shared" si="62"/>
        <v>180716.7718410815</v>
      </c>
      <c r="C209" s="57">
        <f t="shared" si="63"/>
        <v>143157.28465207329</v>
      </c>
      <c r="D209" s="57">
        <f t="shared" si="64"/>
        <v>0</v>
      </c>
      <c r="E209" s="57">
        <f t="shared" si="65"/>
        <v>0</v>
      </c>
      <c r="F209" s="57">
        <f t="shared" si="66"/>
        <v>204857.64215810495</v>
      </c>
      <c r="G209" s="56">
        <f t="shared" si="67"/>
        <v>3037.001459391337</v>
      </c>
      <c r="H209" s="57">
        <f t="shared" si="68"/>
        <v>5442.8040751727549</v>
      </c>
      <c r="I209" s="57">
        <f t="shared" si="69"/>
        <v>0</v>
      </c>
      <c r="J209" s="57">
        <f t="shared" si="70"/>
        <v>0</v>
      </c>
      <c r="K209" s="57">
        <f t="shared" si="71"/>
        <v>6479.6977396720686</v>
      </c>
      <c r="L209" s="59">
        <f t="shared" si="61"/>
        <v>3037.001459391337</v>
      </c>
      <c r="M209" s="27">
        <f t="shared" si="61"/>
        <v>2405.8026157814179</v>
      </c>
      <c r="N209" s="27">
        <f t="shared" si="61"/>
        <v>0</v>
      </c>
      <c r="O209" s="27">
        <f t="shared" si="61"/>
        <v>0</v>
      </c>
      <c r="P209" s="60">
        <f t="shared" si="61"/>
        <v>3442.6962802807316</v>
      </c>
      <c r="Q209" s="59" t="e">
        <v>#N/A</v>
      </c>
      <c r="R209" s="61" t="e">
        <f t="shared" si="72"/>
        <v>#N/A</v>
      </c>
      <c r="S209" s="27" t="e">
        <f t="shared" si="73"/>
        <v>#N/A</v>
      </c>
      <c r="T209" s="27" t="e">
        <f t="shared" si="74"/>
        <v>#N/A</v>
      </c>
      <c r="U209" s="62" t="e">
        <f>NA()</f>
        <v>#N/A</v>
      </c>
      <c r="V209" s="1" t="e">
        <f t="shared" si="75"/>
        <v>#N/A</v>
      </c>
    </row>
    <row r="210" spans="1:22" ht="15.75" x14ac:dyDescent="0.25">
      <c r="A210" s="33">
        <v>42261</v>
      </c>
      <c r="B210" s="56">
        <f t="shared" si="62"/>
        <v>180716.7718410815</v>
      </c>
      <c r="C210" s="57">
        <f t="shared" si="63"/>
        <v>143157.28465207329</v>
      </c>
      <c r="D210" s="57">
        <f t="shared" si="64"/>
        <v>0</v>
      </c>
      <c r="E210" s="57">
        <f t="shared" si="65"/>
        <v>0</v>
      </c>
      <c r="F210" s="57">
        <f t="shared" si="66"/>
        <v>204857.64215810495</v>
      </c>
      <c r="G210" s="56">
        <f t="shared" si="67"/>
        <v>3037.001459391337</v>
      </c>
      <c r="H210" s="57">
        <f t="shared" si="68"/>
        <v>5442.8040751727549</v>
      </c>
      <c r="I210" s="57">
        <f t="shared" si="69"/>
        <v>0</v>
      </c>
      <c r="J210" s="57">
        <f t="shared" si="70"/>
        <v>0</v>
      </c>
      <c r="K210" s="57">
        <f t="shared" si="71"/>
        <v>6479.6977396720686</v>
      </c>
      <c r="L210" s="59">
        <f t="shared" si="61"/>
        <v>3037.001459391337</v>
      </c>
      <c r="M210" s="27">
        <f t="shared" si="61"/>
        <v>2405.8026157814179</v>
      </c>
      <c r="N210" s="27">
        <f t="shared" si="61"/>
        <v>0</v>
      </c>
      <c r="O210" s="27">
        <f t="shared" si="61"/>
        <v>0</v>
      </c>
      <c r="P210" s="60">
        <f t="shared" si="61"/>
        <v>3442.6962802807316</v>
      </c>
      <c r="Q210" s="59" t="e">
        <v>#N/A</v>
      </c>
      <c r="R210" s="61" t="e">
        <f t="shared" si="72"/>
        <v>#N/A</v>
      </c>
      <c r="S210" s="27" t="e">
        <f t="shared" si="73"/>
        <v>#N/A</v>
      </c>
      <c r="T210" s="27" t="e">
        <f t="shared" si="74"/>
        <v>#N/A</v>
      </c>
      <c r="U210" s="62" t="e">
        <f>NA()</f>
        <v>#N/A</v>
      </c>
      <c r="V210" s="1" t="e">
        <f t="shared" si="75"/>
        <v>#N/A</v>
      </c>
    </row>
    <row r="211" spans="1:22" ht="15.75" x14ac:dyDescent="0.25">
      <c r="A211" s="33">
        <v>42262</v>
      </c>
      <c r="B211" s="56">
        <f t="shared" si="62"/>
        <v>180716.7718410815</v>
      </c>
      <c r="C211" s="57">
        <f t="shared" si="63"/>
        <v>143157.28465207329</v>
      </c>
      <c r="D211" s="57">
        <f t="shared" si="64"/>
        <v>0</v>
      </c>
      <c r="E211" s="57">
        <f t="shared" si="65"/>
        <v>0</v>
      </c>
      <c r="F211" s="57">
        <f t="shared" si="66"/>
        <v>204857.64215810495</v>
      </c>
      <c r="G211" s="56">
        <f t="shared" si="67"/>
        <v>3037.001459391337</v>
      </c>
      <c r="H211" s="57">
        <f t="shared" si="68"/>
        <v>5442.8040751727549</v>
      </c>
      <c r="I211" s="57">
        <f t="shared" si="69"/>
        <v>0</v>
      </c>
      <c r="J211" s="57">
        <f t="shared" si="70"/>
        <v>0</v>
      </c>
      <c r="K211" s="57">
        <f t="shared" si="71"/>
        <v>6479.6977396720686</v>
      </c>
      <c r="L211" s="59">
        <f t="shared" si="61"/>
        <v>3037.001459391337</v>
      </c>
      <c r="M211" s="27">
        <f t="shared" si="61"/>
        <v>2405.8026157814179</v>
      </c>
      <c r="N211" s="27">
        <f t="shared" si="61"/>
        <v>0</v>
      </c>
      <c r="O211" s="27">
        <f t="shared" si="61"/>
        <v>0</v>
      </c>
      <c r="P211" s="60">
        <f t="shared" si="61"/>
        <v>3442.6962802807316</v>
      </c>
      <c r="Q211" s="59" t="e">
        <v>#N/A</v>
      </c>
      <c r="R211" s="61">
        <f t="shared" si="72"/>
        <v>4712.6939216631872</v>
      </c>
      <c r="S211" s="27">
        <f t="shared" si="73"/>
        <v>3788.4018453670769</v>
      </c>
      <c r="T211" s="27">
        <f t="shared" si="74"/>
        <v>3401.8797043705226</v>
      </c>
      <c r="U211" s="62" t="e">
        <f>NA()</f>
        <v>#N/A</v>
      </c>
      <c r="V211" s="1" t="e">
        <f t="shared" si="75"/>
        <v>#N/A</v>
      </c>
    </row>
    <row r="212" spans="1:22" ht="15.75" x14ac:dyDescent="0.25">
      <c r="A212" s="33">
        <v>42263</v>
      </c>
      <c r="B212" s="56">
        <f t="shared" si="62"/>
        <v>180716.7718410815</v>
      </c>
      <c r="C212" s="57">
        <f t="shared" si="63"/>
        <v>143157.28465207329</v>
      </c>
      <c r="D212" s="57">
        <f t="shared" si="64"/>
        <v>0</v>
      </c>
      <c r="E212" s="57">
        <f t="shared" si="65"/>
        <v>0</v>
      </c>
      <c r="F212" s="57">
        <f t="shared" si="66"/>
        <v>204857.64215810495</v>
      </c>
      <c r="G212" s="56">
        <f t="shared" si="67"/>
        <v>3037.001459391337</v>
      </c>
      <c r="H212" s="57">
        <f t="shared" si="68"/>
        <v>5442.8040751727549</v>
      </c>
      <c r="I212" s="57">
        <f t="shared" si="69"/>
        <v>0</v>
      </c>
      <c r="J212" s="57">
        <f t="shared" si="70"/>
        <v>0</v>
      </c>
      <c r="K212" s="57">
        <f t="shared" si="71"/>
        <v>6479.6977396720686</v>
      </c>
      <c r="L212" s="59">
        <f t="shared" si="61"/>
        <v>3037.001459391337</v>
      </c>
      <c r="M212" s="27">
        <f t="shared" si="61"/>
        <v>2405.8026157814179</v>
      </c>
      <c r="N212" s="27">
        <f t="shared" si="61"/>
        <v>0</v>
      </c>
      <c r="O212" s="27">
        <f t="shared" si="61"/>
        <v>0</v>
      </c>
      <c r="P212" s="60">
        <f t="shared" si="61"/>
        <v>3442.6962802807316</v>
      </c>
      <c r="Q212" s="59" t="e">
        <v>#N/A</v>
      </c>
      <c r="R212" s="61" t="e">
        <f t="shared" si="72"/>
        <v>#N/A</v>
      </c>
      <c r="S212" s="27" t="e">
        <f t="shared" si="73"/>
        <v>#N/A</v>
      </c>
      <c r="T212" s="27" t="e">
        <f t="shared" si="74"/>
        <v>#N/A</v>
      </c>
      <c r="U212" s="62" t="e">
        <f>NA()</f>
        <v>#N/A</v>
      </c>
      <c r="V212" s="1" t="e">
        <f t="shared" si="75"/>
        <v>#N/A</v>
      </c>
    </row>
    <row r="213" spans="1:22" ht="15.75" x14ac:dyDescent="0.25">
      <c r="A213" s="33">
        <v>42264</v>
      </c>
      <c r="B213" s="56">
        <f t="shared" si="62"/>
        <v>180716.7718410815</v>
      </c>
      <c r="C213" s="57">
        <f t="shared" si="63"/>
        <v>143157.28465207329</v>
      </c>
      <c r="D213" s="57">
        <f t="shared" si="64"/>
        <v>0</v>
      </c>
      <c r="E213" s="57">
        <f t="shared" si="65"/>
        <v>0</v>
      </c>
      <c r="F213" s="57">
        <f t="shared" si="66"/>
        <v>204857.64215810495</v>
      </c>
      <c r="G213" s="56">
        <f t="shared" si="67"/>
        <v>3037.001459391337</v>
      </c>
      <c r="H213" s="57">
        <f t="shared" si="68"/>
        <v>5442.8040751727549</v>
      </c>
      <c r="I213" s="57">
        <f t="shared" si="69"/>
        <v>0</v>
      </c>
      <c r="J213" s="57">
        <f t="shared" si="70"/>
        <v>0</v>
      </c>
      <c r="K213" s="57">
        <f t="shared" si="71"/>
        <v>6479.6977396720686</v>
      </c>
      <c r="L213" s="59">
        <f t="shared" si="61"/>
        <v>3037.001459391337</v>
      </c>
      <c r="M213" s="27">
        <f t="shared" si="61"/>
        <v>2405.8026157814179</v>
      </c>
      <c r="N213" s="27">
        <f t="shared" si="61"/>
        <v>0</v>
      </c>
      <c r="O213" s="27">
        <f t="shared" si="61"/>
        <v>0</v>
      </c>
      <c r="P213" s="60">
        <f t="shared" si="61"/>
        <v>3442.6962802807316</v>
      </c>
      <c r="Q213" s="59" t="e">
        <v>#N/A</v>
      </c>
      <c r="R213" s="61" t="e">
        <f t="shared" si="72"/>
        <v>#N/A</v>
      </c>
      <c r="S213" s="27" t="e">
        <f t="shared" si="73"/>
        <v>#N/A</v>
      </c>
      <c r="T213" s="27" t="e">
        <f t="shared" si="74"/>
        <v>#N/A</v>
      </c>
      <c r="U213" s="62" t="e">
        <f>NA()</f>
        <v>#N/A</v>
      </c>
      <c r="V213" s="1" t="e">
        <f t="shared" si="75"/>
        <v>#N/A</v>
      </c>
    </row>
    <row r="214" spans="1:22" ht="15.75" x14ac:dyDescent="0.25">
      <c r="A214" s="33">
        <v>42265</v>
      </c>
      <c r="B214" s="56">
        <f t="shared" si="62"/>
        <v>180716.7718410815</v>
      </c>
      <c r="C214" s="57">
        <f t="shared" si="63"/>
        <v>143157.28465207329</v>
      </c>
      <c r="D214" s="57">
        <f t="shared" si="64"/>
        <v>0</v>
      </c>
      <c r="E214" s="57">
        <f t="shared" si="65"/>
        <v>0</v>
      </c>
      <c r="F214" s="57">
        <f t="shared" si="66"/>
        <v>204857.64215810495</v>
      </c>
      <c r="G214" s="56">
        <f t="shared" si="67"/>
        <v>3037.001459391337</v>
      </c>
      <c r="H214" s="57">
        <f t="shared" si="68"/>
        <v>5442.8040751727549</v>
      </c>
      <c r="I214" s="57">
        <f t="shared" si="69"/>
        <v>0</v>
      </c>
      <c r="J214" s="57">
        <f t="shared" si="70"/>
        <v>0</v>
      </c>
      <c r="K214" s="57">
        <f t="shared" si="71"/>
        <v>6479.6977396720686</v>
      </c>
      <c r="L214" s="59">
        <f t="shared" si="61"/>
        <v>3037.001459391337</v>
      </c>
      <c r="M214" s="27">
        <f t="shared" si="61"/>
        <v>2405.8026157814179</v>
      </c>
      <c r="N214" s="27">
        <f t="shared" si="61"/>
        <v>0</v>
      </c>
      <c r="O214" s="27">
        <f t="shared" si="61"/>
        <v>0</v>
      </c>
      <c r="P214" s="60">
        <f t="shared" si="61"/>
        <v>3442.6962802807316</v>
      </c>
      <c r="Q214" s="59" t="e">
        <v>#N/A</v>
      </c>
      <c r="R214" s="61" t="e">
        <f t="shared" si="72"/>
        <v>#N/A</v>
      </c>
      <c r="S214" s="27" t="e">
        <f t="shared" si="73"/>
        <v>#N/A</v>
      </c>
      <c r="T214" s="27" t="e">
        <f t="shared" si="74"/>
        <v>#N/A</v>
      </c>
      <c r="U214" s="62" t="e">
        <f>NA()</f>
        <v>#N/A</v>
      </c>
      <c r="V214" s="1" t="e">
        <f t="shared" si="75"/>
        <v>#N/A</v>
      </c>
    </row>
    <row r="215" spans="1:22" ht="15.75" x14ac:dyDescent="0.25">
      <c r="A215" s="33">
        <v>42266</v>
      </c>
      <c r="B215" s="56">
        <f t="shared" si="62"/>
        <v>180716.7718410815</v>
      </c>
      <c r="C215" s="57">
        <f t="shared" si="63"/>
        <v>143157.28465207329</v>
      </c>
      <c r="D215" s="57">
        <f t="shared" si="64"/>
        <v>0</v>
      </c>
      <c r="E215" s="57">
        <f t="shared" si="65"/>
        <v>0</v>
      </c>
      <c r="F215" s="57">
        <f t="shared" si="66"/>
        <v>204857.64215810495</v>
      </c>
      <c r="G215" s="56">
        <f t="shared" si="67"/>
        <v>3037.001459391337</v>
      </c>
      <c r="H215" s="57">
        <f t="shared" si="68"/>
        <v>5442.8040751727549</v>
      </c>
      <c r="I215" s="57">
        <f t="shared" si="69"/>
        <v>0</v>
      </c>
      <c r="J215" s="57">
        <f t="shared" si="70"/>
        <v>0</v>
      </c>
      <c r="K215" s="57">
        <f t="shared" si="71"/>
        <v>6479.6977396720686</v>
      </c>
      <c r="L215" s="59">
        <f t="shared" si="61"/>
        <v>3037.001459391337</v>
      </c>
      <c r="M215" s="27">
        <f t="shared" si="61"/>
        <v>2405.8026157814179</v>
      </c>
      <c r="N215" s="27">
        <f t="shared" si="61"/>
        <v>0</v>
      </c>
      <c r="O215" s="27">
        <f t="shared" si="61"/>
        <v>0</v>
      </c>
      <c r="P215" s="60">
        <f t="shared" si="61"/>
        <v>3442.6962802807316</v>
      </c>
      <c r="Q215" s="59" t="e">
        <v>#N/A</v>
      </c>
      <c r="R215" s="61" t="e">
        <f t="shared" si="72"/>
        <v>#N/A</v>
      </c>
      <c r="S215" s="27" t="e">
        <f t="shared" si="73"/>
        <v>#N/A</v>
      </c>
      <c r="T215" s="27" t="e">
        <f t="shared" si="74"/>
        <v>#N/A</v>
      </c>
      <c r="U215" s="62" t="e">
        <f>NA()</f>
        <v>#N/A</v>
      </c>
      <c r="V215" s="1" t="e">
        <f t="shared" si="75"/>
        <v>#N/A</v>
      </c>
    </row>
    <row r="216" spans="1:22" ht="15.75" x14ac:dyDescent="0.25">
      <c r="A216" s="33">
        <v>42267</v>
      </c>
      <c r="B216" s="56">
        <f t="shared" si="62"/>
        <v>180716.7718410815</v>
      </c>
      <c r="C216" s="57">
        <f t="shared" si="63"/>
        <v>143157.28465207329</v>
      </c>
      <c r="D216" s="57">
        <f t="shared" si="64"/>
        <v>0</v>
      </c>
      <c r="E216" s="57">
        <f t="shared" si="65"/>
        <v>0</v>
      </c>
      <c r="F216" s="57">
        <f t="shared" si="66"/>
        <v>204857.64215810495</v>
      </c>
      <c r="G216" s="56">
        <f t="shared" si="67"/>
        <v>3037.001459391337</v>
      </c>
      <c r="H216" s="57">
        <f t="shared" si="68"/>
        <v>5442.8040751727549</v>
      </c>
      <c r="I216" s="57">
        <f t="shared" si="69"/>
        <v>0</v>
      </c>
      <c r="J216" s="57">
        <f t="shared" si="70"/>
        <v>0</v>
      </c>
      <c r="K216" s="57">
        <f t="shared" si="71"/>
        <v>6479.6977396720686</v>
      </c>
      <c r="L216" s="59">
        <f t="shared" si="61"/>
        <v>3037.001459391337</v>
      </c>
      <c r="M216" s="27">
        <f t="shared" si="61"/>
        <v>2405.8026157814179</v>
      </c>
      <c r="N216" s="27">
        <f t="shared" si="61"/>
        <v>0</v>
      </c>
      <c r="O216" s="27">
        <f t="shared" si="61"/>
        <v>0</v>
      </c>
      <c r="P216" s="60">
        <f t="shared" si="61"/>
        <v>3442.6962802807316</v>
      </c>
      <c r="Q216" s="59" t="e">
        <v>#N/A</v>
      </c>
      <c r="R216" s="61" t="e">
        <f t="shared" si="72"/>
        <v>#N/A</v>
      </c>
      <c r="S216" s="27" t="e">
        <f t="shared" si="73"/>
        <v>#N/A</v>
      </c>
      <c r="T216" s="27" t="e">
        <f t="shared" si="74"/>
        <v>#N/A</v>
      </c>
      <c r="U216" s="62" t="e">
        <f>NA()</f>
        <v>#N/A</v>
      </c>
      <c r="V216" s="1" t="e">
        <f t="shared" si="75"/>
        <v>#N/A</v>
      </c>
    </row>
    <row r="217" spans="1:22" ht="15.75" x14ac:dyDescent="0.25">
      <c r="A217" s="33">
        <v>42268</v>
      </c>
      <c r="B217" s="56">
        <f t="shared" si="62"/>
        <v>180716.7718410815</v>
      </c>
      <c r="C217" s="57">
        <f t="shared" si="63"/>
        <v>143157.28465207329</v>
      </c>
      <c r="D217" s="57">
        <f t="shared" si="64"/>
        <v>0</v>
      </c>
      <c r="E217" s="57">
        <f t="shared" si="65"/>
        <v>0</v>
      </c>
      <c r="F217" s="57">
        <f t="shared" si="66"/>
        <v>204857.64215810495</v>
      </c>
      <c r="G217" s="56">
        <f t="shared" si="67"/>
        <v>3037.001459391337</v>
      </c>
      <c r="H217" s="57">
        <f t="shared" si="68"/>
        <v>5442.8040751727549</v>
      </c>
      <c r="I217" s="57">
        <f t="shared" si="69"/>
        <v>0</v>
      </c>
      <c r="J217" s="57">
        <f t="shared" si="70"/>
        <v>0</v>
      </c>
      <c r="K217" s="57">
        <f t="shared" si="71"/>
        <v>6479.6977396720686</v>
      </c>
      <c r="L217" s="59">
        <f t="shared" si="61"/>
        <v>3037.001459391337</v>
      </c>
      <c r="M217" s="27">
        <f t="shared" si="61"/>
        <v>2405.8026157814179</v>
      </c>
      <c r="N217" s="27">
        <f t="shared" si="61"/>
        <v>0</v>
      </c>
      <c r="O217" s="27">
        <f t="shared" si="61"/>
        <v>0</v>
      </c>
      <c r="P217" s="60">
        <f t="shared" si="61"/>
        <v>3442.6962802807316</v>
      </c>
      <c r="Q217" s="59" t="e">
        <v>#N/A</v>
      </c>
      <c r="R217" s="61" t="e">
        <f t="shared" si="72"/>
        <v>#N/A</v>
      </c>
      <c r="S217" s="27" t="e">
        <f t="shared" si="73"/>
        <v>#N/A</v>
      </c>
      <c r="T217" s="27" t="e">
        <f t="shared" si="74"/>
        <v>#N/A</v>
      </c>
      <c r="U217" s="62" t="e">
        <f>NA()</f>
        <v>#N/A</v>
      </c>
      <c r="V217" s="1" t="e">
        <f t="shared" si="75"/>
        <v>#N/A</v>
      </c>
    </row>
    <row r="218" spans="1:22" ht="15.75" x14ac:dyDescent="0.25">
      <c r="A218" s="33">
        <v>42269</v>
      </c>
      <c r="B218" s="56">
        <f t="shared" si="62"/>
        <v>180716.7718410815</v>
      </c>
      <c r="C218" s="57">
        <f t="shared" si="63"/>
        <v>143157.28465207329</v>
      </c>
      <c r="D218" s="57">
        <f t="shared" si="64"/>
        <v>0</v>
      </c>
      <c r="E218" s="57">
        <f t="shared" si="65"/>
        <v>0</v>
      </c>
      <c r="F218" s="57">
        <f t="shared" si="66"/>
        <v>204857.64215810495</v>
      </c>
      <c r="G218" s="56">
        <f t="shared" si="67"/>
        <v>3037.001459391337</v>
      </c>
      <c r="H218" s="57">
        <f t="shared" si="68"/>
        <v>5442.8040751727549</v>
      </c>
      <c r="I218" s="57">
        <f t="shared" si="69"/>
        <v>0</v>
      </c>
      <c r="J218" s="57">
        <f t="shared" si="70"/>
        <v>0</v>
      </c>
      <c r="K218" s="57">
        <f t="shared" si="71"/>
        <v>6479.6977396720686</v>
      </c>
      <c r="L218" s="59">
        <f t="shared" si="61"/>
        <v>3037.001459391337</v>
      </c>
      <c r="M218" s="27">
        <f t="shared" si="61"/>
        <v>2405.8026157814179</v>
      </c>
      <c r="N218" s="27">
        <f t="shared" si="61"/>
        <v>0</v>
      </c>
      <c r="O218" s="27">
        <f t="shared" si="61"/>
        <v>0</v>
      </c>
      <c r="P218" s="60">
        <f t="shared" si="61"/>
        <v>3442.6962802807316</v>
      </c>
      <c r="Q218" s="59" t="e">
        <v>#N/A</v>
      </c>
      <c r="R218" s="61" t="e">
        <f t="shared" si="72"/>
        <v>#N/A</v>
      </c>
      <c r="S218" s="27" t="e">
        <f t="shared" si="73"/>
        <v>#N/A</v>
      </c>
      <c r="T218" s="27" t="e">
        <f t="shared" si="74"/>
        <v>#N/A</v>
      </c>
      <c r="U218" s="62" t="e">
        <f>NA()</f>
        <v>#N/A</v>
      </c>
      <c r="V218" s="1" t="e">
        <f t="shared" si="75"/>
        <v>#N/A</v>
      </c>
    </row>
    <row r="219" spans="1:22" ht="15.75" x14ac:dyDescent="0.25">
      <c r="A219" s="33">
        <v>42270</v>
      </c>
      <c r="B219" s="56">
        <f t="shared" si="62"/>
        <v>180716.7718410815</v>
      </c>
      <c r="C219" s="57">
        <f t="shared" si="63"/>
        <v>143157.28465207329</v>
      </c>
      <c r="D219" s="57">
        <f t="shared" si="64"/>
        <v>0</v>
      </c>
      <c r="E219" s="57">
        <f t="shared" si="65"/>
        <v>0</v>
      </c>
      <c r="F219" s="57">
        <f t="shared" si="66"/>
        <v>204857.64215810495</v>
      </c>
      <c r="G219" s="56">
        <f t="shared" si="67"/>
        <v>3037.001459391337</v>
      </c>
      <c r="H219" s="57">
        <f t="shared" si="68"/>
        <v>5442.8040751727549</v>
      </c>
      <c r="I219" s="57">
        <f t="shared" si="69"/>
        <v>0</v>
      </c>
      <c r="J219" s="57">
        <f t="shared" si="70"/>
        <v>0</v>
      </c>
      <c r="K219" s="57">
        <f t="shared" si="71"/>
        <v>6479.6977396720686</v>
      </c>
      <c r="L219" s="59">
        <f t="shared" si="61"/>
        <v>3037.001459391337</v>
      </c>
      <c r="M219" s="27">
        <f t="shared" si="61"/>
        <v>2405.8026157814179</v>
      </c>
      <c r="N219" s="27">
        <f t="shared" si="61"/>
        <v>0</v>
      </c>
      <c r="O219" s="27">
        <f t="shared" si="61"/>
        <v>0</v>
      </c>
      <c r="P219" s="60">
        <f t="shared" si="61"/>
        <v>3442.6962802807316</v>
      </c>
      <c r="Q219" s="59" t="e">
        <v>#N/A</v>
      </c>
      <c r="R219" s="61" t="e">
        <f t="shared" si="72"/>
        <v>#N/A</v>
      </c>
      <c r="S219" s="27" t="e">
        <f t="shared" si="73"/>
        <v>#N/A</v>
      </c>
      <c r="T219" s="27" t="e">
        <f t="shared" si="74"/>
        <v>#N/A</v>
      </c>
      <c r="U219" s="62" t="e">
        <f>NA()</f>
        <v>#N/A</v>
      </c>
      <c r="V219" s="1" t="e">
        <f t="shared" si="75"/>
        <v>#N/A</v>
      </c>
    </row>
    <row r="220" spans="1:22" ht="15.75" x14ac:dyDescent="0.25">
      <c r="A220" s="33">
        <v>42271</v>
      </c>
      <c r="B220" s="56">
        <f t="shared" si="62"/>
        <v>180716.7718410815</v>
      </c>
      <c r="C220" s="57">
        <f t="shared" si="63"/>
        <v>143157.28465207329</v>
      </c>
      <c r="D220" s="57">
        <f t="shared" si="64"/>
        <v>0</v>
      </c>
      <c r="E220" s="57">
        <f t="shared" si="65"/>
        <v>0</v>
      </c>
      <c r="F220" s="57">
        <f t="shared" si="66"/>
        <v>204857.64215810495</v>
      </c>
      <c r="G220" s="56">
        <f t="shared" si="67"/>
        <v>3037.001459391337</v>
      </c>
      <c r="H220" s="57">
        <f t="shared" si="68"/>
        <v>5442.8040751727549</v>
      </c>
      <c r="I220" s="57">
        <f t="shared" si="69"/>
        <v>0</v>
      </c>
      <c r="J220" s="57">
        <f t="shared" si="70"/>
        <v>0</v>
      </c>
      <c r="K220" s="57">
        <f t="shared" si="71"/>
        <v>6479.6977396720686</v>
      </c>
      <c r="L220" s="59">
        <f t="shared" si="61"/>
        <v>3037.001459391337</v>
      </c>
      <c r="M220" s="27">
        <f t="shared" si="61"/>
        <v>2405.8026157814179</v>
      </c>
      <c r="N220" s="27">
        <f t="shared" si="61"/>
        <v>0</v>
      </c>
      <c r="O220" s="27">
        <f t="shared" si="61"/>
        <v>0</v>
      </c>
      <c r="P220" s="60">
        <f t="shared" si="61"/>
        <v>3442.6962802807316</v>
      </c>
      <c r="Q220" s="59" t="e">
        <v>#N/A</v>
      </c>
      <c r="R220" s="61" t="e">
        <f t="shared" si="72"/>
        <v>#N/A</v>
      </c>
      <c r="S220" s="27" t="e">
        <f t="shared" si="73"/>
        <v>#N/A</v>
      </c>
      <c r="T220" s="27" t="e">
        <f t="shared" si="74"/>
        <v>#N/A</v>
      </c>
      <c r="U220" s="62" t="e">
        <f>NA()</f>
        <v>#N/A</v>
      </c>
      <c r="V220" s="1" t="e">
        <f t="shared" si="75"/>
        <v>#N/A</v>
      </c>
    </row>
    <row r="221" spans="1:22" ht="15.75" x14ac:dyDescent="0.25">
      <c r="A221" s="33">
        <v>42272</v>
      </c>
      <c r="B221" s="56">
        <f t="shared" si="62"/>
        <v>180716.7718410815</v>
      </c>
      <c r="C221" s="57">
        <f t="shared" si="63"/>
        <v>143157.28465207329</v>
      </c>
      <c r="D221" s="57">
        <f t="shared" si="64"/>
        <v>0</v>
      </c>
      <c r="E221" s="57">
        <f t="shared" si="65"/>
        <v>0</v>
      </c>
      <c r="F221" s="57">
        <f t="shared" si="66"/>
        <v>204857.64215810495</v>
      </c>
      <c r="G221" s="56">
        <f t="shared" si="67"/>
        <v>3037.001459391337</v>
      </c>
      <c r="H221" s="57">
        <f t="shared" si="68"/>
        <v>5442.8040751727549</v>
      </c>
      <c r="I221" s="57">
        <f t="shared" si="69"/>
        <v>0</v>
      </c>
      <c r="J221" s="57">
        <f t="shared" si="70"/>
        <v>0</v>
      </c>
      <c r="K221" s="57">
        <f t="shared" si="71"/>
        <v>6479.6977396720686</v>
      </c>
      <c r="L221" s="59">
        <f t="shared" si="61"/>
        <v>3037.001459391337</v>
      </c>
      <c r="M221" s="27">
        <f t="shared" si="61"/>
        <v>2405.8026157814179</v>
      </c>
      <c r="N221" s="27">
        <f t="shared" si="61"/>
        <v>0</v>
      </c>
      <c r="O221" s="27">
        <f t="shared" si="61"/>
        <v>0</v>
      </c>
      <c r="P221" s="60">
        <f t="shared" si="61"/>
        <v>3442.6962802807316</v>
      </c>
      <c r="Q221" s="59" t="e">
        <v>#N/A</v>
      </c>
      <c r="R221" s="61" t="e">
        <f t="shared" si="72"/>
        <v>#N/A</v>
      </c>
      <c r="S221" s="27" t="e">
        <f t="shared" si="73"/>
        <v>#N/A</v>
      </c>
      <c r="T221" s="27" t="e">
        <f t="shared" si="74"/>
        <v>#N/A</v>
      </c>
      <c r="U221" s="62" t="e">
        <f>NA()</f>
        <v>#N/A</v>
      </c>
      <c r="V221" s="1" t="e">
        <f t="shared" si="75"/>
        <v>#N/A</v>
      </c>
    </row>
    <row r="222" spans="1:22" ht="15.75" x14ac:dyDescent="0.25">
      <c r="A222" s="33">
        <v>42273</v>
      </c>
      <c r="B222" s="56">
        <f t="shared" si="62"/>
        <v>180716.7718410815</v>
      </c>
      <c r="C222" s="57">
        <f t="shared" si="63"/>
        <v>143157.28465207329</v>
      </c>
      <c r="D222" s="57">
        <f t="shared" si="64"/>
        <v>0</v>
      </c>
      <c r="E222" s="57">
        <f t="shared" si="65"/>
        <v>0</v>
      </c>
      <c r="F222" s="57">
        <f t="shared" si="66"/>
        <v>204857.64215810495</v>
      </c>
      <c r="G222" s="56">
        <f t="shared" si="67"/>
        <v>3037.001459391337</v>
      </c>
      <c r="H222" s="57">
        <f t="shared" si="68"/>
        <v>5442.8040751727549</v>
      </c>
      <c r="I222" s="57">
        <f t="shared" si="69"/>
        <v>0</v>
      </c>
      <c r="J222" s="57">
        <f t="shared" si="70"/>
        <v>0</v>
      </c>
      <c r="K222" s="57">
        <f t="shared" si="71"/>
        <v>6479.6977396720686</v>
      </c>
      <c r="L222" s="59">
        <f t="shared" si="61"/>
        <v>3037.001459391337</v>
      </c>
      <c r="M222" s="27">
        <f t="shared" si="61"/>
        <v>2405.8026157814179</v>
      </c>
      <c r="N222" s="27">
        <f t="shared" si="61"/>
        <v>0</v>
      </c>
      <c r="O222" s="27">
        <f t="shared" si="61"/>
        <v>0</v>
      </c>
      <c r="P222" s="60">
        <f t="shared" si="61"/>
        <v>3442.6962802807316</v>
      </c>
      <c r="Q222" s="59" t="e">
        <v>#N/A</v>
      </c>
      <c r="R222" s="61" t="e">
        <f t="shared" si="72"/>
        <v>#N/A</v>
      </c>
      <c r="S222" s="27" t="e">
        <f t="shared" si="73"/>
        <v>#N/A</v>
      </c>
      <c r="T222" s="27" t="e">
        <f t="shared" si="74"/>
        <v>#N/A</v>
      </c>
      <c r="U222" s="62" t="e">
        <f>NA()</f>
        <v>#N/A</v>
      </c>
      <c r="V222" s="1" t="e">
        <f t="shared" si="75"/>
        <v>#N/A</v>
      </c>
    </row>
    <row r="223" spans="1:22" ht="15.75" x14ac:dyDescent="0.25">
      <c r="A223" s="33">
        <v>42274</v>
      </c>
      <c r="B223" s="56">
        <f t="shared" si="62"/>
        <v>180716.7718410815</v>
      </c>
      <c r="C223" s="57">
        <f t="shared" si="63"/>
        <v>143157.28465207329</v>
      </c>
      <c r="D223" s="57">
        <f t="shared" si="64"/>
        <v>0</v>
      </c>
      <c r="E223" s="57">
        <f t="shared" si="65"/>
        <v>0</v>
      </c>
      <c r="F223" s="57">
        <f t="shared" si="66"/>
        <v>204857.64215810495</v>
      </c>
      <c r="G223" s="56">
        <f t="shared" si="67"/>
        <v>3037.001459391337</v>
      </c>
      <c r="H223" s="57">
        <f t="shared" si="68"/>
        <v>5442.8040751727549</v>
      </c>
      <c r="I223" s="57">
        <f t="shared" si="69"/>
        <v>0</v>
      </c>
      <c r="J223" s="57">
        <f t="shared" si="70"/>
        <v>0</v>
      </c>
      <c r="K223" s="57">
        <f t="shared" si="71"/>
        <v>6479.6977396720686</v>
      </c>
      <c r="L223" s="59">
        <f t="shared" si="61"/>
        <v>3037.001459391337</v>
      </c>
      <c r="M223" s="27">
        <f t="shared" si="61"/>
        <v>2405.8026157814179</v>
      </c>
      <c r="N223" s="27">
        <f t="shared" si="61"/>
        <v>0</v>
      </c>
      <c r="O223" s="27">
        <f t="shared" si="61"/>
        <v>0</v>
      </c>
      <c r="P223" s="60">
        <f t="shared" si="61"/>
        <v>3442.6962802807316</v>
      </c>
      <c r="Q223" s="59" t="e">
        <v>#N/A</v>
      </c>
      <c r="R223" s="61" t="e">
        <f t="shared" si="72"/>
        <v>#N/A</v>
      </c>
      <c r="S223" s="27" t="e">
        <f t="shared" si="73"/>
        <v>#N/A</v>
      </c>
      <c r="T223" s="27" t="e">
        <f t="shared" si="74"/>
        <v>#N/A</v>
      </c>
      <c r="U223" s="62" t="e">
        <f>NA()</f>
        <v>#N/A</v>
      </c>
      <c r="V223" s="1" t="e">
        <f t="shared" si="75"/>
        <v>#N/A</v>
      </c>
    </row>
    <row r="224" spans="1:22" ht="15.75" x14ac:dyDescent="0.25">
      <c r="A224" s="33">
        <v>42275</v>
      </c>
      <c r="B224" s="56">
        <f t="shared" si="62"/>
        <v>180716.7718410815</v>
      </c>
      <c r="C224" s="57">
        <f t="shared" si="63"/>
        <v>143157.28465207329</v>
      </c>
      <c r="D224" s="57">
        <f t="shared" si="64"/>
        <v>0</v>
      </c>
      <c r="E224" s="57">
        <f t="shared" si="65"/>
        <v>0</v>
      </c>
      <c r="F224" s="57">
        <f t="shared" si="66"/>
        <v>204857.64215810495</v>
      </c>
      <c r="G224" s="56">
        <f t="shared" si="67"/>
        <v>3037.001459391337</v>
      </c>
      <c r="H224" s="57">
        <f t="shared" si="68"/>
        <v>5442.8040751727549</v>
      </c>
      <c r="I224" s="57">
        <f t="shared" si="69"/>
        <v>0</v>
      </c>
      <c r="J224" s="57">
        <f t="shared" si="70"/>
        <v>0</v>
      </c>
      <c r="K224" s="57">
        <f t="shared" si="71"/>
        <v>6479.6977396720686</v>
      </c>
      <c r="L224" s="59">
        <f t="shared" si="61"/>
        <v>3037.001459391337</v>
      </c>
      <c r="M224" s="27">
        <f t="shared" si="61"/>
        <v>2405.8026157814179</v>
      </c>
      <c r="N224" s="27">
        <f t="shared" si="61"/>
        <v>0</v>
      </c>
      <c r="O224" s="27">
        <f t="shared" si="61"/>
        <v>0</v>
      </c>
      <c r="P224" s="60">
        <f t="shared" si="61"/>
        <v>3442.6962802807316</v>
      </c>
      <c r="Q224" s="59" t="e">
        <v>#N/A</v>
      </c>
      <c r="R224" s="61" t="e">
        <f t="shared" si="72"/>
        <v>#N/A</v>
      </c>
      <c r="S224" s="27" t="e">
        <f t="shared" si="73"/>
        <v>#N/A</v>
      </c>
      <c r="T224" s="27" t="e">
        <f t="shared" si="74"/>
        <v>#N/A</v>
      </c>
      <c r="U224" s="62" t="e">
        <f>NA()</f>
        <v>#N/A</v>
      </c>
      <c r="V224" s="1" t="e">
        <f t="shared" si="75"/>
        <v>#N/A</v>
      </c>
    </row>
    <row r="225" spans="1:22" ht="15.75" x14ac:dyDescent="0.25">
      <c r="A225" s="33">
        <v>42276</v>
      </c>
      <c r="B225" s="56">
        <f t="shared" si="62"/>
        <v>180716.7718410815</v>
      </c>
      <c r="C225" s="57">
        <f t="shared" si="63"/>
        <v>143157.28465207329</v>
      </c>
      <c r="D225" s="57">
        <f t="shared" si="64"/>
        <v>0</v>
      </c>
      <c r="E225" s="57">
        <f t="shared" si="65"/>
        <v>0</v>
      </c>
      <c r="F225" s="57">
        <f t="shared" si="66"/>
        <v>204857.64215810495</v>
      </c>
      <c r="G225" s="56">
        <f t="shared" si="67"/>
        <v>3037.001459391337</v>
      </c>
      <c r="H225" s="57">
        <f t="shared" si="68"/>
        <v>5442.8040751727549</v>
      </c>
      <c r="I225" s="57">
        <f t="shared" si="69"/>
        <v>0</v>
      </c>
      <c r="J225" s="57">
        <f t="shared" si="70"/>
        <v>0</v>
      </c>
      <c r="K225" s="57">
        <f t="shared" si="71"/>
        <v>6479.6977396720686</v>
      </c>
      <c r="L225" s="59">
        <f t="shared" si="61"/>
        <v>3037.001459391337</v>
      </c>
      <c r="M225" s="27">
        <f t="shared" si="61"/>
        <v>2405.8026157814179</v>
      </c>
      <c r="N225" s="27">
        <f t="shared" si="61"/>
        <v>0</v>
      </c>
      <c r="O225" s="27">
        <f t="shared" si="61"/>
        <v>0</v>
      </c>
      <c r="P225" s="60">
        <f t="shared" si="61"/>
        <v>3442.6962802807316</v>
      </c>
      <c r="Q225" s="59" t="e">
        <v>#N/A</v>
      </c>
      <c r="R225" s="61" t="e">
        <f t="shared" si="72"/>
        <v>#N/A</v>
      </c>
      <c r="S225" s="27" t="e">
        <f t="shared" si="73"/>
        <v>#N/A</v>
      </c>
      <c r="T225" s="27" t="e">
        <f t="shared" si="74"/>
        <v>#N/A</v>
      </c>
      <c r="U225" s="62" t="e">
        <f>NA()</f>
        <v>#N/A</v>
      </c>
      <c r="V225" s="1" t="e">
        <f t="shared" si="75"/>
        <v>#N/A</v>
      </c>
    </row>
    <row r="226" spans="1:22" ht="16.5" thickBot="1" x14ac:dyDescent="0.3">
      <c r="A226" s="64">
        <v>42277</v>
      </c>
      <c r="B226" s="56">
        <f t="shared" si="62"/>
        <v>180716.7718410815</v>
      </c>
      <c r="C226" s="57">
        <f t="shared" si="63"/>
        <v>143157.28465207329</v>
      </c>
      <c r="D226" s="57">
        <f t="shared" si="64"/>
        <v>0</v>
      </c>
      <c r="E226" s="57">
        <f t="shared" si="65"/>
        <v>0</v>
      </c>
      <c r="F226" s="57">
        <f t="shared" si="66"/>
        <v>204857.64215810495</v>
      </c>
      <c r="G226" s="56">
        <f t="shared" si="67"/>
        <v>3037.001459391337</v>
      </c>
      <c r="H226" s="57">
        <f t="shared" si="68"/>
        <v>5442.8040751727549</v>
      </c>
      <c r="I226" s="57">
        <f t="shared" si="69"/>
        <v>0</v>
      </c>
      <c r="J226" s="57">
        <f t="shared" si="70"/>
        <v>0</v>
      </c>
      <c r="K226" s="57">
        <f t="shared" si="71"/>
        <v>6479.6977396720686</v>
      </c>
      <c r="L226" s="59">
        <f t="shared" si="61"/>
        <v>3037.001459391337</v>
      </c>
      <c r="M226" s="27">
        <f t="shared" si="61"/>
        <v>2405.8026157814179</v>
      </c>
      <c r="N226" s="27">
        <f t="shared" si="61"/>
        <v>0</v>
      </c>
      <c r="O226" s="27">
        <f t="shared" si="61"/>
        <v>0</v>
      </c>
      <c r="P226" s="60">
        <f t="shared" si="61"/>
        <v>3442.6962802807316</v>
      </c>
      <c r="Q226" s="59" t="e">
        <v>#N/A</v>
      </c>
      <c r="R226" s="61" t="e">
        <f t="shared" si="72"/>
        <v>#N/A</v>
      </c>
      <c r="S226" s="27" t="e">
        <f t="shared" si="73"/>
        <v>#N/A</v>
      </c>
      <c r="T226" s="27" t="e">
        <f t="shared" si="74"/>
        <v>#N/A</v>
      </c>
      <c r="U226" s="62" t="e">
        <f>NA()</f>
        <v>#N/A</v>
      </c>
      <c r="V226" s="1" t="e">
        <f t="shared" si="75"/>
        <v>#N/A</v>
      </c>
    </row>
  </sheetData>
  <mergeCells count="2">
    <mergeCell ref="L1:M1"/>
    <mergeCell ref="Q11:T11"/>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C1:N31"/>
  <sheetViews>
    <sheetView tabSelected="1" topLeftCell="A26" zoomScale="125" zoomScaleNormal="125" zoomScalePageLayoutView="125" workbookViewId="0">
      <selection activeCell="E36" sqref="E36"/>
    </sheetView>
  </sheetViews>
  <sheetFormatPr defaultColWidth="11" defaultRowHeight="15.75" x14ac:dyDescent="0.25"/>
  <cols>
    <col min="3" max="3" width="3.875" customWidth="1"/>
    <col min="4" max="4" width="21.5" customWidth="1"/>
    <col min="5" max="10" width="8.625" customWidth="1"/>
  </cols>
  <sheetData>
    <row r="1" spans="3:14" ht="16.5" thickBot="1" x14ac:dyDescent="0.3"/>
    <row r="2" spans="3:14" ht="38.1" customHeight="1" x14ac:dyDescent="0.3">
      <c r="C2" s="106" t="s">
        <v>51</v>
      </c>
      <c r="D2" s="107"/>
      <c r="E2" s="107"/>
      <c r="F2" s="107"/>
      <c r="G2" s="107"/>
      <c r="H2" s="107"/>
      <c r="I2" s="107"/>
      <c r="J2" s="108"/>
      <c r="L2" s="72"/>
      <c r="M2" s="72"/>
      <c r="N2" s="73"/>
    </row>
    <row r="3" spans="3:14" ht="17.100000000000001" customHeight="1" x14ac:dyDescent="0.3">
      <c r="C3" s="93"/>
      <c r="D3" s="94"/>
      <c r="E3" s="102" t="s">
        <v>63</v>
      </c>
      <c r="F3" s="102"/>
      <c r="G3" s="102"/>
      <c r="H3" s="102"/>
      <c r="I3" s="102"/>
      <c r="J3" s="103"/>
      <c r="L3" s="95"/>
      <c r="M3" s="95"/>
      <c r="N3" s="95"/>
    </row>
    <row r="4" spans="3:14" ht="16.5" thickBot="1" x14ac:dyDescent="0.3">
      <c r="C4" s="104" t="s">
        <v>54</v>
      </c>
      <c r="D4" s="105"/>
      <c r="E4" s="76" t="s">
        <v>27</v>
      </c>
      <c r="F4" s="76" t="s">
        <v>28</v>
      </c>
      <c r="G4" s="76" t="s">
        <v>24</v>
      </c>
      <c r="H4" s="76" t="s">
        <v>29</v>
      </c>
      <c r="I4" s="76" t="s">
        <v>30</v>
      </c>
      <c r="J4" s="84" t="s">
        <v>31</v>
      </c>
      <c r="K4" s="82" t="s">
        <v>32</v>
      </c>
    </row>
    <row r="5" spans="3:14" x14ac:dyDescent="0.25">
      <c r="C5" s="99" t="s">
        <v>57</v>
      </c>
      <c r="D5" s="100"/>
      <c r="E5" s="100"/>
      <c r="F5" s="100"/>
      <c r="G5" s="100"/>
      <c r="H5" s="100"/>
      <c r="I5" s="100"/>
      <c r="J5" s="101"/>
      <c r="K5" s="81"/>
    </row>
    <row r="6" spans="3:14" x14ac:dyDescent="0.25">
      <c r="C6" s="85"/>
      <c r="D6" s="66" t="s">
        <v>26</v>
      </c>
      <c r="E6" s="75"/>
      <c r="F6" s="75"/>
      <c r="G6" s="75"/>
      <c r="H6" s="75"/>
      <c r="I6" s="75"/>
      <c r="J6" s="86"/>
      <c r="K6" s="83"/>
    </row>
    <row r="7" spans="3:14" x14ac:dyDescent="0.25">
      <c r="C7" s="85"/>
      <c r="D7" s="74" t="s">
        <v>33</v>
      </c>
      <c r="E7" s="66"/>
      <c r="F7" s="67">
        <v>467.18855218855219</v>
      </c>
      <c r="G7" s="67">
        <v>999.69045291625935</v>
      </c>
      <c r="H7" s="67">
        <v>1561.4983164983164</v>
      </c>
      <c r="I7" s="67">
        <v>1814.4607363962202</v>
      </c>
      <c r="J7" s="87">
        <v>1312.0690778755295</v>
      </c>
      <c r="K7" s="77"/>
    </row>
    <row r="8" spans="3:14" x14ac:dyDescent="0.25">
      <c r="C8" s="85"/>
      <c r="D8" s="74" t="s">
        <v>34</v>
      </c>
      <c r="E8" s="66"/>
      <c r="F8" s="67">
        <v>-88.552188552188554</v>
      </c>
      <c r="G8" s="67">
        <v>41.739980449657864</v>
      </c>
      <c r="H8" s="67">
        <v>557.2053872053873</v>
      </c>
      <c r="I8" s="67">
        <v>873.36265884652994</v>
      </c>
      <c r="J8" s="87">
        <v>531.60638644509618</v>
      </c>
      <c r="K8" s="77"/>
    </row>
    <row r="9" spans="3:14" x14ac:dyDescent="0.25">
      <c r="C9" s="85"/>
      <c r="D9" s="74" t="s">
        <v>35</v>
      </c>
      <c r="E9" s="66"/>
      <c r="F9" s="67">
        <v>-37.525252525252526</v>
      </c>
      <c r="G9" s="67">
        <v>592.70120560443138</v>
      </c>
      <c r="H9" s="67">
        <v>638.21548821548822</v>
      </c>
      <c r="I9" s="67">
        <v>506.85891169762141</v>
      </c>
      <c r="J9" s="87">
        <v>383.0726621049202</v>
      </c>
      <c r="K9" s="77"/>
    </row>
    <row r="10" spans="3:14" x14ac:dyDescent="0.25">
      <c r="C10" s="85"/>
      <c r="D10" s="74" t="s">
        <v>36</v>
      </c>
      <c r="E10" s="66"/>
      <c r="F10" s="67">
        <v>-385.16835016835017</v>
      </c>
      <c r="G10" s="67">
        <v>220.67448680351907</v>
      </c>
      <c r="H10" s="67">
        <v>397.96296296296299</v>
      </c>
      <c r="I10" s="67">
        <v>231.3620071684588</v>
      </c>
      <c r="J10" s="87">
        <v>128.11990876507005</v>
      </c>
      <c r="K10" s="77"/>
    </row>
    <row r="11" spans="3:14" x14ac:dyDescent="0.25">
      <c r="C11" s="85"/>
      <c r="D11" s="74" t="s">
        <v>37</v>
      </c>
      <c r="E11" s="66"/>
      <c r="F11" s="67">
        <v>-40.976430976430969</v>
      </c>
      <c r="G11" s="67">
        <v>17.872271098077551</v>
      </c>
      <c r="H11" s="67">
        <v>-8.9562289562289568</v>
      </c>
      <c r="I11" s="67">
        <v>-5.3437601824698593</v>
      </c>
      <c r="J11" s="87">
        <v>3.6982730531117638</v>
      </c>
      <c r="K11" s="77"/>
    </row>
    <row r="12" spans="3:14" x14ac:dyDescent="0.25">
      <c r="C12" s="85"/>
      <c r="D12" s="74" t="s">
        <v>38</v>
      </c>
      <c r="E12" s="66"/>
      <c r="F12" s="66">
        <v>140</v>
      </c>
      <c r="G12" s="66">
        <v>204</v>
      </c>
      <c r="H12" s="66">
        <v>0</v>
      </c>
      <c r="I12" s="66">
        <v>0</v>
      </c>
      <c r="J12" s="88">
        <v>0</v>
      </c>
      <c r="K12" s="77"/>
    </row>
    <row r="13" spans="3:14" x14ac:dyDescent="0.25">
      <c r="C13" s="85"/>
      <c r="D13" s="74" t="s">
        <v>39</v>
      </c>
      <c r="E13" s="66"/>
      <c r="F13" s="66">
        <v>1291</v>
      </c>
      <c r="G13" s="66">
        <v>656</v>
      </c>
      <c r="H13" s="66">
        <v>-171</v>
      </c>
      <c r="I13" s="66">
        <v>-88</v>
      </c>
      <c r="J13" s="88">
        <v>-1</v>
      </c>
    </row>
    <row r="14" spans="3:14" x14ac:dyDescent="0.25">
      <c r="C14" s="85"/>
      <c r="D14" s="78" t="s">
        <v>40</v>
      </c>
      <c r="E14" s="66"/>
      <c r="F14" s="67">
        <v>584.23558922558925</v>
      </c>
      <c r="G14" s="67">
        <v>776.50292440534383</v>
      </c>
      <c r="H14" s="67">
        <v>568.19856902356901</v>
      </c>
      <c r="I14" s="67">
        <v>300.2226702508961</v>
      </c>
      <c r="J14" s="87">
        <v>489.24116161616155</v>
      </c>
    </row>
    <row r="15" spans="3:14" x14ac:dyDescent="0.25">
      <c r="C15" s="99" t="s">
        <v>58</v>
      </c>
      <c r="D15" s="100"/>
      <c r="E15" s="100"/>
      <c r="F15" s="100"/>
      <c r="G15" s="100"/>
      <c r="H15" s="100"/>
      <c r="I15" s="100"/>
      <c r="J15" s="101"/>
      <c r="K15" s="80"/>
    </row>
    <row r="16" spans="3:14" x14ac:dyDescent="0.25">
      <c r="C16" s="85"/>
      <c r="D16" s="66" t="s">
        <v>41</v>
      </c>
      <c r="E16" s="66"/>
      <c r="F16" s="67">
        <v>2237.878787878788</v>
      </c>
      <c r="G16" s="67">
        <v>1633.5777126099706</v>
      </c>
      <c r="H16" s="67">
        <v>262.84511784511784</v>
      </c>
      <c r="I16" s="67">
        <v>318.55653307266209</v>
      </c>
      <c r="J16" s="87">
        <v>352.21570544151189</v>
      </c>
    </row>
    <row r="17" spans="3:11" x14ac:dyDescent="0.25">
      <c r="C17" s="85"/>
      <c r="D17" s="66" t="s">
        <v>42</v>
      </c>
      <c r="E17" s="66"/>
      <c r="F17" s="67">
        <v>691.02693602693603</v>
      </c>
      <c r="G17" s="67">
        <v>882.46985988921472</v>
      </c>
      <c r="H17" s="67">
        <v>861.91919191919192</v>
      </c>
      <c r="I17" s="67">
        <v>898.61518409905511</v>
      </c>
      <c r="J17" s="87">
        <v>902.6881720430107</v>
      </c>
    </row>
    <row r="18" spans="3:11" x14ac:dyDescent="0.25">
      <c r="C18" s="99" t="s">
        <v>59</v>
      </c>
      <c r="D18" s="100"/>
      <c r="E18" s="100"/>
      <c r="F18" s="100"/>
      <c r="G18" s="100"/>
      <c r="H18" s="100"/>
      <c r="I18" s="100"/>
      <c r="J18" s="101"/>
      <c r="K18" s="80"/>
    </row>
    <row r="19" spans="3:11" x14ac:dyDescent="0.25">
      <c r="C19" s="85"/>
      <c r="D19" s="66" t="s">
        <v>53</v>
      </c>
      <c r="E19" s="66"/>
      <c r="F19" s="67">
        <v>76.838669244401757</v>
      </c>
      <c r="G19" s="67">
        <v>134.48792434140344</v>
      </c>
      <c r="H19" s="67">
        <v>195.13910497466361</v>
      </c>
      <c r="I19" s="67">
        <v>198.06562774602276</v>
      </c>
      <c r="J19" s="87">
        <v>143.89967249625786</v>
      </c>
    </row>
    <row r="20" spans="3:11" x14ac:dyDescent="0.25">
      <c r="C20" s="85"/>
      <c r="D20" s="66" t="s">
        <v>52</v>
      </c>
      <c r="E20" s="66"/>
      <c r="F20" s="67">
        <v>81.75634407604349</v>
      </c>
      <c r="G20" s="67">
        <v>143.09515149925326</v>
      </c>
      <c r="H20" s="67">
        <v>207.62800769304212</v>
      </c>
      <c r="I20" s="67">
        <v>210.74182792176825</v>
      </c>
      <c r="J20" s="87">
        <v>153.10925153601835</v>
      </c>
    </row>
    <row r="21" spans="3:11" x14ac:dyDescent="0.25">
      <c r="C21" s="99" t="s">
        <v>62</v>
      </c>
      <c r="D21" s="100"/>
      <c r="E21" s="100"/>
      <c r="F21" s="100"/>
      <c r="G21" s="100"/>
      <c r="H21" s="100"/>
      <c r="I21" s="100"/>
      <c r="J21" s="101"/>
      <c r="K21" s="80"/>
    </row>
    <row r="22" spans="3:11" x14ac:dyDescent="0.25">
      <c r="C22" s="85"/>
      <c r="D22" s="79" t="s">
        <v>55</v>
      </c>
      <c r="E22" s="66"/>
      <c r="F22" s="66"/>
      <c r="G22" s="66"/>
      <c r="H22" s="66"/>
      <c r="I22" s="66">
        <v>178</v>
      </c>
      <c r="J22" s="88"/>
    </row>
    <row r="23" spans="3:11" x14ac:dyDescent="0.25">
      <c r="C23" s="85"/>
      <c r="D23" s="79" t="s">
        <v>56</v>
      </c>
      <c r="E23" s="66">
        <v>1004</v>
      </c>
      <c r="F23" s="66"/>
      <c r="G23" s="66"/>
      <c r="H23" s="66"/>
      <c r="I23" s="66"/>
      <c r="J23" s="88"/>
    </row>
    <row r="24" spans="3:11" x14ac:dyDescent="0.25">
      <c r="C24" s="99" t="s">
        <v>60</v>
      </c>
      <c r="D24" s="100"/>
      <c r="E24" s="100"/>
      <c r="F24" s="100"/>
      <c r="G24" s="100"/>
      <c r="H24" s="100"/>
      <c r="I24" s="100"/>
      <c r="J24" s="101"/>
      <c r="K24" s="80"/>
    </row>
    <row r="25" spans="3:11" x14ac:dyDescent="0.25">
      <c r="C25" s="85"/>
      <c r="D25" s="66" t="s">
        <v>43</v>
      </c>
      <c r="E25" s="66"/>
      <c r="F25" s="67">
        <v>13</v>
      </c>
      <c r="G25" s="67">
        <v>8</v>
      </c>
      <c r="H25" s="67">
        <v>8</v>
      </c>
      <c r="I25" s="67">
        <v>8</v>
      </c>
      <c r="J25" s="87">
        <v>8</v>
      </c>
    </row>
    <row r="26" spans="3:11" x14ac:dyDescent="0.25">
      <c r="C26" s="85"/>
      <c r="D26" s="66" t="s">
        <v>44</v>
      </c>
      <c r="E26" s="66"/>
      <c r="F26" s="67">
        <v>5</v>
      </c>
      <c r="G26" s="67">
        <v>5</v>
      </c>
      <c r="H26" s="67">
        <v>5</v>
      </c>
      <c r="I26" s="67">
        <v>5</v>
      </c>
      <c r="J26" s="87">
        <v>5</v>
      </c>
    </row>
    <row r="27" spans="3:11" ht="16.5" thickBot="1" x14ac:dyDescent="0.3">
      <c r="C27" s="89"/>
      <c r="D27" s="90" t="s">
        <v>61</v>
      </c>
      <c r="E27" s="91">
        <f>SUM(E7:E26)</f>
        <v>1004</v>
      </c>
      <c r="F27" s="91">
        <f>SUM(F7:F26)</f>
        <v>5035.7026564180878</v>
      </c>
      <c r="G27" s="91">
        <f t="shared" ref="G27:J27" si="0">SUM(G7:G26)</f>
        <v>6315.8119696171307</v>
      </c>
      <c r="H27" s="91">
        <f t="shared" si="0"/>
        <v>5083.6559173815103</v>
      </c>
      <c r="I27" s="91">
        <f t="shared" si="0"/>
        <v>5449.9023970167646</v>
      </c>
      <c r="J27" s="92">
        <f t="shared" si="0"/>
        <v>4411.7202713766892</v>
      </c>
    </row>
    <row r="28" spans="3:11" x14ac:dyDescent="0.25">
      <c r="D28" s="69"/>
    </row>
    <row r="29" spans="3:11" x14ac:dyDescent="0.25">
      <c r="E29" s="68">
        <v>1004</v>
      </c>
      <c r="F29" s="68">
        <v>5035.7026564180878</v>
      </c>
      <c r="G29" s="68">
        <v>6315.8119696171307</v>
      </c>
      <c r="H29" s="68">
        <v>5083.6559173815103</v>
      </c>
      <c r="I29" s="68">
        <v>5449.9023970167646</v>
      </c>
      <c r="J29" s="68">
        <v>4411.7202713766892</v>
      </c>
    </row>
    <row r="31" spans="3:11" x14ac:dyDescent="0.25">
      <c r="D31" t="s">
        <v>48</v>
      </c>
      <c r="E31" s="68">
        <v>30.946064546580907</v>
      </c>
      <c r="F31" s="68">
        <v>1223.6567198778403</v>
      </c>
      <c r="G31" s="68">
        <v>558.74618258617113</v>
      </c>
      <c r="H31" s="68">
        <v>538.52136264354829</v>
      </c>
      <c r="I31" s="68">
        <v>494.62069880681031</v>
      </c>
      <c r="J31" s="68">
        <v>374.81811943184761</v>
      </c>
      <c r="K31" s="68">
        <v>178.20890020835571</v>
      </c>
    </row>
  </sheetData>
  <mergeCells count="8">
    <mergeCell ref="C2:J2"/>
    <mergeCell ref="C5:J5"/>
    <mergeCell ref="C15:J15"/>
    <mergeCell ref="C18:J18"/>
    <mergeCell ref="C21:J21"/>
    <mergeCell ref="C24:J24"/>
    <mergeCell ref="E3:J3"/>
    <mergeCell ref="C4:D4"/>
  </mergeCells>
  <phoneticPr fontId="12" type="noConversion"/>
  <printOptions horizontalCentered="1"/>
  <pageMargins left="0.75" right="0.75" top="1" bottom="1" header="0.5" footer="0.5"/>
  <pageSetup orientation="portrait"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222"/>
  <sheetViews>
    <sheetView topLeftCell="A216" workbookViewId="0">
      <selection activeCell="I195" sqref="I195"/>
    </sheetView>
  </sheetViews>
  <sheetFormatPr defaultColWidth="11" defaultRowHeight="15.75" x14ac:dyDescent="0.25"/>
  <cols>
    <col min="3" max="3" width="12.625" style="1" customWidth="1"/>
    <col min="4" max="4" width="10.625" style="1" customWidth="1"/>
    <col min="5" max="5" width="8.875" style="1" bestFit="1" customWidth="1"/>
  </cols>
  <sheetData>
    <row r="6" spans="2:8" x14ac:dyDescent="0.25">
      <c r="C6" s="33"/>
      <c r="D6" s="11"/>
      <c r="E6" s="33"/>
    </row>
    <row r="7" spans="2:8" x14ac:dyDescent="0.25">
      <c r="C7" s="48" t="s">
        <v>25</v>
      </c>
      <c r="D7" s="48"/>
      <c r="E7" s="11"/>
    </row>
    <row r="8" spans="2:8" ht="60" x14ac:dyDescent="0.25">
      <c r="C8" s="65" t="s">
        <v>46</v>
      </c>
      <c r="D8" s="65" t="s">
        <v>45</v>
      </c>
      <c r="E8" s="65" t="s">
        <v>47</v>
      </c>
      <c r="G8" s="70" t="s">
        <v>49</v>
      </c>
      <c r="H8" s="70" t="s">
        <v>50</v>
      </c>
    </row>
    <row r="9" spans="2:8" x14ac:dyDescent="0.25">
      <c r="B9" s="33">
        <v>42064</v>
      </c>
      <c r="C9" s="26">
        <f>'Senior Chart Data (Original)'!L13+'Senior Chart Data (Original)'!P13</f>
        <v>6349.8872309248472</v>
      </c>
      <c r="D9" s="26">
        <f>'Summary of Reductions'!$E$27</f>
        <v>1004</v>
      </c>
      <c r="G9" s="68">
        <f>'Summary of Reductions'!$E$31</f>
        <v>30.946064546580907</v>
      </c>
    </row>
    <row r="10" spans="2:8" x14ac:dyDescent="0.25">
      <c r="B10" s="33">
        <v>42065</v>
      </c>
      <c r="C10" s="26">
        <f>'Senior Chart Data (Original)'!L14+'Senior Chart Data (Original)'!P14</f>
        <v>6349.8872309248472</v>
      </c>
      <c r="D10" s="26">
        <f>'Summary of Reductions'!$E$27</f>
        <v>1004</v>
      </c>
      <c r="G10" s="68">
        <f>'Summary of Reductions'!$E$31</f>
        <v>30.946064546580907</v>
      </c>
    </row>
    <row r="11" spans="2:8" x14ac:dyDescent="0.25">
      <c r="B11" s="33">
        <v>42066</v>
      </c>
      <c r="C11" s="26">
        <f>'Senior Chart Data (Original)'!L15+'Senior Chart Data (Original)'!P15</f>
        <v>6349.8872309248472</v>
      </c>
      <c r="D11" s="26">
        <f>'Summary of Reductions'!$E$27</f>
        <v>1004</v>
      </c>
      <c r="G11" s="68">
        <f>'Summary of Reductions'!$E$31</f>
        <v>30.946064546580907</v>
      </c>
    </row>
    <row r="12" spans="2:8" x14ac:dyDescent="0.25">
      <c r="B12" s="33">
        <v>42067</v>
      </c>
      <c r="C12" s="26">
        <f>'Senior Chart Data (Original)'!L16+'Senior Chart Data (Original)'!P16</f>
        <v>6349.8872309248472</v>
      </c>
      <c r="D12" s="26">
        <f>'Summary of Reductions'!$E$27</f>
        <v>1004</v>
      </c>
      <c r="G12" s="68">
        <f>'Summary of Reductions'!$E$31</f>
        <v>30.946064546580907</v>
      </c>
    </row>
    <row r="13" spans="2:8" x14ac:dyDescent="0.25">
      <c r="B13" s="33">
        <v>42068</v>
      </c>
      <c r="C13" s="26">
        <f>'Senior Chart Data (Original)'!L17+'Senior Chart Data (Original)'!P17</f>
        <v>6349.8872309248472</v>
      </c>
      <c r="D13" s="26">
        <f>'Summary of Reductions'!$E$27</f>
        <v>1004</v>
      </c>
      <c r="G13" s="68">
        <f>'Summary of Reductions'!$E$31</f>
        <v>30.946064546580907</v>
      </c>
    </row>
    <row r="14" spans="2:8" x14ac:dyDescent="0.25">
      <c r="B14" s="33">
        <v>42069</v>
      </c>
      <c r="C14" s="26">
        <f>'Senior Chart Data (Original)'!L18+'Senior Chart Data (Original)'!P18</f>
        <v>6349.8872309248472</v>
      </c>
      <c r="D14" s="26">
        <f>'Summary of Reductions'!$E$27</f>
        <v>1004</v>
      </c>
      <c r="G14" s="68">
        <f>'Summary of Reductions'!$E$31</f>
        <v>30.946064546580907</v>
      </c>
    </row>
    <row r="15" spans="2:8" x14ac:dyDescent="0.25">
      <c r="B15" s="33">
        <v>42070</v>
      </c>
      <c r="C15" s="26">
        <f>'Senior Chart Data (Original)'!L19+'Senior Chart Data (Original)'!P19</f>
        <v>6349.8872309248472</v>
      </c>
      <c r="D15" s="26">
        <f>'Summary of Reductions'!$E$27</f>
        <v>1004</v>
      </c>
      <c r="G15" s="68">
        <f>'Summary of Reductions'!$E$31</f>
        <v>30.946064546580907</v>
      </c>
    </row>
    <row r="16" spans="2:8" x14ac:dyDescent="0.25">
      <c r="B16" s="33">
        <v>42071</v>
      </c>
      <c r="C16" s="26">
        <f>'Senior Chart Data (Original)'!L20+'Senior Chart Data (Original)'!P20</f>
        <v>6349.8872309248472</v>
      </c>
      <c r="D16" s="26">
        <f>'Summary of Reductions'!$E$27</f>
        <v>1004</v>
      </c>
      <c r="E16" s="26"/>
      <c r="G16" s="68">
        <f>'Summary of Reductions'!$E$31</f>
        <v>30.946064546580907</v>
      </c>
    </row>
    <row r="17" spans="2:7" x14ac:dyDescent="0.25">
      <c r="B17" s="33">
        <v>42072</v>
      </c>
      <c r="C17" s="26">
        <f>'Senior Chart Data (Original)'!L21+'Senior Chart Data (Original)'!P21</f>
        <v>6349.8872309248472</v>
      </c>
      <c r="D17" s="26">
        <f>'Summary of Reductions'!$E$27</f>
        <v>1004</v>
      </c>
      <c r="E17" s="26"/>
      <c r="G17" s="68">
        <f>'Summary of Reductions'!$E$31</f>
        <v>30.946064546580907</v>
      </c>
    </row>
    <row r="18" spans="2:7" x14ac:dyDescent="0.25">
      <c r="B18" s="33">
        <v>42073</v>
      </c>
      <c r="C18" s="26">
        <f>'Senior Chart Data (Original)'!L22+'Senior Chart Data (Original)'!P22</f>
        <v>6349.8872309248472</v>
      </c>
      <c r="D18" s="26">
        <f>'Summary of Reductions'!$E$27</f>
        <v>1004</v>
      </c>
      <c r="E18" s="26"/>
      <c r="G18" s="68">
        <f>'Summary of Reductions'!$E$31</f>
        <v>30.946064546580907</v>
      </c>
    </row>
    <row r="19" spans="2:7" x14ac:dyDescent="0.25">
      <c r="B19" s="33">
        <v>42074</v>
      </c>
      <c r="C19" s="26">
        <f>'Senior Chart Data (Original)'!L23+'Senior Chart Data (Original)'!P23</f>
        <v>6349.8872309248472</v>
      </c>
      <c r="D19" s="26">
        <f>'Summary of Reductions'!$E$27</f>
        <v>1004</v>
      </c>
      <c r="G19" s="68">
        <f>'Summary of Reductions'!$E$31</f>
        <v>30.946064546580907</v>
      </c>
    </row>
    <row r="20" spans="2:7" x14ac:dyDescent="0.25">
      <c r="B20" s="33">
        <v>42075</v>
      </c>
      <c r="C20" s="26">
        <f>'Senior Chart Data (Original)'!L24+'Senior Chart Data (Original)'!P24</f>
        <v>6349.8872309248472</v>
      </c>
      <c r="D20" s="26">
        <f>'Summary of Reductions'!$E$27</f>
        <v>1004</v>
      </c>
      <c r="G20" s="68">
        <f>'Summary of Reductions'!$E$31</f>
        <v>30.946064546580907</v>
      </c>
    </row>
    <row r="21" spans="2:7" x14ac:dyDescent="0.25">
      <c r="B21" s="33">
        <v>42076</v>
      </c>
      <c r="C21" s="26">
        <f>'Senior Chart Data (Original)'!L25+'Senior Chart Data (Original)'!P25</f>
        <v>6349.8872309248472</v>
      </c>
      <c r="D21" s="26">
        <f>'Summary of Reductions'!$E$27</f>
        <v>1004</v>
      </c>
      <c r="G21" s="68">
        <f>'Summary of Reductions'!$E$31</f>
        <v>30.946064546580907</v>
      </c>
    </row>
    <row r="22" spans="2:7" x14ac:dyDescent="0.25">
      <c r="B22" s="33">
        <v>42077</v>
      </c>
      <c r="C22" s="26">
        <f>'Senior Chart Data (Original)'!L26+'Senior Chart Data (Original)'!P26</f>
        <v>6349.8872309248472</v>
      </c>
      <c r="D22" s="26">
        <f>'Summary of Reductions'!$E$27</f>
        <v>1004</v>
      </c>
      <c r="G22" s="68">
        <f>'Summary of Reductions'!$E$31</f>
        <v>30.946064546580907</v>
      </c>
    </row>
    <row r="23" spans="2:7" x14ac:dyDescent="0.25">
      <c r="B23" s="33">
        <v>42078</v>
      </c>
      <c r="C23" s="26">
        <f>'Senior Chart Data (Original)'!L27+'Senior Chart Data (Original)'!P27</f>
        <v>6349.8872309248472</v>
      </c>
      <c r="D23" s="26">
        <f>'Summary of Reductions'!$E$27</f>
        <v>1004</v>
      </c>
      <c r="G23" s="68">
        <f>'Summary of Reductions'!$E$31</f>
        <v>30.946064546580907</v>
      </c>
    </row>
    <row r="24" spans="2:7" x14ac:dyDescent="0.25">
      <c r="B24" s="33">
        <v>42079</v>
      </c>
      <c r="C24" s="26">
        <f>'Senior Chart Data (Original)'!L28+'Senior Chart Data (Original)'!P28</f>
        <v>6349.8872309248472</v>
      </c>
      <c r="D24" s="26">
        <f>'Summary of Reductions'!$E$27</f>
        <v>1004</v>
      </c>
      <c r="G24" s="68">
        <f>'Summary of Reductions'!$E$31</f>
        <v>30.946064546580907</v>
      </c>
    </row>
    <row r="25" spans="2:7" x14ac:dyDescent="0.25">
      <c r="B25" s="33">
        <v>42080</v>
      </c>
      <c r="C25" s="26">
        <f>'Senior Chart Data (Original)'!L29+'Senior Chart Data (Original)'!P29</f>
        <v>6349.8872309248472</v>
      </c>
      <c r="D25" s="26">
        <f>'Summary of Reductions'!$E$27</f>
        <v>1004</v>
      </c>
      <c r="G25" s="68">
        <f>'Summary of Reductions'!$E$31</f>
        <v>30.946064546580907</v>
      </c>
    </row>
    <row r="26" spans="2:7" x14ac:dyDescent="0.25">
      <c r="B26" s="33">
        <v>42081</v>
      </c>
      <c r="C26" s="26">
        <f>'Senior Chart Data (Original)'!L30+'Senior Chart Data (Original)'!P30</f>
        <v>6349.8872309248472</v>
      </c>
      <c r="D26" s="26">
        <f>'Summary of Reductions'!$E$27</f>
        <v>1004</v>
      </c>
      <c r="G26" s="68">
        <f>'Summary of Reductions'!$E$31</f>
        <v>30.946064546580907</v>
      </c>
    </row>
    <row r="27" spans="2:7" x14ac:dyDescent="0.25">
      <c r="B27" s="33">
        <v>42082</v>
      </c>
      <c r="C27" s="26">
        <f>'Senior Chart Data (Original)'!L31+'Senior Chart Data (Original)'!P31</f>
        <v>6349.8872309248472</v>
      </c>
      <c r="D27" s="26">
        <f>'Summary of Reductions'!$E$27</f>
        <v>1004</v>
      </c>
      <c r="G27" s="68">
        <f>'Summary of Reductions'!$E$31</f>
        <v>30.946064546580907</v>
      </c>
    </row>
    <row r="28" spans="2:7" x14ac:dyDescent="0.25">
      <c r="B28" s="33">
        <v>42083</v>
      </c>
      <c r="C28" s="26">
        <f>'Senior Chart Data (Original)'!L32+'Senior Chart Data (Original)'!P32</f>
        <v>6349.8872309248472</v>
      </c>
      <c r="D28" s="26">
        <f>'Summary of Reductions'!$E$27</f>
        <v>1004</v>
      </c>
      <c r="G28" s="68">
        <f>'Summary of Reductions'!$E$31</f>
        <v>30.946064546580907</v>
      </c>
    </row>
    <row r="29" spans="2:7" x14ac:dyDescent="0.25">
      <c r="B29" s="33">
        <v>42084</v>
      </c>
      <c r="C29" s="26">
        <f>'Senior Chart Data (Original)'!L33+'Senior Chart Data (Original)'!P33</f>
        <v>6349.8872309248472</v>
      </c>
      <c r="D29" s="26">
        <f>'Summary of Reductions'!$E$27</f>
        <v>1004</v>
      </c>
      <c r="G29" s="68">
        <f>'Summary of Reductions'!$E$31</f>
        <v>30.946064546580907</v>
      </c>
    </row>
    <row r="30" spans="2:7" x14ac:dyDescent="0.25">
      <c r="B30" s="33">
        <v>42085</v>
      </c>
      <c r="C30" s="26">
        <f>'Senior Chart Data (Original)'!L34+'Senior Chart Data (Original)'!P34</f>
        <v>6349.8872309248472</v>
      </c>
      <c r="D30" s="26">
        <f>'Summary of Reductions'!$E$27</f>
        <v>1004</v>
      </c>
      <c r="G30" s="68">
        <f>'Summary of Reductions'!$E$31</f>
        <v>30.946064546580907</v>
      </c>
    </row>
    <row r="31" spans="2:7" x14ac:dyDescent="0.25">
      <c r="B31" s="33">
        <v>42086</v>
      </c>
      <c r="C31" s="26">
        <f>'Senior Chart Data (Original)'!L35+'Senior Chart Data (Original)'!P35</f>
        <v>6349.8872309248472</v>
      </c>
      <c r="D31" s="26">
        <f>'Summary of Reductions'!$E$27</f>
        <v>1004</v>
      </c>
      <c r="G31" s="68">
        <f>'Summary of Reductions'!$E$31</f>
        <v>30.946064546580907</v>
      </c>
    </row>
    <row r="32" spans="2:7" x14ac:dyDescent="0.25">
      <c r="B32" s="33">
        <v>42087</v>
      </c>
      <c r="C32" s="26">
        <f>'Senior Chart Data (Original)'!L36+'Senior Chart Data (Original)'!P36</f>
        <v>6349.8872309248472</v>
      </c>
      <c r="D32" s="26">
        <f>'Summary of Reductions'!$E$27</f>
        <v>1004</v>
      </c>
      <c r="G32" s="68">
        <f>'Summary of Reductions'!$E$31</f>
        <v>30.946064546580907</v>
      </c>
    </row>
    <row r="33" spans="2:8" x14ac:dyDescent="0.25">
      <c r="B33" s="33">
        <v>42088</v>
      </c>
      <c r="C33" s="26">
        <f>'Senior Chart Data (Original)'!L37+'Senior Chart Data (Original)'!P37</f>
        <v>6349.8872309248472</v>
      </c>
      <c r="D33" s="26">
        <f>'Summary of Reductions'!$E$27</f>
        <v>1004</v>
      </c>
      <c r="G33" s="68">
        <f>'Summary of Reductions'!$E$31</f>
        <v>30.946064546580907</v>
      </c>
    </row>
    <row r="34" spans="2:8" x14ac:dyDescent="0.25">
      <c r="B34" s="33">
        <v>42089</v>
      </c>
      <c r="C34" s="26">
        <f>'Senior Chart Data (Original)'!L38+'Senior Chart Data (Original)'!P38</f>
        <v>6349.8872309248472</v>
      </c>
      <c r="D34" s="26">
        <f>'Summary of Reductions'!$E$27</f>
        <v>1004</v>
      </c>
      <c r="G34" s="68">
        <f>'Summary of Reductions'!$E$31</f>
        <v>30.946064546580907</v>
      </c>
    </row>
    <row r="35" spans="2:8" x14ac:dyDescent="0.25">
      <c r="B35" s="33">
        <v>42090</v>
      </c>
      <c r="C35" s="26">
        <f>'Senior Chart Data (Original)'!L39+'Senior Chart Data (Original)'!P39</f>
        <v>6349.8872309248472</v>
      </c>
      <c r="D35" s="26">
        <f>'Summary of Reductions'!$E$27</f>
        <v>1004</v>
      </c>
      <c r="G35" s="68">
        <f>'Summary of Reductions'!$E$31</f>
        <v>30.946064546580907</v>
      </c>
    </row>
    <row r="36" spans="2:8" x14ac:dyDescent="0.25">
      <c r="B36" s="33">
        <v>42091</v>
      </c>
      <c r="C36" s="26">
        <f>'Senior Chart Data (Original)'!L40+'Senior Chart Data (Original)'!P40</f>
        <v>6349.8872309248472</v>
      </c>
      <c r="D36" s="26">
        <f>'Summary of Reductions'!$E$27</f>
        <v>1004</v>
      </c>
      <c r="G36" s="68">
        <f>'Summary of Reductions'!$E$31</f>
        <v>30.946064546580907</v>
      </c>
    </row>
    <row r="37" spans="2:8" x14ac:dyDescent="0.25">
      <c r="B37" s="33">
        <v>42092</v>
      </c>
      <c r="C37" s="26">
        <f>'Senior Chart Data (Original)'!L41+'Senior Chart Data (Original)'!P41</f>
        <v>6349.8872309248472</v>
      </c>
      <c r="D37" s="26">
        <f>'Summary of Reductions'!$E$27</f>
        <v>1004</v>
      </c>
      <c r="G37" s="68">
        <f>'Summary of Reductions'!$E$31</f>
        <v>30.946064546580907</v>
      </c>
    </row>
    <row r="38" spans="2:8" x14ac:dyDescent="0.25">
      <c r="B38" s="33">
        <v>42093</v>
      </c>
      <c r="C38" s="26">
        <f>'Senior Chart Data (Original)'!L42+'Senior Chart Data (Original)'!P42</f>
        <v>6349.8872309248472</v>
      </c>
      <c r="D38" s="26">
        <f>'Summary of Reductions'!$E$27</f>
        <v>1004</v>
      </c>
      <c r="G38" s="68">
        <f>'Summary of Reductions'!$E$31</f>
        <v>30.946064546580907</v>
      </c>
    </row>
    <row r="39" spans="2:8" x14ac:dyDescent="0.25">
      <c r="B39" s="33">
        <v>42094</v>
      </c>
      <c r="C39" s="26">
        <f>'Senior Chart Data (Original)'!L43+'Senior Chart Data (Original)'!P43</f>
        <v>6349.8872309248472</v>
      </c>
      <c r="D39" s="26">
        <f>'Summary of Reductions'!$E$27</f>
        <v>1004</v>
      </c>
      <c r="G39" s="68">
        <f>'Summary of Reductions'!$E$31</f>
        <v>30.946064546580907</v>
      </c>
    </row>
    <row r="40" spans="2:8" x14ac:dyDescent="0.25">
      <c r="B40" s="33">
        <v>42095</v>
      </c>
      <c r="C40" s="26">
        <f>'Senior Chart Data (Original)'!L44+'Senior Chart Data (Original)'!P44</f>
        <v>10114.902044479921</v>
      </c>
      <c r="D40" s="26">
        <f>'Summary of Reductions'!$F$27</f>
        <v>5035.7026564180878</v>
      </c>
      <c r="E40" s="26">
        <f>C40-D40</f>
        <v>5079.1993880618329</v>
      </c>
      <c r="G40" s="68">
        <f>'Summary of Reductions'!$F$31</f>
        <v>1223.6567198778403</v>
      </c>
      <c r="H40" s="71">
        <f>E40+G40</f>
        <v>6302.8561079396732</v>
      </c>
    </row>
    <row r="41" spans="2:8" x14ac:dyDescent="0.25">
      <c r="B41" s="33">
        <v>42096</v>
      </c>
      <c r="C41" s="26">
        <f>'Senior Chart Data (Original)'!L45+'Senior Chart Data (Original)'!P45</f>
        <v>10114.902044479921</v>
      </c>
      <c r="D41" s="26">
        <f>'Summary of Reductions'!$F$27</f>
        <v>5035.7026564180878</v>
      </c>
      <c r="E41" s="26">
        <f>C41-D41</f>
        <v>5079.1993880618329</v>
      </c>
      <c r="G41" s="68">
        <f>'Summary of Reductions'!$F$31</f>
        <v>1223.6567198778403</v>
      </c>
      <c r="H41" s="71">
        <f t="shared" ref="H41:H104" si="0">E41+G41</f>
        <v>6302.8561079396732</v>
      </c>
    </row>
    <row r="42" spans="2:8" x14ac:dyDescent="0.25">
      <c r="B42" s="33">
        <v>42097</v>
      </c>
      <c r="C42" s="26">
        <f>'Senior Chart Data (Original)'!L46+'Senior Chart Data (Original)'!P46</f>
        <v>10114.902044479921</v>
      </c>
      <c r="D42" s="26">
        <f>'Summary of Reductions'!$F$27</f>
        <v>5035.7026564180878</v>
      </c>
      <c r="E42" s="26">
        <f t="shared" ref="E42:E105" si="1">C42-D42</f>
        <v>5079.1993880618329</v>
      </c>
      <c r="G42" s="68">
        <f>'Summary of Reductions'!$F$31</f>
        <v>1223.6567198778403</v>
      </c>
      <c r="H42" s="71">
        <f t="shared" si="0"/>
        <v>6302.8561079396732</v>
      </c>
    </row>
    <row r="43" spans="2:8" x14ac:dyDescent="0.25">
      <c r="B43" s="33">
        <v>42098</v>
      </c>
      <c r="C43" s="26">
        <f>'Senior Chart Data (Original)'!L47+'Senior Chart Data (Original)'!P47</f>
        <v>10114.902044479921</v>
      </c>
      <c r="D43" s="26">
        <f>'Summary of Reductions'!$F$27</f>
        <v>5035.7026564180878</v>
      </c>
      <c r="E43" s="26">
        <f t="shared" si="1"/>
        <v>5079.1993880618329</v>
      </c>
      <c r="G43" s="68">
        <f>'Summary of Reductions'!$F$31</f>
        <v>1223.6567198778403</v>
      </c>
      <c r="H43" s="71">
        <f t="shared" si="0"/>
        <v>6302.8561079396732</v>
      </c>
    </row>
    <row r="44" spans="2:8" x14ac:dyDescent="0.25">
      <c r="B44" s="33">
        <v>42099</v>
      </c>
      <c r="C44" s="26">
        <f>'Senior Chart Data (Original)'!L48+'Senior Chart Data (Original)'!P48</f>
        <v>10114.902044479921</v>
      </c>
      <c r="D44" s="26">
        <f>'Summary of Reductions'!$F$27</f>
        <v>5035.7026564180878</v>
      </c>
      <c r="E44" s="26">
        <f t="shared" si="1"/>
        <v>5079.1993880618329</v>
      </c>
      <c r="G44" s="68">
        <f>'Summary of Reductions'!$F$31</f>
        <v>1223.6567198778403</v>
      </c>
      <c r="H44" s="71">
        <f t="shared" si="0"/>
        <v>6302.8561079396732</v>
      </c>
    </row>
    <row r="45" spans="2:8" x14ac:dyDescent="0.25">
      <c r="B45" s="33">
        <v>42100</v>
      </c>
      <c r="C45" s="26">
        <f>'Senior Chart Data (Original)'!L49+'Senior Chart Data (Original)'!P49</f>
        <v>10114.902044479921</v>
      </c>
      <c r="D45" s="26">
        <f>'Summary of Reductions'!$F$27</f>
        <v>5035.7026564180878</v>
      </c>
      <c r="E45" s="26">
        <f t="shared" si="1"/>
        <v>5079.1993880618329</v>
      </c>
      <c r="G45" s="68">
        <f>'Summary of Reductions'!$F$31</f>
        <v>1223.6567198778403</v>
      </c>
      <c r="H45" s="71">
        <f t="shared" si="0"/>
        <v>6302.8561079396732</v>
      </c>
    </row>
    <row r="46" spans="2:8" x14ac:dyDescent="0.25">
      <c r="B46" s="33">
        <v>42101</v>
      </c>
      <c r="C46" s="26">
        <f>'Senior Chart Data (Original)'!L50+'Senior Chart Data (Original)'!P50</f>
        <v>10114.902044479921</v>
      </c>
      <c r="D46" s="26">
        <f>'Summary of Reductions'!$F$27</f>
        <v>5035.7026564180878</v>
      </c>
      <c r="E46" s="26">
        <f t="shared" si="1"/>
        <v>5079.1993880618329</v>
      </c>
      <c r="G46" s="68">
        <f>'Summary of Reductions'!$F$31</f>
        <v>1223.6567198778403</v>
      </c>
      <c r="H46" s="71">
        <f t="shared" si="0"/>
        <v>6302.8561079396732</v>
      </c>
    </row>
    <row r="47" spans="2:8" x14ac:dyDescent="0.25">
      <c r="B47" s="33">
        <v>42102</v>
      </c>
      <c r="C47" s="26">
        <f>'Senior Chart Data (Original)'!L51+'Senior Chart Data (Original)'!P51</f>
        <v>10114.902044479921</v>
      </c>
      <c r="D47" s="26">
        <f>'Summary of Reductions'!$F$27</f>
        <v>5035.7026564180878</v>
      </c>
      <c r="E47" s="26">
        <f t="shared" si="1"/>
        <v>5079.1993880618329</v>
      </c>
      <c r="G47" s="68">
        <f>'Summary of Reductions'!$F$31</f>
        <v>1223.6567198778403</v>
      </c>
      <c r="H47" s="71">
        <f t="shared" si="0"/>
        <v>6302.8561079396732</v>
      </c>
    </row>
    <row r="48" spans="2:8" x14ac:dyDescent="0.25">
      <c r="B48" s="33">
        <v>42103</v>
      </c>
      <c r="C48" s="26">
        <f>'Senior Chart Data (Original)'!L52+'Senior Chart Data (Original)'!P52</f>
        <v>10114.902044479921</v>
      </c>
      <c r="D48" s="26">
        <f>'Summary of Reductions'!$F$27</f>
        <v>5035.7026564180878</v>
      </c>
      <c r="E48" s="26">
        <f t="shared" si="1"/>
        <v>5079.1993880618329</v>
      </c>
      <c r="G48" s="68">
        <f>'Summary of Reductions'!$F$31</f>
        <v>1223.6567198778403</v>
      </c>
      <c r="H48" s="71">
        <f t="shared" si="0"/>
        <v>6302.8561079396732</v>
      </c>
    </row>
    <row r="49" spans="2:8" x14ac:dyDescent="0.25">
      <c r="B49" s="33">
        <v>42104</v>
      </c>
      <c r="C49" s="26">
        <f>'Senior Chart Data (Original)'!L53+'Senior Chart Data (Original)'!P53</f>
        <v>10114.902044479921</v>
      </c>
      <c r="D49" s="26">
        <f>'Summary of Reductions'!$F$27</f>
        <v>5035.7026564180878</v>
      </c>
      <c r="E49" s="26">
        <f t="shared" si="1"/>
        <v>5079.1993880618329</v>
      </c>
      <c r="G49" s="68">
        <f>'Summary of Reductions'!$F$31</f>
        <v>1223.6567198778403</v>
      </c>
      <c r="H49" s="71">
        <f t="shared" si="0"/>
        <v>6302.8561079396732</v>
      </c>
    </row>
    <row r="50" spans="2:8" x14ac:dyDescent="0.25">
      <c r="B50" s="33">
        <v>42105</v>
      </c>
      <c r="C50" s="26">
        <f>'Senior Chart Data (Original)'!L54+'Senior Chart Data (Original)'!P54</f>
        <v>10114.902044479921</v>
      </c>
      <c r="D50" s="26">
        <f>'Summary of Reductions'!$F$27</f>
        <v>5035.7026564180878</v>
      </c>
      <c r="E50" s="26">
        <f t="shared" si="1"/>
        <v>5079.1993880618329</v>
      </c>
      <c r="G50" s="68">
        <f>'Summary of Reductions'!$F$31</f>
        <v>1223.6567198778403</v>
      </c>
      <c r="H50" s="71">
        <f t="shared" si="0"/>
        <v>6302.8561079396732</v>
      </c>
    </row>
    <row r="51" spans="2:8" x14ac:dyDescent="0.25">
      <c r="B51" s="33">
        <v>42106</v>
      </c>
      <c r="C51" s="26">
        <f>'Senior Chart Data (Original)'!L55+'Senior Chart Data (Original)'!P55</f>
        <v>10114.902044479921</v>
      </c>
      <c r="D51" s="26">
        <f>'Summary of Reductions'!$F$27</f>
        <v>5035.7026564180878</v>
      </c>
      <c r="E51" s="26">
        <f t="shared" si="1"/>
        <v>5079.1993880618329</v>
      </c>
      <c r="G51" s="68">
        <f>'Summary of Reductions'!$F$31</f>
        <v>1223.6567198778403</v>
      </c>
      <c r="H51" s="71">
        <f t="shared" si="0"/>
        <v>6302.8561079396732</v>
      </c>
    </row>
    <row r="52" spans="2:8" x14ac:dyDescent="0.25">
      <c r="B52" s="33">
        <v>42107</v>
      </c>
      <c r="C52" s="26">
        <f>'Senior Chart Data (Original)'!L56+'Senior Chart Data (Original)'!P56</f>
        <v>10114.902044479921</v>
      </c>
      <c r="D52" s="26">
        <f>'Summary of Reductions'!$F$27</f>
        <v>5035.7026564180878</v>
      </c>
      <c r="E52" s="26">
        <f t="shared" si="1"/>
        <v>5079.1993880618329</v>
      </c>
      <c r="G52" s="68">
        <f>'Summary of Reductions'!$F$31</f>
        <v>1223.6567198778403</v>
      </c>
      <c r="H52" s="71">
        <f t="shared" si="0"/>
        <v>6302.8561079396732</v>
      </c>
    </row>
    <row r="53" spans="2:8" x14ac:dyDescent="0.25">
      <c r="B53" s="33">
        <v>42108</v>
      </c>
      <c r="C53" s="26">
        <f>'Senior Chart Data (Original)'!L57+'Senior Chart Data (Original)'!P57</f>
        <v>10114.902044479921</v>
      </c>
      <c r="D53" s="26">
        <f>'Summary of Reductions'!$F$27</f>
        <v>5035.7026564180878</v>
      </c>
      <c r="E53" s="26">
        <f t="shared" si="1"/>
        <v>5079.1993880618329</v>
      </c>
      <c r="G53" s="68">
        <f>'Summary of Reductions'!$F$31</f>
        <v>1223.6567198778403</v>
      </c>
      <c r="H53" s="71">
        <f t="shared" si="0"/>
        <v>6302.8561079396732</v>
      </c>
    </row>
    <row r="54" spans="2:8" x14ac:dyDescent="0.25">
      <c r="B54" s="33">
        <v>42109</v>
      </c>
      <c r="C54" s="26">
        <f>'Senior Chart Data (Original)'!L58+'Senior Chart Data (Original)'!P58</f>
        <v>10114.902044479921</v>
      </c>
      <c r="D54" s="26">
        <f>'Summary of Reductions'!$F$27</f>
        <v>5035.7026564180878</v>
      </c>
      <c r="E54" s="26">
        <f t="shared" si="1"/>
        <v>5079.1993880618329</v>
      </c>
      <c r="G54" s="68">
        <f>'Summary of Reductions'!$F$31</f>
        <v>1223.6567198778403</v>
      </c>
      <c r="H54" s="71">
        <f t="shared" si="0"/>
        <v>6302.8561079396732</v>
      </c>
    </row>
    <row r="55" spans="2:8" x14ac:dyDescent="0.25">
      <c r="B55" s="33">
        <v>42110</v>
      </c>
      <c r="C55" s="26">
        <f>'Senior Chart Data (Original)'!L59+'Senior Chart Data (Original)'!P59</f>
        <v>10114.902044479921</v>
      </c>
      <c r="D55" s="26">
        <f>'Summary of Reductions'!$F$27</f>
        <v>5035.7026564180878</v>
      </c>
      <c r="E55" s="26">
        <f t="shared" si="1"/>
        <v>5079.1993880618329</v>
      </c>
      <c r="G55" s="68">
        <f>'Summary of Reductions'!$F$31</f>
        <v>1223.6567198778403</v>
      </c>
      <c r="H55" s="71">
        <f t="shared" si="0"/>
        <v>6302.8561079396732</v>
      </c>
    </row>
    <row r="56" spans="2:8" x14ac:dyDescent="0.25">
      <c r="B56" s="33">
        <v>42111</v>
      </c>
      <c r="C56" s="26">
        <f>'Senior Chart Data (Original)'!L60+'Senior Chart Data (Original)'!P60</f>
        <v>10114.902044479921</v>
      </c>
      <c r="D56" s="26">
        <f>'Summary of Reductions'!$F$27</f>
        <v>5035.7026564180878</v>
      </c>
      <c r="E56" s="26">
        <f t="shared" si="1"/>
        <v>5079.1993880618329</v>
      </c>
      <c r="G56" s="68">
        <f>'Summary of Reductions'!$F$31</f>
        <v>1223.6567198778403</v>
      </c>
      <c r="H56" s="71">
        <f t="shared" si="0"/>
        <v>6302.8561079396732</v>
      </c>
    </row>
    <row r="57" spans="2:8" x14ac:dyDescent="0.25">
      <c r="B57" s="33">
        <v>42112</v>
      </c>
      <c r="C57" s="26">
        <f>'Senior Chart Data (Original)'!L61+'Senior Chart Data (Original)'!P61</f>
        <v>10114.902044479921</v>
      </c>
      <c r="D57" s="26">
        <f>'Summary of Reductions'!$F$27</f>
        <v>5035.7026564180878</v>
      </c>
      <c r="E57" s="26">
        <f t="shared" si="1"/>
        <v>5079.1993880618329</v>
      </c>
      <c r="G57" s="68">
        <f>'Summary of Reductions'!$F$31</f>
        <v>1223.6567198778403</v>
      </c>
      <c r="H57" s="71">
        <f t="shared" si="0"/>
        <v>6302.8561079396732</v>
      </c>
    </row>
    <row r="58" spans="2:8" x14ac:dyDescent="0.25">
      <c r="B58" s="33">
        <v>42113</v>
      </c>
      <c r="C58" s="26">
        <f>'Senior Chart Data (Original)'!L62+'Senior Chart Data (Original)'!P62</f>
        <v>10114.902044479921</v>
      </c>
      <c r="D58" s="26">
        <f>'Summary of Reductions'!$F$27</f>
        <v>5035.7026564180878</v>
      </c>
      <c r="E58" s="26">
        <f t="shared" si="1"/>
        <v>5079.1993880618329</v>
      </c>
      <c r="G58" s="68">
        <f>'Summary of Reductions'!$F$31</f>
        <v>1223.6567198778403</v>
      </c>
      <c r="H58" s="71">
        <f t="shared" si="0"/>
        <v>6302.8561079396732</v>
      </c>
    </row>
    <row r="59" spans="2:8" x14ac:dyDescent="0.25">
      <c r="B59" s="33">
        <v>42114</v>
      </c>
      <c r="C59" s="26">
        <f>'Senior Chart Data (Original)'!L63+'Senior Chart Data (Original)'!P63</f>
        <v>10114.902044479921</v>
      </c>
      <c r="D59" s="26">
        <f>'Summary of Reductions'!$F$27</f>
        <v>5035.7026564180878</v>
      </c>
      <c r="E59" s="26">
        <f t="shared" si="1"/>
        <v>5079.1993880618329</v>
      </c>
      <c r="G59" s="68">
        <f>'Summary of Reductions'!$F$31</f>
        <v>1223.6567198778403</v>
      </c>
      <c r="H59" s="71">
        <f t="shared" si="0"/>
        <v>6302.8561079396732</v>
      </c>
    </row>
    <row r="60" spans="2:8" x14ac:dyDescent="0.25">
      <c r="B60" s="33">
        <v>42115</v>
      </c>
      <c r="C60" s="26">
        <f>'Senior Chart Data (Original)'!L64+'Senior Chart Data (Original)'!P64</f>
        <v>10114.902044479921</v>
      </c>
      <c r="D60" s="26">
        <f>'Summary of Reductions'!$F$27</f>
        <v>5035.7026564180878</v>
      </c>
      <c r="E60" s="26">
        <f t="shared" si="1"/>
        <v>5079.1993880618329</v>
      </c>
      <c r="G60" s="68">
        <f>'Summary of Reductions'!$F$31</f>
        <v>1223.6567198778403</v>
      </c>
      <c r="H60" s="71">
        <f t="shared" si="0"/>
        <v>6302.8561079396732</v>
      </c>
    </row>
    <row r="61" spans="2:8" x14ac:dyDescent="0.25">
      <c r="B61" s="33">
        <v>42116</v>
      </c>
      <c r="C61" s="26">
        <f>'Senior Chart Data (Original)'!L65+'Senior Chart Data (Original)'!P65</f>
        <v>10114.902044479921</v>
      </c>
      <c r="D61" s="26">
        <f>'Summary of Reductions'!$F$27</f>
        <v>5035.7026564180878</v>
      </c>
      <c r="E61" s="26">
        <f t="shared" si="1"/>
        <v>5079.1993880618329</v>
      </c>
      <c r="G61" s="68">
        <f>'Summary of Reductions'!$F$31</f>
        <v>1223.6567198778403</v>
      </c>
      <c r="H61" s="71">
        <f t="shared" si="0"/>
        <v>6302.8561079396732</v>
      </c>
    </row>
    <row r="62" spans="2:8" x14ac:dyDescent="0.25">
      <c r="B62" s="33">
        <v>42117</v>
      </c>
      <c r="C62" s="26">
        <f>'Senior Chart Data (Original)'!L66+'Senior Chart Data (Original)'!P66</f>
        <v>10114.902044479921</v>
      </c>
      <c r="D62" s="26">
        <f>'Summary of Reductions'!$F$27</f>
        <v>5035.7026564180878</v>
      </c>
      <c r="E62" s="26">
        <f t="shared" si="1"/>
        <v>5079.1993880618329</v>
      </c>
      <c r="G62" s="68">
        <f>'Summary of Reductions'!$F$31</f>
        <v>1223.6567198778403</v>
      </c>
      <c r="H62" s="71">
        <f t="shared" si="0"/>
        <v>6302.8561079396732</v>
      </c>
    </row>
    <row r="63" spans="2:8" x14ac:dyDescent="0.25">
      <c r="B63" s="33">
        <v>42118</v>
      </c>
      <c r="C63" s="26">
        <f>'Senior Chart Data (Original)'!L67+'Senior Chart Data (Original)'!P67</f>
        <v>10114.902044479921</v>
      </c>
      <c r="D63" s="26">
        <f>'Summary of Reductions'!$F$27</f>
        <v>5035.7026564180878</v>
      </c>
      <c r="E63" s="26">
        <f t="shared" si="1"/>
        <v>5079.1993880618329</v>
      </c>
      <c r="G63" s="68">
        <f>'Summary of Reductions'!$F$31</f>
        <v>1223.6567198778403</v>
      </c>
      <c r="H63" s="71">
        <f t="shared" si="0"/>
        <v>6302.8561079396732</v>
      </c>
    </row>
    <row r="64" spans="2:8" x14ac:dyDescent="0.25">
      <c r="B64" s="33">
        <v>42119</v>
      </c>
      <c r="C64" s="26">
        <f>'Senior Chart Data (Original)'!L68+'Senior Chart Data (Original)'!P68</f>
        <v>10114.902044479921</v>
      </c>
      <c r="D64" s="26">
        <f>'Summary of Reductions'!$F$27</f>
        <v>5035.7026564180878</v>
      </c>
      <c r="E64" s="26">
        <f t="shared" si="1"/>
        <v>5079.1993880618329</v>
      </c>
      <c r="G64" s="68">
        <f>'Summary of Reductions'!$F$31</f>
        <v>1223.6567198778403</v>
      </c>
      <c r="H64" s="71">
        <f t="shared" si="0"/>
        <v>6302.8561079396732</v>
      </c>
    </row>
    <row r="65" spans="2:8" x14ac:dyDescent="0.25">
      <c r="B65" s="33">
        <v>42120</v>
      </c>
      <c r="C65" s="26">
        <f>'Senior Chart Data (Original)'!L69+'Senior Chart Data (Original)'!P69</f>
        <v>10114.902044479921</v>
      </c>
      <c r="D65" s="26">
        <f>'Summary of Reductions'!$F$27</f>
        <v>5035.7026564180878</v>
      </c>
      <c r="E65" s="26">
        <f t="shared" si="1"/>
        <v>5079.1993880618329</v>
      </c>
      <c r="G65" s="68">
        <f>'Summary of Reductions'!$F$31</f>
        <v>1223.6567198778403</v>
      </c>
      <c r="H65" s="71">
        <f t="shared" si="0"/>
        <v>6302.8561079396732</v>
      </c>
    </row>
    <row r="66" spans="2:8" x14ac:dyDescent="0.25">
      <c r="B66" s="33">
        <v>42121</v>
      </c>
      <c r="C66" s="26">
        <f>'Senior Chart Data (Original)'!L70+'Senior Chart Data (Original)'!P70</f>
        <v>10114.902044479921</v>
      </c>
      <c r="D66" s="26">
        <f>'Summary of Reductions'!$F$27</f>
        <v>5035.7026564180878</v>
      </c>
      <c r="E66" s="26">
        <f t="shared" si="1"/>
        <v>5079.1993880618329</v>
      </c>
      <c r="G66" s="68">
        <f>'Summary of Reductions'!$F$31</f>
        <v>1223.6567198778403</v>
      </c>
      <c r="H66" s="71">
        <f t="shared" si="0"/>
        <v>6302.8561079396732</v>
      </c>
    </row>
    <row r="67" spans="2:8" x14ac:dyDescent="0.25">
      <c r="B67" s="33">
        <v>42122</v>
      </c>
      <c r="C67" s="26">
        <f>'Senior Chart Data (Original)'!L71+'Senior Chart Data (Original)'!P71</f>
        <v>10114.902044479921</v>
      </c>
      <c r="D67" s="26">
        <f>'Summary of Reductions'!$F$27</f>
        <v>5035.7026564180878</v>
      </c>
      <c r="E67" s="26">
        <f t="shared" si="1"/>
        <v>5079.1993880618329</v>
      </c>
      <c r="G67" s="68">
        <f>'Summary of Reductions'!$F$31</f>
        <v>1223.6567198778403</v>
      </c>
      <c r="H67" s="71">
        <f t="shared" si="0"/>
        <v>6302.8561079396732</v>
      </c>
    </row>
    <row r="68" spans="2:8" x14ac:dyDescent="0.25">
      <c r="B68" s="33">
        <v>42123</v>
      </c>
      <c r="C68" s="26">
        <f>'Senior Chart Data (Original)'!L72+'Senior Chart Data (Original)'!P72</f>
        <v>10114.902044479921</v>
      </c>
      <c r="D68" s="26">
        <f>'Summary of Reductions'!$F$27</f>
        <v>5035.7026564180878</v>
      </c>
      <c r="E68" s="26">
        <f t="shared" si="1"/>
        <v>5079.1993880618329</v>
      </c>
      <c r="G68" s="68">
        <f>'Summary of Reductions'!$F$31</f>
        <v>1223.6567198778403</v>
      </c>
      <c r="H68" s="71">
        <f t="shared" si="0"/>
        <v>6302.8561079396732</v>
      </c>
    </row>
    <row r="69" spans="2:8" x14ac:dyDescent="0.25">
      <c r="B69" s="33">
        <v>42124</v>
      </c>
      <c r="C69" s="26">
        <f>'Senior Chart Data (Original)'!L73+'Senior Chart Data (Original)'!P73</f>
        <v>10114.902044479921</v>
      </c>
      <c r="D69" s="26">
        <f>'Summary of Reductions'!$F$27</f>
        <v>5035.7026564180878</v>
      </c>
      <c r="E69" s="26">
        <f t="shared" si="1"/>
        <v>5079.1993880618329</v>
      </c>
      <c r="G69" s="68">
        <f>'Summary of Reductions'!$F$31</f>
        <v>1223.6567198778403</v>
      </c>
      <c r="H69" s="71">
        <f t="shared" si="0"/>
        <v>6302.8561079396732</v>
      </c>
    </row>
    <row r="70" spans="2:8" x14ac:dyDescent="0.25">
      <c r="B70" s="33">
        <v>42125</v>
      </c>
      <c r="C70" s="26">
        <f>'Senior Chart Data (Original)'!L74+'Senior Chart Data (Original)'!P74</f>
        <v>17779.155217117466</v>
      </c>
      <c r="D70" s="26">
        <f>'Summary of Reductions'!$G$27</f>
        <v>6315.8119696171307</v>
      </c>
      <c r="E70" s="26">
        <f t="shared" si="1"/>
        <v>11463.343247500336</v>
      </c>
      <c r="G70" s="68">
        <f>'Summary of Reductions'!$G$31</f>
        <v>558.74618258617113</v>
      </c>
      <c r="H70" s="71">
        <f t="shared" si="0"/>
        <v>12022.089430086507</v>
      </c>
    </row>
    <row r="71" spans="2:8" x14ac:dyDescent="0.25">
      <c r="B71" s="33">
        <v>42126</v>
      </c>
      <c r="C71" s="26">
        <f>'Senior Chart Data (Original)'!L75+'Senior Chart Data (Original)'!P75</f>
        <v>17779.155217117466</v>
      </c>
      <c r="D71" s="26">
        <f>'Summary of Reductions'!$G$27</f>
        <v>6315.8119696171307</v>
      </c>
      <c r="E71" s="26">
        <f t="shared" si="1"/>
        <v>11463.343247500336</v>
      </c>
      <c r="G71" s="68">
        <f>'Summary of Reductions'!$G$31</f>
        <v>558.74618258617113</v>
      </c>
      <c r="H71" s="71">
        <f t="shared" si="0"/>
        <v>12022.089430086507</v>
      </c>
    </row>
    <row r="72" spans="2:8" x14ac:dyDescent="0.25">
      <c r="B72" s="33">
        <v>42127</v>
      </c>
      <c r="C72" s="26">
        <f>'Senior Chart Data (Original)'!L76+'Senior Chart Data (Original)'!P76</f>
        <v>17779.155217117466</v>
      </c>
      <c r="D72" s="26">
        <f>'Summary of Reductions'!$G$27</f>
        <v>6315.8119696171307</v>
      </c>
      <c r="E72" s="26">
        <f t="shared" si="1"/>
        <v>11463.343247500336</v>
      </c>
      <c r="G72" s="68">
        <f>'Summary of Reductions'!$G$31</f>
        <v>558.74618258617113</v>
      </c>
      <c r="H72" s="71">
        <f t="shared" si="0"/>
        <v>12022.089430086507</v>
      </c>
    </row>
    <row r="73" spans="2:8" x14ac:dyDescent="0.25">
      <c r="B73" s="33">
        <v>42128</v>
      </c>
      <c r="C73" s="26">
        <f>'Senior Chart Data (Original)'!L77+'Senior Chart Data (Original)'!P77</f>
        <v>17779.155217117466</v>
      </c>
      <c r="D73" s="26">
        <f>'Summary of Reductions'!$G$27</f>
        <v>6315.8119696171307</v>
      </c>
      <c r="E73" s="26">
        <f t="shared" si="1"/>
        <v>11463.343247500336</v>
      </c>
      <c r="G73" s="68">
        <f>'Summary of Reductions'!$G$31</f>
        <v>558.74618258617113</v>
      </c>
      <c r="H73" s="71">
        <f t="shared" si="0"/>
        <v>12022.089430086507</v>
      </c>
    </row>
    <row r="74" spans="2:8" x14ac:dyDescent="0.25">
      <c r="B74" s="33">
        <v>42129</v>
      </c>
      <c r="C74" s="26">
        <f>'Senior Chart Data (Original)'!L78+'Senior Chart Data (Original)'!P78</f>
        <v>17779.155217117466</v>
      </c>
      <c r="D74" s="26">
        <f>'Summary of Reductions'!$G$27</f>
        <v>6315.8119696171307</v>
      </c>
      <c r="E74" s="26">
        <f t="shared" si="1"/>
        <v>11463.343247500336</v>
      </c>
      <c r="G74" s="68">
        <f>'Summary of Reductions'!$G$31</f>
        <v>558.74618258617113</v>
      </c>
      <c r="H74" s="71">
        <f t="shared" si="0"/>
        <v>12022.089430086507</v>
      </c>
    </row>
    <row r="75" spans="2:8" x14ac:dyDescent="0.25">
      <c r="B75" s="33">
        <v>42130</v>
      </c>
      <c r="C75" s="26">
        <f>'Senior Chart Data (Original)'!L79+'Senior Chart Data (Original)'!P79</f>
        <v>17779.155217117466</v>
      </c>
      <c r="D75" s="26">
        <f>'Summary of Reductions'!$G$27</f>
        <v>6315.8119696171307</v>
      </c>
      <c r="E75" s="26">
        <f t="shared" si="1"/>
        <v>11463.343247500336</v>
      </c>
      <c r="G75" s="68">
        <f>'Summary of Reductions'!$G$31</f>
        <v>558.74618258617113</v>
      </c>
      <c r="H75" s="71">
        <f t="shared" si="0"/>
        <v>12022.089430086507</v>
      </c>
    </row>
    <row r="76" spans="2:8" x14ac:dyDescent="0.25">
      <c r="B76" s="33">
        <v>42131</v>
      </c>
      <c r="C76" s="26">
        <f>'Senior Chart Data (Original)'!L80+'Senior Chart Data (Original)'!P80</f>
        <v>17779.155217117466</v>
      </c>
      <c r="D76" s="26">
        <f>'Summary of Reductions'!$G$27</f>
        <v>6315.8119696171307</v>
      </c>
      <c r="E76" s="26">
        <f t="shared" si="1"/>
        <v>11463.343247500336</v>
      </c>
      <c r="G76" s="68">
        <f>'Summary of Reductions'!$G$31</f>
        <v>558.74618258617113</v>
      </c>
      <c r="H76" s="71">
        <f t="shared" si="0"/>
        <v>12022.089430086507</v>
      </c>
    </row>
    <row r="77" spans="2:8" x14ac:dyDescent="0.25">
      <c r="B77" s="33">
        <v>42132</v>
      </c>
      <c r="C77" s="26">
        <f>'Senior Chart Data (Original)'!L81+'Senior Chart Data (Original)'!P81</f>
        <v>17779.155217117466</v>
      </c>
      <c r="D77" s="26">
        <f>'Summary of Reductions'!$G$27</f>
        <v>6315.8119696171307</v>
      </c>
      <c r="E77" s="26">
        <f t="shared" si="1"/>
        <v>11463.343247500336</v>
      </c>
      <c r="G77" s="68">
        <f>'Summary of Reductions'!$G$31</f>
        <v>558.74618258617113</v>
      </c>
      <c r="H77" s="71">
        <f t="shared" si="0"/>
        <v>12022.089430086507</v>
      </c>
    </row>
    <row r="78" spans="2:8" x14ac:dyDescent="0.25">
      <c r="B78" s="33">
        <v>42133</v>
      </c>
      <c r="C78" s="26">
        <f>'Senior Chart Data (Original)'!L82+'Senior Chart Data (Original)'!P82</f>
        <v>17779.155217117466</v>
      </c>
      <c r="D78" s="26">
        <f>'Summary of Reductions'!$G$27</f>
        <v>6315.8119696171307</v>
      </c>
      <c r="E78" s="26">
        <f t="shared" si="1"/>
        <v>11463.343247500336</v>
      </c>
      <c r="G78" s="68">
        <f>'Summary of Reductions'!$G$31</f>
        <v>558.74618258617113</v>
      </c>
      <c r="H78" s="71">
        <f t="shared" si="0"/>
        <v>12022.089430086507</v>
      </c>
    </row>
    <row r="79" spans="2:8" x14ac:dyDescent="0.25">
      <c r="B79" s="33">
        <v>42134</v>
      </c>
      <c r="C79" s="26">
        <f>'Senior Chart Data (Original)'!L83+'Senior Chart Data (Original)'!P83</f>
        <v>17779.155217117466</v>
      </c>
      <c r="D79" s="26">
        <f>'Summary of Reductions'!$G$27</f>
        <v>6315.8119696171307</v>
      </c>
      <c r="E79" s="26">
        <f t="shared" si="1"/>
        <v>11463.343247500336</v>
      </c>
      <c r="G79" s="68">
        <f>'Summary of Reductions'!$G$31</f>
        <v>558.74618258617113</v>
      </c>
      <c r="H79" s="71">
        <f t="shared" si="0"/>
        <v>12022.089430086507</v>
      </c>
    </row>
    <row r="80" spans="2:8" x14ac:dyDescent="0.25">
      <c r="B80" s="33">
        <v>42135</v>
      </c>
      <c r="C80" s="26">
        <f>'Senior Chart Data (Original)'!L84+'Senior Chart Data (Original)'!P84</f>
        <v>17779.155217117466</v>
      </c>
      <c r="D80" s="26">
        <f>'Summary of Reductions'!$G$27</f>
        <v>6315.8119696171307</v>
      </c>
      <c r="E80" s="26">
        <f t="shared" si="1"/>
        <v>11463.343247500336</v>
      </c>
      <c r="G80" s="68">
        <f>'Summary of Reductions'!$G$31</f>
        <v>558.74618258617113</v>
      </c>
      <c r="H80" s="71">
        <f t="shared" si="0"/>
        <v>12022.089430086507</v>
      </c>
    </row>
    <row r="81" spans="2:8" x14ac:dyDescent="0.25">
      <c r="B81" s="33">
        <v>42136</v>
      </c>
      <c r="C81" s="26">
        <f>'Senior Chart Data (Original)'!L85+'Senior Chart Data (Original)'!P85</f>
        <v>17779.155217117466</v>
      </c>
      <c r="D81" s="26">
        <f>'Summary of Reductions'!$G$27</f>
        <v>6315.8119696171307</v>
      </c>
      <c r="E81" s="26">
        <f t="shared" si="1"/>
        <v>11463.343247500336</v>
      </c>
      <c r="G81" s="68">
        <f>'Summary of Reductions'!$G$31</f>
        <v>558.74618258617113</v>
      </c>
      <c r="H81" s="71">
        <f t="shared" si="0"/>
        <v>12022.089430086507</v>
      </c>
    </row>
    <row r="82" spans="2:8" x14ac:dyDescent="0.25">
      <c r="B82" s="33">
        <v>42137</v>
      </c>
      <c r="C82" s="26">
        <f>'Senior Chart Data (Original)'!L86+'Senior Chart Data (Original)'!P86</f>
        <v>17779.155217117466</v>
      </c>
      <c r="D82" s="26">
        <f>'Summary of Reductions'!$G$27</f>
        <v>6315.8119696171307</v>
      </c>
      <c r="E82" s="26">
        <f t="shared" si="1"/>
        <v>11463.343247500336</v>
      </c>
      <c r="G82" s="68">
        <f>'Summary of Reductions'!$G$31</f>
        <v>558.74618258617113</v>
      </c>
      <c r="H82" s="71">
        <f t="shared" si="0"/>
        <v>12022.089430086507</v>
      </c>
    </row>
    <row r="83" spans="2:8" x14ac:dyDescent="0.25">
      <c r="B83" s="33">
        <v>42138</v>
      </c>
      <c r="C83" s="26">
        <f>'Senior Chart Data (Original)'!L87+'Senior Chart Data (Original)'!P87</f>
        <v>17779.155217117466</v>
      </c>
      <c r="D83" s="26">
        <f>'Summary of Reductions'!$G$27</f>
        <v>6315.8119696171307</v>
      </c>
      <c r="E83" s="26">
        <f t="shared" si="1"/>
        <v>11463.343247500336</v>
      </c>
      <c r="G83" s="68">
        <f>'Summary of Reductions'!$G$31</f>
        <v>558.74618258617113</v>
      </c>
      <c r="H83" s="71">
        <f t="shared" si="0"/>
        <v>12022.089430086507</v>
      </c>
    </row>
    <row r="84" spans="2:8" x14ac:dyDescent="0.25">
      <c r="B84" s="33">
        <v>42139</v>
      </c>
      <c r="C84" s="26">
        <f>'Senior Chart Data (Original)'!L88+'Senior Chart Data (Original)'!P88</f>
        <v>17779.155217117466</v>
      </c>
      <c r="D84" s="26">
        <f>'Summary of Reductions'!$G$27</f>
        <v>6315.8119696171307</v>
      </c>
      <c r="E84" s="26">
        <f t="shared" si="1"/>
        <v>11463.343247500336</v>
      </c>
      <c r="G84" s="68">
        <f>'Summary of Reductions'!$G$31</f>
        <v>558.74618258617113</v>
      </c>
      <c r="H84" s="71">
        <f t="shared" si="0"/>
        <v>12022.089430086507</v>
      </c>
    </row>
    <row r="85" spans="2:8" x14ac:dyDescent="0.25">
      <c r="B85" s="33">
        <v>42140</v>
      </c>
      <c r="C85" s="26">
        <f>'Senior Chart Data (Original)'!L89+'Senior Chart Data (Original)'!P89</f>
        <v>17779.155217117466</v>
      </c>
      <c r="D85" s="26">
        <f>'Summary of Reductions'!$G$27</f>
        <v>6315.8119696171307</v>
      </c>
      <c r="E85" s="26">
        <f t="shared" si="1"/>
        <v>11463.343247500336</v>
      </c>
      <c r="G85" s="68">
        <f>'Summary of Reductions'!$G$31</f>
        <v>558.74618258617113</v>
      </c>
      <c r="H85" s="71">
        <f t="shared" si="0"/>
        <v>12022.089430086507</v>
      </c>
    </row>
    <row r="86" spans="2:8" x14ac:dyDescent="0.25">
      <c r="B86" s="33">
        <v>42141</v>
      </c>
      <c r="C86" s="26">
        <f>'Senior Chart Data (Original)'!L90+'Senior Chart Data (Original)'!P90</f>
        <v>17779.155217117466</v>
      </c>
      <c r="D86" s="26">
        <f>'Summary of Reductions'!$G$27</f>
        <v>6315.8119696171307</v>
      </c>
      <c r="E86" s="26">
        <f t="shared" si="1"/>
        <v>11463.343247500336</v>
      </c>
      <c r="G86" s="68">
        <f>'Summary of Reductions'!$G$31</f>
        <v>558.74618258617113</v>
      </c>
      <c r="H86" s="71">
        <f t="shared" si="0"/>
        <v>12022.089430086507</v>
      </c>
    </row>
    <row r="87" spans="2:8" x14ac:dyDescent="0.25">
      <c r="B87" s="33">
        <v>42142</v>
      </c>
      <c r="C87" s="26">
        <f>'Senior Chart Data (Original)'!L91+'Senior Chart Data (Original)'!P91</f>
        <v>17779.155217117466</v>
      </c>
      <c r="D87" s="26">
        <f>'Summary of Reductions'!$G$27</f>
        <v>6315.8119696171307</v>
      </c>
      <c r="E87" s="26">
        <f t="shared" si="1"/>
        <v>11463.343247500336</v>
      </c>
      <c r="G87" s="68">
        <f>'Summary of Reductions'!$G$31</f>
        <v>558.74618258617113</v>
      </c>
      <c r="H87" s="71">
        <f t="shared" si="0"/>
        <v>12022.089430086507</v>
      </c>
    </row>
    <row r="88" spans="2:8" x14ac:dyDescent="0.25">
      <c r="B88" s="33">
        <v>42143</v>
      </c>
      <c r="C88" s="26">
        <f>'Senior Chart Data (Original)'!L92+'Senior Chart Data (Original)'!P92</f>
        <v>17779.155217117466</v>
      </c>
      <c r="D88" s="26">
        <f>'Summary of Reductions'!$G$27</f>
        <v>6315.8119696171307</v>
      </c>
      <c r="E88" s="26">
        <f t="shared" si="1"/>
        <v>11463.343247500336</v>
      </c>
      <c r="G88" s="68">
        <f>'Summary of Reductions'!$G$31</f>
        <v>558.74618258617113</v>
      </c>
      <c r="H88" s="71">
        <f t="shared" si="0"/>
        <v>12022.089430086507</v>
      </c>
    </row>
    <row r="89" spans="2:8" x14ac:dyDescent="0.25">
      <c r="B89" s="33">
        <v>42144</v>
      </c>
      <c r="C89" s="26">
        <f>'Senior Chart Data (Original)'!L93+'Senior Chart Data (Original)'!P93</f>
        <v>17779.155217117466</v>
      </c>
      <c r="D89" s="26">
        <f>'Summary of Reductions'!$G$27</f>
        <v>6315.8119696171307</v>
      </c>
      <c r="E89" s="26">
        <f t="shared" si="1"/>
        <v>11463.343247500336</v>
      </c>
      <c r="G89" s="68">
        <f>'Summary of Reductions'!$G$31</f>
        <v>558.74618258617113</v>
      </c>
      <c r="H89" s="71">
        <f t="shared" si="0"/>
        <v>12022.089430086507</v>
      </c>
    </row>
    <row r="90" spans="2:8" x14ac:dyDescent="0.25">
      <c r="B90" s="33">
        <v>42145</v>
      </c>
      <c r="C90" s="26">
        <f>'Senior Chart Data (Original)'!L94+'Senior Chart Data (Original)'!P94</f>
        <v>17779.155217117466</v>
      </c>
      <c r="D90" s="26">
        <f>'Summary of Reductions'!$G$27</f>
        <v>6315.8119696171307</v>
      </c>
      <c r="E90" s="26">
        <f t="shared" si="1"/>
        <v>11463.343247500336</v>
      </c>
      <c r="G90" s="68">
        <f>'Summary of Reductions'!$G$31</f>
        <v>558.74618258617113</v>
      </c>
      <c r="H90" s="71">
        <f t="shared" si="0"/>
        <v>12022.089430086507</v>
      </c>
    </row>
    <row r="91" spans="2:8" x14ac:dyDescent="0.25">
      <c r="B91" s="33">
        <v>42146</v>
      </c>
      <c r="C91" s="26">
        <f>'Senior Chart Data (Original)'!L95+'Senior Chart Data (Original)'!P95</f>
        <v>17779.155217117466</v>
      </c>
      <c r="D91" s="26">
        <f>'Summary of Reductions'!$G$27</f>
        <v>6315.8119696171307</v>
      </c>
      <c r="E91" s="26">
        <f t="shared" si="1"/>
        <v>11463.343247500336</v>
      </c>
      <c r="G91" s="68">
        <f>'Summary of Reductions'!$G$31</f>
        <v>558.74618258617113</v>
      </c>
      <c r="H91" s="71">
        <f t="shared" si="0"/>
        <v>12022.089430086507</v>
      </c>
    </row>
    <row r="92" spans="2:8" x14ac:dyDescent="0.25">
      <c r="B92" s="33">
        <v>42147</v>
      </c>
      <c r="C92" s="26">
        <f>'Senior Chart Data (Original)'!L96+'Senior Chart Data (Original)'!P96</f>
        <v>17779.155217117466</v>
      </c>
      <c r="D92" s="26">
        <f>'Summary of Reductions'!$G$27</f>
        <v>6315.8119696171307</v>
      </c>
      <c r="E92" s="26">
        <f t="shared" si="1"/>
        <v>11463.343247500336</v>
      </c>
      <c r="G92" s="68">
        <f>'Summary of Reductions'!$G$31</f>
        <v>558.74618258617113</v>
      </c>
      <c r="H92" s="71">
        <f t="shared" si="0"/>
        <v>12022.089430086507</v>
      </c>
    </row>
    <row r="93" spans="2:8" x14ac:dyDescent="0.25">
      <c r="B93" s="33">
        <v>42148</v>
      </c>
      <c r="C93" s="26">
        <f>'Senior Chart Data (Original)'!L97+'Senior Chart Data (Original)'!P97</f>
        <v>17779.155217117466</v>
      </c>
      <c r="D93" s="26">
        <f>'Summary of Reductions'!$G$27</f>
        <v>6315.8119696171307</v>
      </c>
      <c r="E93" s="26">
        <f t="shared" si="1"/>
        <v>11463.343247500336</v>
      </c>
      <c r="G93" s="68">
        <f>'Summary of Reductions'!$G$31</f>
        <v>558.74618258617113</v>
      </c>
      <c r="H93" s="71">
        <f t="shared" si="0"/>
        <v>12022.089430086507</v>
      </c>
    </row>
    <row r="94" spans="2:8" x14ac:dyDescent="0.25">
      <c r="B94" s="33">
        <v>42149</v>
      </c>
      <c r="C94" s="26">
        <f>'Senior Chart Data (Original)'!L98+'Senior Chart Data (Original)'!P98</f>
        <v>17779.155217117466</v>
      </c>
      <c r="D94" s="26">
        <f>'Summary of Reductions'!$G$27</f>
        <v>6315.8119696171307</v>
      </c>
      <c r="E94" s="26">
        <f t="shared" si="1"/>
        <v>11463.343247500336</v>
      </c>
      <c r="G94" s="68">
        <f>'Summary of Reductions'!$G$31</f>
        <v>558.74618258617113</v>
      </c>
      <c r="H94" s="71">
        <f t="shared" si="0"/>
        <v>12022.089430086507</v>
      </c>
    </row>
    <row r="95" spans="2:8" x14ac:dyDescent="0.25">
      <c r="B95" s="33">
        <v>42150</v>
      </c>
      <c r="C95" s="26">
        <f>'Senior Chart Data (Original)'!L99+'Senior Chart Data (Original)'!P99</f>
        <v>17779.155217117466</v>
      </c>
      <c r="D95" s="26">
        <f>'Summary of Reductions'!$G$27</f>
        <v>6315.8119696171307</v>
      </c>
      <c r="E95" s="26">
        <f t="shared" si="1"/>
        <v>11463.343247500336</v>
      </c>
      <c r="G95" s="68">
        <f>'Summary of Reductions'!$G$31</f>
        <v>558.74618258617113</v>
      </c>
      <c r="H95" s="71">
        <f t="shared" si="0"/>
        <v>12022.089430086507</v>
      </c>
    </row>
    <row r="96" spans="2:8" x14ac:dyDescent="0.25">
      <c r="B96" s="33">
        <v>42151</v>
      </c>
      <c r="C96" s="26">
        <f>'Senior Chart Data (Original)'!L100+'Senior Chart Data (Original)'!P100</f>
        <v>17779.155217117466</v>
      </c>
      <c r="D96" s="26">
        <f>'Summary of Reductions'!$G$27</f>
        <v>6315.8119696171307</v>
      </c>
      <c r="E96" s="26">
        <f t="shared" si="1"/>
        <v>11463.343247500336</v>
      </c>
      <c r="G96" s="68">
        <f>'Summary of Reductions'!$G$31</f>
        <v>558.74618258617113</v>
      </c>
      <c r="H96" s="71">
        <f t="shared" si="0"/>
        <v>12022.089430086507</v>
      </c>
    </row>
    <row r="97" spans="2:8" x14ac:dyDescent="0.25">
      <c r="B97" s="33">
        <v>42152</v>
      </c>
      <c r="C97" s="26">
        <f>'Senior Chart Data (Original)'!L101+'Senior Chart Data (Original)'!P101</f>
        <v>17779.155217117466</v>
      </c>
      <c r="D97" s="26">
        <f>'Summary of Reductions'!$G$27</f>
        <v>6315.8119696171307</v>
      </c>
      <c r="E97" s="26">
        <f t="shared" si="1"/>
        <v>11463.343247500336</v>
      </c>
      <c r="G97" s="68">
        <f>'Summary of Reductions'!$G$31</f>
        <v>558.74618258617113</v>
      </c>
      <c r="H97" s="71">
        <f t="shared" si="0"/>
        <v>12022.089430086507</v>
      </c>
    </row>
    <row r="98" spans="2:8" x14ac:dyDescent="0.25">
      <c r="B98" s="33">
        <v>42153</v>
      </c>
      <c r="C98" s="26">
        <f>'Senior Chart Data (Original)'!L102+'Senior Chart Data (Original)'!P102</f>
        <v>17779.155217117466</v>
      </c>
      <c r="D98" s="26">
        <f>'Summary of Reductions'!$G$27</f>
        <v>6315.8119696171307</v>
      </c>
      <c r="E98" s="26">
        <f t="shared" si="1"/>
        <v>11463.343247500336</v>
      </c>
      <c r="G98" s="68">
        <f>'Summary of Reductions'!$G$31</f>
        <v>558.74618258617113</v>
      </c>
      <c r="H98" s="71">
        <f t="shared" si="0"/>
        <v>12022.089430086507</v>
      </c>
    </row>
    <row r="99" spans="2:8" x14ac:dyDescent="0.25">
      <c r="B99" s="33">
        <v>42154</v>
      </c>
      <c r="C99" s="26">
        <f>'Senior Chart Data (Original)'!L103+'Senior Chart Data (Original)'!P103</f>
        <v>17779.155217117466</v>
      </c>
      <c r="D99" s="26">
        <f>'Summary of Reductions'!$G$27</f>
        <v>6315.8119696171307</v>
      </c>
      <c r="E99" s="26">
        <f t="shared" si="1"/>
        <v>11463.343247500336</v>
      </c>
      <c r="G99" s="68">
        <f>'Summary of Reductions'!$G$31</f>
        <v>558.74618258617113</v>
      </c>
      <c r="H99" s="71">
        <f t="shared" si="0"/>
        <v>12022.089430086507</v>
      </c>
    </row>
    <row r="100" spans="2:8" x14ac:dyDescent="0.25">
      <c r="B100" s="33">
        <v>42155</v>
      </c>
      <c r="C100" s="26">
        <f>'Senior Chart Data (Original)'!L104+'Senior Chart Data (Original)'!P104</f>
        <v>17779.155217117466</v>
      </c>
      <c r="D100" s="26">
        <f>'Summary of Reductions'!$G$27</f>
        <v>6315.8119696171307</v>
      </c>
      <c r="E100" s="26">
        <f t="shared" si="1"/>
        <v>11463.343247500336</v>
      </c>
      <c r="G100" s="68">
        <f>'Summary of Reductions'!$G$31</f>
        <v>558.74618258617113</v>
      </c>
      <c r="H100" s="71">
        <f t="shared" si="0"/>
        <v>12022.089430086507</v>
      </c>
    </row>
    <row r="101" spans="2:8" x14ac:dyDescent="0.25">
      <c r="B101" s="33">
        <v>42156</v>
      </c>
      <c r="C101" s="26">
        <f>'Senior Chart Data (Original)'!L105+'Senior Chart Data (Original)'!P105</f>
        <v>16077.528205867442</v>
      </c>
      <c r="D101" s="26">
        <f>'Summary of Reductions'!$H$27</f>
        <v>5083.6559173815103</v>
      </c>
      <c r="E101" s="26">
        <f t="shared" si="1"/>
        <v>10993.872288485931</v>
      </c>
      <c r="G101" s="68">
        <f>'Summary of Reductions'!$H$31</f>
        <v>538.52136264354829</v>
      </c>
      <c r="H101" s="71">
        <f t="shared" si="0"/>
        <v>11532.39365112948</v>
      </c>
    </row>
    <row r="102" spans="2:8" x14ac:dyDescent="0.25">
      <c r="B102" s="33">
        <v>42157</v>
      </c>
      <c r="C102" s="26">
        <f>'Senior Chart Data (Original)'!L106+'Senior Chart Data (Original)'!P106</f>
        <v>16077.528205867442</v>
      </c>
      <c r="D102" s="26">
        <f>'Summary of Reductions'!$H$27</f>
        <v>5083.6559173815103</v>
      </c>
      <c r="E102" s="26">
        <f t="shared" si="1"/>
        <v>10993.872288485931</v>
      </c>
      <c r="G102" s="68">
        <f>'Summary of Reductions'!$H$31</f>
        <v>538.52136264354829</v>
      </c>
      <c r="H102" s="71">
        <f t="shared" si="0"/>
        <v>11532.39365112948</v>
      </c>
    </row>
    <row r="103" spans="2:8" x14ac:dyDescent="0.25">
      <c r="B103" s="33">
        <v>42158</v>
      </c>
      <c r="C103" s="26">
        <f>'Senior Chart Data (Original)'!L107+'Senior Chart Data (Original)'!P107</f>
        <v>16077.528205867442</v>
      </c>
      <c r="D103" s="26">
        <f>'Summary of Reductions'!$H$27</f>
        <v>5083.6559173815103</v>
      </c>
      <c r="E103" s="26">
        <f t="shared" si="1"/>
        <v>10993.872288485931</v>
      </c>
      <c r="G103" s="68">
        <f>'Summary of Reductions'!$H$31</f>
        <v>538.52136264354829</v>
      </c>
      <c r="H103" s="71">
        <f t="shared" si="0"/>
        <v>11532.39365112948</v>
      </c>
    </row>
    <row r="104" spans="2:8" x14ac:dyDescent="0.25">
      <c r="B104" s="33">
        <v>42159</v>
      </c>
      <c r="C104" s="26">
        <f>'Senior Chart Data (Original)'!L108+'Senior Chart Data (Original)'!P108</f>
        <v>16077.528205867442</v>
      </c>
      <c r="D104" s="26">
        <f>'Summary of Reductions'!$H$27</f>
        <v>5083.6559173815103</v>
      </c>
      <c r="E104" s="26">
        <f t="shared" si="1"/>
        <v>10993.872288485931</v>
      </c>
      <c r="G104" s="68">
        <f>'Summary of Reductions'!$H$31</f>
        <v>538.52136264354829</v>
      </c>
      <c r="H104" s="71">
        <f t="shared" si="0"/>
        <v>11532.39365112948</v>
      </c>
    </row>
    <row r="105" spans="2:8" x14ac:dyDescent="0.25">
      <c r="B105" s="33">
        <v>42160</v>
      </c>
      <c r="C105" s="26">
        <f>'Senior Chart Data (Original)'!L109+'Senior Chart Data (Original)'!P109</f>
        <v>16077.528205867442</v>
      </c>
      <c r="D105" s="26">
        <f>'Summary of Reductions'!$H$27</f>
        <v>5083.6559173815103</v>
      </c>
      <c r="E105" s="26">
        <f t="shared" si="1"/>
        <v>10993.872288485931</v>
      </c>
      <c r="G105" s="68">
        <f>'Summary of Reductions'!$H$31</f>
        <v>538.52136264354829</v>
      </c>
      <c r="H105" s="71">
        <f t="shared" ref="H105:H168" si="2">E105+G105</f>
        <v>11532.39365112948</v>
      </c>
    </row>
    <row r="106" spans="2:8" x14ac:dyDescent="0.25">
      <c r="B106" s="33">
        <v>42161</v>
      </c>
      <c r="C106" s="26">
        <f>'Senior Chart Data (Original)'!L110+'Senior Chart Data (Original)'!P110</f>
        <v>16077.528205867442</v>
      </c>
      <c r="D106" s="26">
        <f>'Summary of Reductions'!$H$27</f>
        <v>5083.6559173815103</v>
      </c>
      <c r="E106" s="26">
        <f t="shared" ref="E106:E169" si="3">C106-D106</f>
        <v>10993.872288485931</v>
      </c>
      <c r="G106" s="68">
        <f>'Summary of Reductions'!$H$31</f>
        <v>538.52136264354829</v>
      </c>
      <c r="H106" s="71">
        <f t="shared" si="2"/>
        <v>11532.39365112948</v>
      </c>
    </row>
    <row r="107" spans="2:8" x14ac:dyDescent="0.25">
      <c r="B107" s="33">
        <v>42162</v>
      </c>
      <c r="C107" s="26">
        <f>'Senior Chart Data (Original)'!L111+'Senior Chart Data (Original)'!P111</f>
        <v>16077.528205867442</v>
      </c>
      <c r="D107" s="26">
        <f>'Summary of Reductions'!$H$27</f>
        <v>5083.6559173815103</v>
      </c>
      <c r="E107" s="26">
        <f t="shared" si="3"/>
        <v>10993.872288485931</v>
      </c>
      <c r="G107" s="68">
        <f>'Summary of Reductions'!$H$31</f>
        <v>538.52136264354829</v>
      </c>
      <c r="H107" s="71">
        <f t="shared" si="2"/>
        <v>11532.39365112948</v>
      </c>
    </row>
    <row r="108" spans="2:8" x14ac:dyDescent="0.25">
      <c r="B108" s="33">
        <v>42163</v>
      </c>
      <c r="C108" s="26">
        <f>'Senior Chart Data (Original)'!L112+'Senior Chart Data (Original)'!P112</f>
        <v>16077.528205867442</v>
      </c>
      <c r="D108" s="26">
        <f>'Summary of Reductions'!$H$27</f>
        <v>5083.6559173815103</v>
      </c>
      <c r="E108" s="26">
        <f t="shared" si="3"/>
        <v>10993.872288485931</v>
      </c>
      <c r="G108" s="68">
        <f>'Summary of Reductions'!$H$31</f>
        <v>538.52136264354829</v>
      </c>
      <c r="H108" s="71">
        <f t="shared" si="2"/>
        <v>11532.39365112948</v>
      </c>
    </row>
    <row r="109" spans="2:8" x14ac:dyDescent="0.25">
      <c r="B109" s="33">
        <v>42164</v>
      </c>
      <c r="C109" s="26">
        <f>'Senior Chart Data (Original)'!L113+'Senior Chart Data (Original)'!P113</f>
        <v>16077.528205867442</v>
      </c>
      <c r="D109" s="26">
        <f>'Summary of Reductions'!$H$27</f>
        <v>5083.6559173815103</v>
      </c>
      <c r="E109" s="26">
        <f t="shared" si="3"/>
        <v>10993.872288485931</v>
      </c>
      <c r="G109" s="68">
        <f>'Summary of Reductions'!$H$31</f>
        <v>538.52136264354829</v>
      </c>
      <c r="H109" s="71">
        <f t="shared" si="2"/>
        <v>11532.39365112948</v>
      </c>
    </row>
    <row r="110" spans="2:8" x14ac:dyDescent="0.25">
      <c r="B110" s="33">
        <v>42165</v>
      </c>
      <c r="C110" s="26">
        <f>'Senior Chart Data (Original)'!L114+'Senior Chart Data (Original)'!P114</f>
        <v>16077.528205867442</v>
      </c>
      <c r="D110" s="26">
        <f>'Summary of Reductions'!$H$27</f>
        <v>5083.6559173815103</v>
      </c>
      <c r="E110" s="26">
        <f t="shared" si="3"/>
        <v>10993.872288485931</v>
      </c>
      <c r="G110" s="68">
        <f>'Summary of Reductions'!$H$31</f>
        <v>538.52136264354829</v>
      </c>
      <c r="H110" s="71">
        <f t="shared" si="2"/>
        <v>11532.39365112948</v>
      </c>
    </row>
    <row r="111" spans="2:8" x14ac:dyDescent="0.25">
      <c r="B111" s="33">
        <v>42166</v>
      </c>
      <c r="C111" s="26">
        <f>'Senior Chart Data (Original)'!L115+'Senior Chart Data (Original)'!P115</f>
        <v>16077.528205867442</v>
      </c>
      <c r="D111" s="26">
        <f>'Summary of Reductions'!$H$27</f>
        <v>5083.6559173815103</v>
      </c>
      <c r="E111" s="26">
        <f t="shared" si="3"/>
        <v>10993.872288485931</v>
      </c>
      <c r="G111" s="68">
        <f>'Summary of Reductions'!$H$31</f>
        <v>538.52136264354829</v>
      </c>
      <c r="H111" s="71">
        <f t="shared" si="2"/>
        <v>11532.39365112948</v>
      </c>
    </row>
    <row r="112" spans="2:8" x14ac:dyDescent="0.25">
      <c r="B112" s="33">
        <v>42167</v>
      </c>
      <c r="C112" s="26">
        <f>'Senior Chart Data (Original)'!L116+'Senior Chart Data (Original)'!P116</f>
        <v>16077.528205867442</v>
      </c>
      <c r="D112" s="26">
        <f>'Summary of Reductions'!$H$27</f>
        <v>5083.6559173815103</v>
      </c>
      <c r="E112" s="26">
        <f t="shared" si="3"/>
        <v>10993.872288485931</v>
      </c>
      <c r="G112" s="68">
        <f>'Summary of Reductions'!$H$31</f>
        <v>538.52136264354829</v>
      </c>
      <c r="H112" s="71">
        <f t="shared" si="2"/>
        <v>11532.39365112948</v>
      </c>
    </row>
    <row r="113" spans="2:8" x14ac:dyDescent="0.25">
      <c r="B113" s="33">
        <v>42168</v>
      </c>
      <c r="C113" s="26">
        <f>'Senior Chart Data (Original)'!L117+'Senior Chart Data (Original)'!P117</f>
        <v>16077.528205867442</v>
      </c>
      <c r="D113" s="26">
        <f>'Summary of Reductions'!$H$27</f>
        <v>5083.6559173815103</v>
      </c>
      <c r="E113" s="26">
        <f t="shared" si="3"/>
        <v>10993.872288485931</v>
      </c>
      <c r="G113" s="68">
        <f>'Summary of Reductions'!$H$31</f>
        <v>538.52136264354829</v>
      </c>
      <c r="H113" s="71">
        <f t="shared" si="2"/>
        <v>11532.39365112948</v>
      </c>
    </row>
    <row r="114" spans="2:8" x14ac:dyDescent="0.25">
      <c r="B114" s="33">
        <v>42169</v>
      </c>
      <c r="C114" s="26">
        <f>'Senior Chart Data (Original)'!L118+'Senior Chart Data (Original)'!P118</f>
        <v>16077.528205867442</v>
      </c>
      <c r="D114" s="26">
        <f>'Summary of Reductions'!$H$27</f>
        <v>5083.6559173815103</v>
      </c>
      <c r="E114" s="26">
        <f t="shared" si="3"/>
        <v>10993.872288485931</v>
      </c>
      <c r="G114" s="68">
        <f>'Summary of Reductions'!$H$31</f>
        <v>538.52136264354829</v>
      </c>
      <c r="H114" s="71">
        <f t="shared" si="2"/>
        <v>11532.39365112948</v>
      </c>
    </row>
    <row r="115" spans="2:8" x14ac:dyDescent="0.25">
      <c r="B115" s="33">
        <v>42170</v>
      </c>
      <c r="C115" s="26">
        <f>'Senior Chart Data (Original)'!L119+'Senior Chart Data (Original)'!P119</f>
        <v>16077.528205867442</v>
      </c>
      <c r="D115" s="26">
        <f>'Summary of Reductions'!$H$27</f>
        <v>5083.6559173815103</v>
      </c>
      <c r="E115" s="26">
        <f t="shared" si="3"/>
        <v>10993.872288485931</v>
      </c>
      <c r="G115" s="68">
        <f>'Summary of Reductions'!$H$31</f>
        <v>538.52136264354829</v>
      </c>
      <c r="H115" s="71">
        <f t="shared" si="2"/>
        <v>11532.39365112948</v>
      </c>
    </row>
    <row r="116" spans="2:8" x14ac:dyDescent="0.25">
      <c r="B116" s="33">
        <v>42171</v>
      </c>
      <c r="C116" s="26">
        <f>'Senior Chart Data (Original)'!L120+'Senior Chart Data (Original)'!P120</f>
        <v>16077.528205867442</v>
      </c>
      <c r="D116" s="26">
        <f>'Summary of Reductions'!$H$27</f>
        <v>5083.6559173815103</v>
      </c>
      <c r="E116" s="26">
        <f t="shared" si="3"/>
        <v>10993.872288485931</v>
      </c>
      <c r="G116" s="68">
        <f>'Summary of Reductions'!$H$31</f>
        <v>538.52136264354829</v>
      </c>
      <c r="H116" s="71">
        <f t="shared" si="2"/>
        <v>11532.39365112948</v>
      </c>
    </row>
    <row r="117" spans="2:8" x14ac:dyDescent="0.25">
      <c r="B117" s="33">
        <v>42172</v>
      </c>
      <c r="C117" s="26">
        <f>'Senior Chart Data (Original)'!L121+'Senior Chart Data (Original)'!P121</f>
        <v>16077.528205867442</v>
      </c>
      <c r="D117" s="26">
        <f>'Summary of Reductions'!$H$27</f>
        <v>5083.6559173815103</v>
      </c>
      <c r="E117" s="26">
        <f t="shared" si="3"/>
        <v>10993.872288485931</v>
      </c>
      <c r="G117" s="68">
        <f>'Summary of Reductions'!$H$31</f>
        <v>538.52136264354829</v>
      </c>
      <c r="H117" s="71">
        <f t="shared" si="2"/>
        <v>11532.39365112948</v>
      </c>
    </row>
    <row r="118" spans="2:8" x14ac:dyDescent="0.25">
      <c r="B118" s="33">
        <v>42173</v>
      </c>
      <c r="C118" s="26">
        <f>'Senior Chart Data (Original)'!L122+'Senior Chart Data (Original)'!P122</f>
        <v>16077.528205867442</v>
      </c>
      <c r="D118" s="26">
        <f>'Summary of Reductions'!$H$27</f>
        <v>5083.6559173815103</v>
      </c>
      <c r="E118" s="26">
        <f t="shared" si="3"/>
        <v>10993.872288485931</v>
      </c>
      <c r="G118" s="68">
        <f>'Summary of Reductions'!$H$31</f>
        <v>538.52136264354829</v>
      </c>
      <c r="H118" s="71">
        <f t="shared" si="2"/>
        <v>11532.39365112948</v>
      </c>
    </row>
    <row r="119" spans="2:8" x14ac:dyDescent="0.25">
      <c r="B119" s="33">
        <v>42174</v>
      </c>
      <c r="C119" s="26">
        <f>'Senior Chart Data (Original)'!L123+'Senior Chart Data (Original)'!P123</f>
        <v>16077.528205867442</v>
      </c>
      <c r="D119" s="26">
        <f>'Summary of Reductions'!$H$27</f>
        <v>5083.6559173815103</v>
      </c>
      <c r="E119" s="26">
        <f t="shared" si="3"/>
        <v>10993.872288485931</v>
      </c>
      <c r="G119" s="68">
        <f>'Summary of Reductions'!$H$31</f>
        <v>538.52136264354829</v>
      </c>
      <c r="H119" s="71">
        <f t="shared" si="2"/>
        <v>11532.39365112948</v>
      </c>
    </row>
    <row r="120" spans="2:8" x14ac:dyDescent="0.25">
      <c r="B120" s="33">
        <v>42175</v>
      </c>
      <c r="C120" s="26">
        <f>'Senior Chart Data (Original)'!L124+'Senior Chart Data (Original)'!P124</f>
        <v>16077.528205867442</v>
      </c>
      <c r="D120" s="26">
        <f>'Summary of Reductions'!$H$27</f>
        <v>5083.6559173815103</v>
      </c>
      <c r="E120" s="26">
        <f t="shared" si="3"/>
        <v>10993.872288485931</v>
      </c>
      <c r="G120" s="68">
        <f>'Summary of Reductions'!$H$31</f>
        <v>538.52136264354829</v>
      </c>
      <c r="H120" s="71">
        <f t="shared" si="2"/>
        <v>11532.39365112948</v>
      </c>
    </row>
    <row r="121" spans="2:8" x14ac:dyDescent="0.25">
      <c r="B121" s="33">
        <v>42176</v>
      </c>
      <c r="C121" s="26">
        <f>'Senior Chart Data (Original)'!L125+'Senior Chart Data (Original)'!P125</f>
        <v>16077.528205867442</v>
      </c>
      <c r="D121" s="26">
        <f>'Summary of Reductions'!$H$27</f>
        <v>5083.6559173815103</v>
      </c>
      <c r="E121" s="26">
        <f t="shared" si="3"/>
        <v>10993.872288485931</v>
      </c>
      <c r="G121" s="68">
        <f>'Summary of Reductions'!$H$31</f>
        <v>538.52136264354829</v>
      </c>
      <c r="H121" s="71">
        <f t="shared" si="2"/>
        <v>11532.39365112948</v>
      </c>
    </row>
    <row r="122" spans="2:8" x14ac:dyDescent="0.25">
      <c r="B122" s="33">
        <v>42177</v>
      </c>
      <c r="C122" s="26">
        <f>'Senior Chart Data (Original)'!L126+'Senior Chart Data (Original)'!P126</f>
        <v>16077.528205867442</v>
      </c>
      <c r="D122" s="26">
        <f>'Summary of Reductions'!$H$27</f>
        <v>5083.6559173815103</v>
      </c>
      <c r="E122" s="26">
        <f t="shared" si="3"/>
        <v>10993.872288485931</v>
      </c>
      <c r="G122" s="68">
        <f>'Summary of Reductions'!$H$31</f>
        <v>538.52136264354829</v>
      </c>
      <c r="H122" s="71">
        <f t="shared" si="2"/>
        <v>11532.39365112948</v>
      </c>
    </row>
    <row r="123" spans="2:8" x14ac:dyDescent="0.25">
      <c r="B123" s="33">
        <v>42178</v>
      </c>
      <c r="C123" s="26">
        <f>'Senior Chart Data (Original)'!L127+'Senior Chart Data (Original)'!P127</f>
        <v>16077.528205867442</v>
      </c>
      <c r="D123" s="26">
        <f>'Summary of Reductions'!$H$27</f>
        <v>5083.6559173815103</v>
      </c>
      <c r="E123" s="26">
        <f t="shared" si="3"/>
        <v>10993.872288485931</v>
      </c>
      <c r="G123" s="68">
        <f>'Summary of Reductions'!$H$31</f>
        <v>538.52136264354829</v>
      </c>
      <c r="H123" s="71">
        <f t="shared" si="2"/>
        <v>11532.39365112948</v>
      </c>
    </row>
    <row r="124" spans="2:8" x14ac:dyDescent="0.25">
      <c r="B124" s="33">
        <v>42179</v>
      </c>
      <c r="C124" s="26">
        <f>'Senior Chart Data (Original)'!L128+'Senior Chart Data (Original)'!P128</f>
        <v>16077.528205867442</v>
      </c>
      <c r="D124" s="26">
        <f>'Summary of Reductions'!$H$27</f>
        <v>5083.6559173815103</v>
      </c>
      <c r="E124" s="26">
        <f t="shared" si="3"/>
        <v>10993.872288485931</v>
      </c>
      <c r="G124" s="68">
        <f>'Summary of Reductions'!$H$31</f>
        <v>538.52136264354829</v>
      </c>
      <c r="H124" s="71">
        <f t="shared" si="2"/>
        <v>11532.39365112948</v>
      </c>
    </row>
    <row r="125" spans="2:8" x14ac:dyDescent="0.25">
      <c r="B125" s="33">
        <v>42180</v>
      </c>
      <c r="C125" s="26">
        <f>'Senior Chart Data (Original)'!L129+'Senior Chart Data (Original)'!P129</f>
        <v>16077.528205867442</v>
      </c>
      <c r="D125" s="26">
        <f>'Summary of Reductions'!$H$27</f>
        <v>5083.6559173815103</v>
      </c>
      <c r="E125" s="26">
        <f t="shared" si="3"/>
        <v>10993.872288485931</v>
      </c>
      <c r="G125" s="68">
        <f>'Summary of Reductions'!$H$31</f>
        <v>538.52136264354829</v>
      </c>
      <c r="H125" s="71">
        <f t="shared" si="2"/>
        <v>11532.39365112948</v>
      </c>
    </row>
    <row r="126" spans="2:8" x14ac:dyDescent="0.25">
      <c r="B126" s="33">
        <v>42181</v>
      </c>
      <c r="C126" s="26">
        <f>'Senior Chart Data (Original)'!L130+'Senior Chart Data (Original)'!P130</f>
        <v>16077.528205867442</v>
      </c>
      <c r="D126" s="26">
        <f>'Summary of Reductions'!$H$27</f>
        <v>5083.6559173815103</v>
      </c>
      <c r="E126" s="26">
        <f t="shared" si="3"/>
        <v>10993.872288485931</v>
      </c>
      <c r="G126" s="68">
        <f>'Summary of Reductions'!$H$31</f>
        <v>538.52136264354829</v>
      </c>
      <c r="H126" s="71">
        <f t="shared" si="2"/>
        <v>11532.39365112948</v>
      </c>
    </row>
    <row r="127" spans="2:8" x14ac:dyDescent="0.25">
      <c r="B127" s="33">
        <v>42182</v>
      </c>
      <c r="C127" s="26">
        <f>'Senior Chart Data (Original)'!L131+'Senior Chart Data (Original)'!P131</f>
        <v>16077.528205867442</v>
      </c>
      <c r="D127" s="26">
        <f>'Summary of Reductions'!$H$27</f>
        <v>5083.6559173815103</v>
      </c>
      <c r="E127" s="26">
        <f t="shared" si="3"/>
        <v>10993.872288485931</v>
      </c>
      <c r="G127" s="68">
        <f>'Summary of Reductions'!$H$31</f>
        <v>538.52136264354829</v>
      </c>
      <c r="H127" s="71">
        <f t="shared" si="2"/>
        <v>11532.39365112948</v>
      </c>
    </row>
    <row r="128" spans="2:8" x14ac:dyDescent="0.25">
      <c r="B128" s="33">
        <v>42183</v>
      </c>
      <c r="C128" s="26">
        <f>'Senior Chart Data (Original)'!L132+'Senior Chart Data (Original)'!P132</f>
        <v>16077.528205867442</v>
      </c>
      <c r="D128" s="26">
        <f>'Summary of Reductions'!$H$27</f>
        <v>5083.6559173815103</v>
      </c>
      <c r="E128" s="26">
        <f t="shared" si="3"/>
        <v>10993.872288485931</v>
      </c>
      <c r="G128" s="68">
        <f>'Summary of Reductions'!$H$31</f>
        <v>538.52136264354829</v>
      </c>
      <c r="H128" s="71">
        <f t="shared" si="2"/>
        <v>11532.39365112948</v>
      </c>
    </row>
    <row r="129" spans="2:8" x14ac:dyDescent="0.25">
      <c r="B129" s="33">
        <v>42184</v>
      </c>
      <c r="C129" s="26">
        <f>'Senior Chart Data (Original)'!L133+'Senior Chart Data (Original)'!P133</f>
        <v>16077.528205867442</v>
      </c>
      <c r="D129" s="26">
        <f>'Summary of Reductions'!$H$27</f>
        <v>5083.6559173815103</v>
      </c>
      <c r="E129" s="26">
        <f t="shared" si="3"/>
        <v>10993.872288485931</v>
      </c>
      <c r="G129" s="68">
        <f>'Summary of Reductions'!$H$31</f>
        <v>538.52136264354829</v>
      </c>
      <c r="H129" s="71">
        <f t="shared" si="2"/>
        <v>11532.39365112948</v>
      </c>
    </row>
    <row r="130" spans="2:8" x14ac:dyDescent="0.25">
      <c r="B130" s="33">
        <v>42185</v>
      </c>
      <c r="C130" s="26">
        <f>'Senior Chart Data (Original)'!L134+'Senior Chart Data (Original)'!P134</f>
        <v>16077.528205867442</v>
      </c>
      <c r="D130" s="26">
        <f>'Summary of Reductions'!$H$27</f>
        <v>5083.6559173815103</v>
      </c>
      <c r="E130" s="26">
        <f t="shared" si="3"/>
        <v>10993.872288485931</v>
      </c>
      <c r="G130" s="68">
        <f>'Summary of Reductions'!$H$31</f>
        <v>538.52136264354829</v>
      </c>
      <c r="H130" s="71">
        <f t="shared" si="2"/>
        <v>11532.39365112948</v>
      </c>
    </row>
    <row r="131" spans="2:8" x14ac:dyDescent="0.25">
      <c r="B131" s="33">
        <v>42186</v>
      </c>
      <c r="C131" s="26">
        <f>'Senior Chart Data (Original)'!L135+'Senior Chart Data (Original)'!P135</f>
        <v>14750.671526616548</v>
      </c>
      <c r="D131" s="26">
        <f>'Summary of Reductions'!$I$27</f>
        <v>5449.9023970167646</v>
      </c>
      <c r="E131" s="26">
        <f t="shared" si="3"/>
        <v>9300.7691295997829</v>
      </c>
      <c r="G131" s="68">
        <f>'Summary of Reductions'!$I$31</f>
        <v>494.62069880681031</v>
      </c>
      <c r="H131" s="71">
        <f t="shared" si="2"/>
        <v>9795.3898284065926</v>
      </c>
    </row>
    <row r="132" spans="2:8" x14ac:dyDescent="0.25">
      <c r="B132" s="33">
        <v>42187</v>
      </c>
      <c r="C132" s="26">
        <f>'Senior Chart Data (Original)'!L136+'Senior Chart Data (Original)'!P136</f>
        <v>14750.671526616548</v>
      </c>
      <c r="D132" s="26">
        <f>'Summary of Reductions'!$I$27</f>
        <v>5449.9023970167646</v>
      </c>
      <c r="E132" s="26">
        <f t="shared" si="3"/>
        <v>9300.7691295997829</v>
      </c>
      <c r="G132" s="68">
        <f>'Summary of Reductions'!$I$31</f>
        <v>494.62069880681031</v>
      </c>
      <c r="H132" s="71">
        <f t="shared" si="2"/>
        <v>9795.3898284065926</v>
      </c>
    </row>
    <row r="133" spans="2:8" x14ac:dyDescent="0.25">
      <c r="B133" s="33">
        <v>42188</v>
      </c>
      <c r="C133" s="26">
        <f>'Senior Chart Data (Original)'!L137+'Senior Chart Data (Original)'!P137</f>
        <v>14750.671526616548</v>
      </c>
      <c r="D133" s="26">
        <f>'Summary of Reductions'!$I$27</f>
        <v>5449.9023970167646</v>
      </c>
      <c r="E133" s="26">
        <f t="shared" si="3"/>
        <v>9300.7691295997829</v>
      </c>
      <c r="G133" s="68">
        <f>'Summary of Reductions'!$I$31</f>
        <v>494.62069880681031</v>
      </c>
      <c r="H133" s="71">
        <f t="shared" si="2"/>
        <v>9795.3898284065926</v>
      </c>
    </row>
    <row r="134" spans="2:8" x14ac:dyDescent="0.25">
      <c r="B134" s="33">
        <v>42189</v>
      </c>
      <c r="C134" s="26">
        <f>'Senior Chart Data (Original)'!L138+'Senior Chart Data (Original)'!P138</f>
        <v>14750.671526616548</v>
      </c>
      <c r="D134" s="26">
        <f>'Summary of Reductions'!$I$27</f>
        <v>5449.9023970167646</v>
      </c>
      <c r="E134" s="26">
        <f t="shared" si="3"/>
        <v>9300.7691295997829</v>
      </c>
      <c r="G134" s="68">
        <f>'Summary of Reductions'!$I$31</f>
        <v>494.62069880681031</v>
      </c>
      <c r="H134" s="71">
        <f t="shared" si="2"/>
        <v>9795.3898284065926</v>
      </c>
    </row>
    <row r="135" spans="2:8" x14ac:dyDescent="0.25">
      <c r="B135" s="33">
        <v>42190</v>
      </c>
      <c r="C135" s="26">
        <f>'Senior Chart Data (Original)'!L139+'Senior Chart Data (Original)'!P139</f>
        <v>14750.671526616548</v>
      </c>
      <c r="D135" s="26">
        <f>'Summary of Reductions'!$I$27</f>
        <v>5449.9023970167646</v>
      </c>
      <c r="E135" s="26">
        <f t="shared" si="3"/>
        <v>9300.7691295997829</v>
      </c>
      <c r="G135" s="68">
        <f>'Summary of Reductions'!$I$31</f>
        <v>494.62069880681031</v>
      </c>
      <c r="H135" s="71">
        <f t="shared" si="2"/>
        <v>9795.3898284065926</v>
      </c>
    </row>
    <row r="136" spans="2:8" x14ac:dyDescent="0.25">
      <c r="B136" s="33">
        <v>42191</v>
      </c>
      <c r="C136" s="26">
        <f>'Senior Chart Data (Original)'!L140+'Senior Chart Data (Original)'!P140</f>
        <v>14750.671526616548</v>
      </c>
      <c r="D136" s="26">
        <f>'Summary of Reductions'!$I$27</f>
        <v>5449.9023970167646</v>
      </c>
      <c r="E136" s="26">
        <f t="shared" si="3"/>
        <v>9300.7691295997829</v>
      </c>
      <c r="G136" s="68">
        <f>'Summary of Reductions'!$I$31</f>
        <v>494.62069880681031</v>
      </c>
      <c r="H136" s="71">
        <f t="shared" si="2"/>
        <v>9795.3898284065926</v>
      </c>
    </row>
    <row r="137" spans="2:8" x14ac:dyDescent="0.25">
      <c r="B137" s="33">
        <v>42192</v>
      </c>
      <c r="C137" s="26">
        <f>'Senior Chart Data (Original)'!L141+'Senior Chart Data (Original)'!P141</f>
        <v>14750.671526616548</v>
      </c>
      <c r="D137" s="26">
        <f>'Summary of Reductions'!$I$27</f>
        <v>5449.9023970167646</v>
      </c>
      <c r="E137" s="26">
        <f t="shared" si="3"/>
        <v>9300.7691295997829</v>
      </c>
      <c r="G137" s="68">
        <f>'Summary of Reductions'!$I$31</f>
        <v>494.62069880681031</v>
      </c>
      <c r="H137" s="71">
        <f t="shared" si="2"/>
        <v>9795.3898284065926</v>
      </c>
    </row>
    <row r="138" spans="2:8" x14ac:dyDescent="0.25">
      <c r="B138" s="33">
        <v>42193</v>
      </c>
      <c r="C138" s="26">
        <f>'Senior Chart Data (Original)'!L142+'Senior Chart Data (Original)'!P142</f>
        <v>14750.671526616548</v>
      </c>
      <c r="D138" s="26">
        <f>'Summary of Reductions'!$I$27</f>
        <v>5449.9023970167646</v>
      </c>
      <c r="E138" s="26">
        <f t="shared" si="3"/>
        <v>9300.7691295997829</v>
      </c>
      <c r="G138" s="68">
        <f>'Summary of Reductions'!$I$31</f>
        <v>494.62069880681031</v>
      </c>
      <c r="H138" s="71">
        <f t="shared" si="2"/>
        <v>9795.3898284065926</v>
      </c>
    </row>
    <row r="139" spans="2:8" x14ac:dyDescent="0.25">
      <c r="B139" s="33">
        <v>42194</v>
      </c>
      <c r="C139" s="26">
        <f>'Senior Chart Data (Original)'!L143+'Senior Chart Data (Original)'!P143</f>
        <v>14750.671526616548</v>
      </c>
      <c r="D139" s="26">
        <f>'Summary of Reductions'!$I$27</f>
        <v>5449.9023970167646</v>
      </c>
      <c r="E139" s="26">
        <f t="shared" si="3"/>
        <v>9300.7691295997829</v>
      </c>
      <c r="G139" s="68">
        <f>'Summary of Reductions'!$I$31</f>
        <v>494.62069880681031</v>
      </c>
      <c r="H139" s="71">
        <f t="shared" si="2"/>
        <v>9795.3898284065926</v>
      </c>
    </row>
    <row r="140" spans="2:8" x14ac:dyDescent="0.25">
      <c r="B140" s="33">
        <v>42195</v>
      </c>
      <c r="C140" s="26">
        <f>'Senior Chart Data (Original)'!L144+'Senior Chart Data (Original)'!P144</f>
        <v>14750.671526616548</v>
      </c>
      <c r="D140" s="26">
        <f>'Summary of Reductions'!$I$27</f>
        <v>5449.9023970167646</v>
      </c>
      <c r="E140" s="26">
        <f t="shared" si="3"/>
        <v>9300.7691295997829</v>
      </c>
      <c r="G140" s="68">
        <f>'Summary of Reductions'!$I$31</f>
        <v>494.62069880681031</v>
      </c>
      <c r="H140" s="71">
        <f t="shared" si="2"/>
        <v>9795.3898284065926</v>
      </c>
    </row>
    <row r="141" spans="2:8" x14ac:dyDescent="0.25">
      <c r="B141" s="33">
        <v>42196</v>
      </c>
      <c r="C141" s="26">
        <f>'Senior Chart Data (Original)'!L145+'Senior Chart Data (Original)'!P145</f>
        <v>14750.671526616548</v>
      </c>
      <c r="D141" s="26">
        <f>'Summary of Reductions'!$I$27</f>
        <v>5449.9023970167646</v>
      </c>
      <c r="E141" s="26">
        <f t="shared" si="3"/>
        <v>9300.7691295997829</v>
      </c>
      <c r="G141" s="68">
        <f>'Summary of Reductions'!$I$31</f>
        <v>494.62069880681031</v>
      </c>
      <c r="H141" s="71">
        <f t="shared" si="2"/>
        <v>9795.3898284065926</v>
      </c>
    </row>
    <row r="142" spans="2:8" x14ac:dyDescent="0.25">
      <c r="B142" s="33">
        <v>42197</v>
      </c>
      <c r="C142" s="26">
        <f>'Senior Chart Data (Original)'!L146+'Senior Chart Data (Original)'!P146</f>
        <v>14750.671526616548</v>
      </c>
      <c r="D142" s="26">
        <f>'Summary of Reductions'!$I$27</f>
        <v>5449.9023970167646</v>
      </c>
      <c r="E142" s="26">
        <f t="shared" si="3"/>
        <v>9300.7691295997829</v>
      </c>
      <c r="G142" s="68">
        <f>'Summary of Reductions'!$I$31</f>
        <v>494.62069880681031</v>
      </c>
      <c r="H142" s="71">
        <f t="shared" si="2"/>
        <v>9795.3898284065926</v>
      </c>
    </row>
    <row r="143" spans="2:8" x14ac:dyDescent="0.25">
      <c r="B143" s="33">
        <v>42198</v>
      </c>
      <c r="C143" s="26">
        <f>'Senior Chart Data (Original)'!L147+'Senior Chart Data (Original)'!P147</f>
        <v>14750.671526616548</v>
      </c>
      <c r="D143" s="26">
        <f>'Summary of Reductions'!$I$27</f>
        <v>5449.9023970167646</v>
      </c>
      <c r="E143" s="26">
        <f t="shared" si="3"/>
        <v>9300.7691295997829</v>
      </c>
      <c r="G143" s="68">
        <f>'Summary of Reductions'!$I$31</f>
        <v>494.62069880681031</v>
      </c>
      <c r="H143" s="71">
        <f t="shared" si="2"/>
        <v>9795.3898284065926</v>
      </c>
    </row>
    <row r="144" spans="2:8" x14ac:dyDescent="0.25">
      <c r="B144" s="33">
        <v>42199</v>
      </c>
      <c r="C144" s="26">
        <f>'Senior Chart Data (Original)'!L148+'Senior Chart Data (Original)'!P148</f>
        <v>14750.671526616548</v>
      </c>
      <c r="D144" s="26">
        <f>'Summary of Reductions'!$I$27</f>
        <v>5449.9023970167646</v>
      </c>
      <c r="E144" s="26">
        <f t="shared" si="3"/>
        <v>9300.7691295997829</v>
      </c>
      <c r="G144" s="68">
        <f>'Summary of Reductions'!$I$31</f>
        <v>494.62069880681031</v>
      </c>
      <c r="H144" s="71">
        <f t="shared" si="2"/>
        <v>9795.3898284065926</v>
      </c>
    </row>
    <row r="145" spans="2:8" x14ac:dyDescent="0.25">
      <c r="B145" s="33">
        <v>42200</v>
      </c>
      <c r="C145" s="26">
        <f>'Senior Chart Data (Original)'!L149+'Senior Chart Data (Original)'!P149</f>
        <v>14750.671526616548</v>
      </c>
      <c r="D145" s="26">
        <f>'Summary of Reductions'!$I$27</f>
        <v>5449.9023970167646</v>
      </c>
      <c r="E145" s="26">
        <f t="shared" si="3"/>
        <v>9300.7691295997829</v>
      </c>
      <c r="G145" s="68">
        <f>'Summary of Reductions'!$I$31</f>
        <v>494.62069880681031</v>
      </c>
      <c r="H145" s="71">
        <f t="shared" si="2"/>
        <v>9795.3898284065926</v>
      </c>
    </row>
    <row r="146" spans="2:8" x14ac:dyDescent="0.25">
      <c r="B146" s="33">
        <v>42201</v>
      </c>
      <c r="C146" s="26">
        <f>'Senior Chart Data (Original)'!L150+'Senior Chart Data (Original)'!P150</f>
        <v>14750.671526616548</v>
      </c>
      <c r="D146" s="26">
        <f>'Summary of Reductions'!$I$27</f>
        <v>5449.9023970167646</v>
      </c>
      <c r="E146" s="26">
        <f t="shared" si="3"/>
        <v>9300.7691295997829</v>
      </c>
      <c r="G146" s="68">
        <f>'Summary of Reductions'!$I$31</f>
        <v>494.62069880681031</v>
      </c>
      <c r="H146" s="71">
        <f t="shared" si="2"/>
        <v>9795.3898284065926</v>
      </c>
    </row>
    <row r="147" spans="2:8" x14ac:dyDescent="0.25">
      <c r="B147" s="33">
        <v>42202</v>
      </c>
      <c r="C147" s="26">
        <f>'Senior Chart Data (Original)'!L151+'Senior Chart Data (Original)'!P151</f>
        <v>14750.671526616548</v>
      </c>
      <c r="D147" s="26">
        <f>'Summary of Reductions'!$I$27</f>
        <v>5449.9023970167646</v>
      </c>
      <c r="E147" s="26">
        <f t="shared" si="3"/>
        <v>9300.7691295997829</v>
      </c>
      <c r="G147" s="68">
        <f>'Summary of Reductions'!$I$31</f>
        <v>494.62069880681031</v>
      </c>
      <c r="H147" s="71">
        <f t="shared" si="2"/>
        <v>9795.3898284065926</v>
      </c>
    </row>
    <row r="148" spans="2:8" x14ac:dyDescent="0.25">
      <c r="B148" s="33">
        <v>42203</v>
      </c>
      <c r="C148" s="26">
        <f>'Senior Chart Data (Original)'!L152+'Senior Chart Data (Original)'!P152</f>
        <v>14750.671526616548</v>
      </c>
      <c r="D148" s="26">
        <f>'Summary of Reductions'!$I$27</f>
        <v>5449.9023970167646</v>
      </c>
      <c r="E148" s="26">
        <f t="shared" si="3"/>
        <v>9300.7691295997829</v>
      </c>
      <c r="G148" s="68">
        <f>'Summary of Reductions'!$I$31</f>
        <v>494.62069880681031</v>
      </c>
      <c r="H148" s="71">
        <f t="shared" si="2"/>
        <v>9795.3898284065926</v>
      </c>
    </row>
    <row r="149" spans="2:8" x14ac:dyDescent="0.25">
      <c r="B149" s="33">
        <v>42204</v>
      </c>
      <c r="C149" s="26">
        <f>'Senior Chart Data (Original)'!L153+'Senior Chart Data (Original)'!P153</f>
        <v>14750.671526616548</v>
      </c>
      <c r="D149" s="26">
        <f>'Summary of Reductions'!$I$27</f>
        <v>5449.9023970167646</v>
      </c>
      <c r="E149" s="26">
        <f t="shared" si="3"/>
        <v>9300.7691295997829</v>
      </c>
      <c r="G149" s="68">
        <f>'Summary of Reductions'!$I$31</f>
        <v>494.62069880681031</v>
      </c>
      <c r="H149" s="71">
        <f t="shared" si="2"/>
        <v>9795.3898284065926</v>
      </c>
    </row>
    <row r="150" spans="2:8" x14ac:dyDescent="0.25">
      <c r="B150" s="33">
        <v>42205</v>
      </c>
      <c r="C150" s="26">
        <f>'Senior Chart Data (Original)'!L154+'Senior Chart Data (Original)'!P154</f>
        <v>14750.671526616548</v>
      </c>
      <c r="D150" s="26">
        <f>'Summary of Reductions'!$I$27</f>
        <v>5449.9023970167646</v>
      </c>
      <c r="E150" s="26">
        <f t="shared" si="3"/>
        <v>9300.7691295997829</v>
      </c>
      <c r="G150" s="68">
        <f>'Summary of Reductions'!$I$31</f>
        <v>494.62069880681031</v>
      </c>
      <c r="H150" s="71">
        <f t="shared" si="2"/>
        <v>9795.3898284065926</v>
      </c>
    </row>
    <row r="151" spans="2:8" x14ac:dyDescent="0.25">
      <c r="B151" s="33">
        <v>42206</v>
      </c>
      <c r="C151" s="26">
        <f>'Senior Chart Data (Original)'!L155+'Senior Chart Data (Original)'!P155</f>
        <v>14750.671526616548</v>
      </c>
      <c r="D151" s="26">
        <f>'Summary of Reductions'!$I$27</f>
        <v>5449.9023970167646</v>
      </c>
      <c r="E151" s="26">
        <f t="shared" si="3"/>
        <v>9300.7691295997829</v>
      </c>
      <c r="G151" s="68">
        <f>'Summary of Reductions'!$I$31</f>
        <v>494.62069880681031</v>
      </c>
      <c r="H151" s="71">
        <f t="shared" si="2"/>
        <v>9795.3898284065926</v>
      </c>
    </row>
    <row r="152" spans="2:8" x14ac:dyDescent="0.25">
      <c r="B152" s="33">
        <v>42207</v>
      </c>
      <c r="C152" s="26">
        <f>'Senior Chart Data (Original)'!L156+'Senior Chart Data (Original)'!P156</f>
        <v>14750.671526616548</v>
      </c>
      <c r="D152" s="26">
        <f>'Summary of Reductions'!$I$27</f>
        <v>5449.9023970167646</v>
      </c>
      <c r="E152" s="26">
        <f t="shared" si="3"/>
        <v>9300.7691295997829</v>
      </c>
      <c r="G152" s="68">
        <f>'Summary of Reductions'!$I$31</f>
        <v>494.62069880681031</v>
      </c>
      <c r="H152" s="71">
        <f t="shared" si="2"/>
        <v>9795.3898284065926</v>
      </c>
    </row>
    <row r="153" spans="2:8" x14ac:dyDescent="0.25">
      <c r="B153" s="33">
        <v>42208</v>
      </c>
      <c r="C153" s="26">
        <f>'Senior Chart Data (Original)'!L157+'Senior Chart Data (Original)'!P157</f>
        <v>14750.671526616548</v>
      </c>
      <c r="D153" s="26">
        <f>'Summary of Reductions'!$I$27</f>
        <v>5449.9023970167646</v>
      </c>
      <c r="E153" s="26">
        <f t="shared" si="3"/>
        <v>9300.7691295997829</v>
      </c>
      <c r="G153" s="68">
        <f>'Summary of Reductions'!$I$31</f>
        <v>494.62069880681031</v>
      </c>
      <c r="H153" s="71">
        <f t="shared" si="2"/>
        <v>9795.3898284065926</v>
      </c>
    </row>
    <row r="154" spans="2:8" x14ac:dyDescent="0.25">
      <c r="B154" s="33">
        <v>42209</v>
      </c>
      <c r="C154" s="26">
        <f>'Senior Chart Data (Original)'!L158+'Senior Chart Data (Original)'!P158</f>
        <v>14750.671526616548</v>
      </c>
      <c r="D154" s="26">
        <f>'Summary of Reductions'!$I$27</f>
        <v>5449.9023970167646</v>
      </c>
      <c r="E154" s="26">
        <f t="shared" si="3"/>
        <v>9300.7691295997829</v>
      </c>
      <c r="G154" s="68">
        <f>'Summary of Reductions'!$I$31</f>
        <v>494.62069880681031</v>
      </c>
      <c r="H154" s="71">
        <f t="shared" si="2"/>
        <v>9795.3898284065926</v>
      </c>
    </row>
    <row r="155" spans="2:8" x14ac:dyDescent="0.25">
      <c r="B155" s="33">
        <v>42210</v>
      </c>
      <c r="C155" s="26">
        <f>'Senior Chart Data (Original)'!L159+'Senior Chart Data (Original)'!P159</f>
        <v>14750.671526616548</v>
      </c>
      <c r="D155" s="26">
        <f>'Summary of Reductions'!$I$27</f>
        <v>5449.9023970167646</v>
      </c>
      <c r="E155" s="26">
        <f t="shared" si="3"/>
        <v>9300.7691295997829</v>
      </c>
      <c r="G155" s="68">
        <f>'Summary of Reductions'!$I$31</f>
        <v>494.62069880681031</v>
      </c>
      <c r="H155" s="71">
        <f t="shared" si="2"/>
        <v>9795.3898284065926</v>
      </c>
    </row>
    <row r="156" spans="2:8" x14ac:dyDescent="0.25">
      <c r="B156" s="33">
        <v>42211</v>
      </c>
      <c r="C156" s="26">
        <f>'Senior Chart Data (Original)'!L160+'Senior Chart Data (Original)'!P160</f>
        <v>14750.671526616548</v>
      </c>
      <c r="D156" s="26">
        <f>'Summary of Reductions'!$I$27</f>
        <v>5449.9023970167646</v>
      </c>
      <c r="E156" s="26">
        <f t="shared" si="3"/>
        <v>9300.7691295997829</v>
      </c>
      <c r="G156" s="68">
        <f>'Summary of Reductions'!$I$31</f>
        <v>494.62069880681031</v>
      </c>
      <c r="H156" s="71">
        <f t="shared" si="2"/>
        <v>9795.3898284065926</v>
      </c>
    </row>
    <row r="157" spans="2:8" x14ac:dyDescent="0.25">
      <c r="B157" s="33">
        <v>42212</v>
      </c>
      <c r="C157" s="26">
        <f>'Senior Chart Data (Original)'!L161+'Senior Chart Data (Original)'!P161</f>
        <v>14750.671526616548</v>
      </c>
      <c r="D157" s="26">
        <f>'Summary of Reductions'!$I$27</f>
        <v>5449.9023970167646</v>
      </c>
      <c r="E157" s="26">
        <f t="shared" si="3"/>
        <v>9300.7691295997829</v>
      </c>
      <c r="G157" s="68">
        <f>'Summary of Reductions'!$I$31</f>
        <v>494.62069880681031</v>
      </c>
      <c r="H157" s="71">
        <f t="shared" si="2"/>
        <v>9795.3898284065926</v>
      </c>
    </row>
    <row r="158" spans="2:8" x14ac:dyDescent="0.25">
      <c r="B158" s="33">
        <v>42213</v>
      </c>
      <c r="C158" s="26">
        <f>'Senior Chart Data (Original)'!L162+'Senior Chart Data (Original)'!P162</f>
        <v>14750.671526616548</v>
      </c>
      <c r="D158" s="26">
        <f>'Summary of Reductions'!$I$27</f>
        <v>5449.9023970167646</v>
      </c>
      <c r="E158" s="26">
        <f t="shared" si="3"/>
        <v>9300.7691295997829</v>
      </c>
      <c r="G158" s="68">
        <f>'Summary of Reductions'!$I$31</f>
        <v>494.62069880681031</v>
      </c>
      <c r="H158" s="71">
        <f t="shared" si="2"/>
        <v>9795.3898284065926</v>
      </c>
    </row>
    <row r="159" spans="2:8" x14ac:dyDescent="0.25">
      <c r="B159" s="33">
        <v>42214</v>
      </c>
      <c r="C159" s="26">
        <f>'Senior Chart Data (Original)'!L163+'Senior Chart Data (Original)'!P163</f>
        <v>14750.671526616548</v>
      </c>
      <c r="D159" s="26">
        <f>'Summary of Reductions'!$I$27</f>
        <v>5449.9023970167646</v>
      </c>
      <c r="E159" s="26">
        <f t="shared" si="3"/>
        <v>9300.7691295997829</v>
      </c>
      <c r="G159" s="68">
        <f>'Summary of Reductions'!$I$31</f>
        <v>494.62069880681031</v>
      </c>
      <c r="H159" s="71">
        <f t="shared" si="2"/>
        <v>9795.3898284065926</v>
      </c>
    </row>
    <row r="160" spans="2:8" x14ac:dyDescent="0.25">
      <c r="B160" s="33">
        <v>42215</v>
      </c>
      <c r="C160" s="26">
        <f>'Senior Chart Data (Original)'!L164+'Senior Chart Data (Original)'!P164</f>
        <v>14750.671526616548</v>
      </c>
      <c r="D160" s="26">
        <f>'Summary of Reductions'!$I$27</f>
        <v>5449.9023970167646</v>
      </c>
      <c r="E160" s="26">
        <f t="shared" si="3"/>
        <v>9300.7691295997829</v>
      </c>
      <c r="G160" s="68">
        <f>'Summary of Reductions'!$I$31</f>
        <v>494.62069880681031</v>
      </c>
      <c r="H160" s="71">
        <f t="shared" si="2"/>
        <v>9795.3898284065926</v>
      </c>
    </row>
    <row r="161" spans="2:8" x14ac:dyDescent="0.25">
      <c r="B161" s="33">
        <v>42216</v>
      </c>
      <c r="C161" s="26">
        <f>'Senior Chart Data (Original)'!L165+'Senior Chart Data (Original)'!P165</f>
        <v>14750.671526616548</v>
      </c>
      <c r="D161" s="26">
        <f>'Summary of Reductions'!$I$27</f>
        <v>5449.9023970167646</v>
      </c>
      <c r="E161" s="26">
        <f t="shared" si="3"/>
        <v>9300.7691295997829</v>
      </c>
      <c r="G161" s="68">
        <f>'Summary of Reductions'!$I$31</f>
        <v>494.62069880681031</v>
      </c>
      <c r="H161" s="71">
        <f t="shared" si="2"/>
        <v>9795.3898284065926</v>
      </c>
    </row>
    <row r="162" spans="2:8" x14ac:dyDescent="0.25">
      <c r="B162" s="33">
        <v>42217</v>
      </c>
      <c r="C162" s="26">
        <f>'Senior Chart Data (Original)'!L166+'Senior Chart Data (Original)'!P166</f>
        <v>11280.608474957931</v>
      </c>
      <c r="D162" s="26">
        <f>'Summary of Reductions'!$J$27</f>
        <v>4411.7202713766892</v>
      </c>
      <c r="E162" s="26">
        <f t="shared" si="3"/>
        <v>6868.8882035812421</v>
      </c>
      <c r="G162" s="68">
        <f>'Summary of Reductions'!$J$31</f>
        <v>374.81811943184761</v>
      </c>
      <c r="H162" s="71">
        <f t="shared" si="2"/>
        <v>7243.7063230130898</v>
      </c>
    </row>
    <row r="163" spans="2:8" x14ac:dyDescent="0.25">
      <c r="B163" s="33">
        <v>42218</v>
      </c>
      <c r="C163" s="26">
        <f>'Senior Chart Data (Original)'!L167+'Senior Chart Data (Original)'!P167</f>
        <v>11280.608474957931</v>
      </c>
      <c r="D163" s="26">
        <f>'Summary of Reductions'!$J$27</f>
        <v>4411.7202713766892</v>
      </c>
      <c r="E163" s="26">
        <f t="shared" si="3"/>
        <v>6868.8882035812421</v>
      </c>
      <c r="G163" s="68">
        <f>'Summary of Reductions'!$J$31</f>
        <v>374.81811943184761</v>
      </c>
      <c r="H163" s="71">
        <f t="shared" si="2"/>
        <v>7243.7063230130898</v>
      </c>
    </row>
    <row r="164" spans="2:8" x14ac:dyDescent="0.25">
      <c r="B164" s="33">
        <v>42219</v>
      </c>
      <c r="C164" s="26">
        <f>'Senior Chart Data (Original)'!L168+'Senior Chart Data (Original)'!P168</f>
        <v>11280.608474957931</v>
      </c>
      <c r="D164" s="26">
        <f>'Summary of Reductions'!$J$27</f>
        <v>4411.7202713766892</v>
      </c>
      <c r="E164" s="26">
        <f t="shared" si="3"/>
        <v>6868.8882035812421</v>
      </c>
      <c r="G164" s="68">
        <f>'Summary of Reductions'!$J$31</f>
        <v>374.81811943184761</v>
      </c>
      <c r="H164" s="71">
        <f t="shared" si="2"/>
        <v>7243.7063230130898</v>
      </c>
    </row>
    <row r="165" spans="2:8" x14ac:dyDescent="0.25">
      <c r="B165" s="33">
        <v>42220</v>
      </c>
      <c r="C165" s="26">
        <f>'Senior Chart Data (Original)'!L169+'Senior Chart Data (Original)'!P169</f>
        <v>11280.608474957931</v>
      </c>
      <c r="D165" s="26">
        <f>'Summary of Reductions'!$J$27</f>
        <v>4411.7202713766892</v>
      </c>
      <c r="E165" s="26">
        <f t="shared" si="3"/>
        <v>6868.8882035812421</v>
      </c>
      <c r="G165" s="68">
        <f>'Summary of Reductions'!$J$31</f>
        <v>374.81811943184761</v>
      </c>
      <c r="H165" s="71">
        <f t="shared" si="2"/>
        <v>7243.7063230130898</v>
      </c>
    </row>
    <row r="166" spans="2:8" x14ac:dyDescent="0.25">
      <c r="B166" s="33">
        <v>42221</v>
      </c>
      <c r="C166" s="26">
        <f>'Senior Chart Data (Original)'!L170+'Senior Chart Data (Original)'!P170</f>
        <v>11280.608474957931</v>
      </c>
      <c r="D166" s="26">
        <f>'Summary of Reductions'!$J$27</f>
        <v>4411.7202713766892</v>
      </c>
      <c r="E166" s="26">
        <f t="shared" si="3"/>
        <v>6868.8882035812421</v>
      </c>
      <c r="G166" s="68">
        <f>'Summary of Reductions'!$J$31</f>
        <v>374.81811943184761</v>
      </c>
      <c r="H166" s="71">
        <f t="shared" si="2"/>
        <v>7243.7063230130898</v>
      </c>
    </row>
    <row r="167" spans="2:8" x14ac:dyDescent="0.25">
      <c r="B167" s="33">
        <v>42222</v>
      </c>
      <c r="C167" s="26">
        <f>'Senior Chart Data (Original)'!L171+'Senior Chart Data (Original)'!P171</f>
        <v>11280.608474957931</v>
      </c>
      <c r="D167" s="26">
        <f>'Summary of Reductions'!$J$27</f>
        <v>4411.7202713766892</v>
      </c>
      <c r="E167" s="26">
        <f t="shared" si="3"/>
        <v>6868.8882035812421</v>
      </c>
      <c r="G167" s="68">
        <f>'Summary of Reductions'!$J$31</f>
        <v>374.81811943184761</v>
      </c>
      <c r="H167" s="71">
        <f t="shared" si="2"/>
        <v>7243.7063230130898</v>
      </c>
    </row>
    <row r="168" spans="2:8" x14ac:dyDescent="0.25">
      <c r="B168" s="33">
        <v>42223</v>
      </c>
      <c r="C168" s="26">
        <f>'Senior Chart Data (Original)'!L172+'Senior Chart Data (Original)'!P172</f>
        <v>11280.608474957931</v>
      </c>
      <c r="D168" s="26">
        <f>'Summary of Reductions'!$J$27</f>
        <v>4411.7202713766892</v>
      </c>
      <c r="E168" s="26">
        <f t="shared" si="3"/>
        <v>6868.8882035812421</v>
      </c>
      <c r="G168" s="68">
        <f>'Summary of Reductions'!$J$31</f>
        <v>374.81811943184761</v>
      </c>
      <c r="H168" s="71">
        <f t="shared" si="2"/>
        <v>7243.7063230130898</v>
      </c>
    </row>
    <row r="169" spans="2:8" x14ac:dyDescent="0.25">
      <c r="B169" s="33">
        <v>42224</v>
      </c>
      <c r="C169" s="26">
        <f>'Senior Chart Data (Original)'!L173+'Senior Chart Data (Original)'!P173</f>
        <v>11280.608474957931</v>
      </c>
      <c r="D169" s="26">
        <f>'Summary of Reductions'!$J$27</f>
        <v>4411.7202713766892</v>
      </c>
      <c r="E169" s="26">
        <f t="shared" si="3"/>
        <v>6868.8882035812421</v>
      </c>
      <c r="G169" s="68">
        <f>'Summary of Reductions'!$J$31</f>
        <v>374.81811943184761</v>
      </c>
      <c r="H169" s="71">
        <f t="shared" ref="H169:H192" si="4">E169+G169</f>
        <v>7243.7063230130898</v>
      </c>
    </row>
    <row r="170" spans="2:8" x14ac:dyDescent="0.25">
      <c r="B170" s="33">
        <v>42225</v>
      </c>
      <c r="C170" s="26">
        <f>'Senior Chart Data (Original)'!L174+'Senior Chart Data (Original)'!P174</f>
        <v>11280.608474957931</v>
      </c>
      <c r="D170" s="26">
        <f>'Summary of Reductions'!$J$27</f>
        <v>4411.7202713766892</v>
      </c>
      <c r="E170" s="26">
        <f t="shared" ref="E170:E192" si="5">C170-D170</f>
        <v>6868.8882035812421</v>
      </c>
      <c r="G170" s="68">
        <f>'Summary of Reductions'!$J$31</f>
        <v>374.81811943184761</v>
      </c>
      <c r="H170" s="71">
        <f t="shared" si="4"/>
        <v>7243.7063230130898</v>
      </c>
    </row>
    <row r="171" spans="2:8" x14ac:dyDescent="0.25">
      <c r="B171" s="33">
        <v>42226</v>
      </c>
      <c r="C171" s="26">
        <f>'Senior Chart Data (Original)'!L175+'Senior Chart Data (Original)'!P175</f>
        <v>11280.608474957931</v>
      </c>
      <c r="D171" s="26">
        <f>'Summary of Reductions'!$J$27</f>
        <v>4411.7202713766892</v>
      </c>
      <c r="E171" s="26">
        <f t="shared" si="5"/>
        <v>6868.8882035812421</v>
      </c>
      <c r="G171" s="68">
        <f>'Summary of Reductions'!$J$31</f>
        <v>374.81811943184761</v>
      </c>
      <c r="H171" s="71">
        <f t="shared" si="4"/>
        <v>7243.7063230130898</v>
      </c>
    </row>
    <row r="172" spans="2:8" x14ac:dyDescent="0.25">
      <c r="B172" s="33">
        <v>42227</v>
      </c>
      <c r="C172" s="26">
        <f>'Senior Chart Data (Original)'!L176+'Senior Chart Data (Original)'!P176</f>
        <v>11280.608474957931</v>
      </c>
      <c r="D172" s="26">
        <f>'Summary of Reductions'!$J$27</f>
        <v>4411.7202713766892</v>
      </c>
      <c r="E172" s="26">
        <f t="shared" si="5"/>
        <v>6868.8882035812421</v>
      </c>
      <c r="G172" s="68">
        <f>'Summary of Reductions'!$J$31</f>
        <v>374.81811943184761</v>
      </c>
      <c r="H172" s="71">
        <f t="shared" si="4"/>
        <v>7243.7063230130898</v>
      </c>
    </row>
    <row r="173" spans="2:8" x14ac:dyDescent="0.25">
      <c r="B173" s="33">
        <v>42228</v>
      </c>
      <c r="C173" s="26">
        <f>'Senior Chart Data (Original)'!L177+'Senior Chart Data (Original)'!P177</f>
        <v>11280.608474957931</v>
      </c>
      <c r="D173" s="26">
        <f>'Summary of Reductions'!$J$27</f>
        <v>4411.7202713766892</v>
      </c>
      <c r="E173" s="26">
        <f t="shared" si="5"/>
        <v>6868.8882035812421</v>
      </c>
      <c r="G173" s="68">
        <f>'Summary of Reductions'!$J$31</f>
        <v>374.81811943184761</v>
      </c>
      <c r="H173" s="71">
        <f t="shared" si="4"/>
        <v>7243.7063230130898</v>
      </c>
    </row>
    <row r="174" spans="2:8" x14ac:dyDescent="0.25">
      <c r="B174" s="33">
        <v>42229</v>
      </c>
      <c r="C174" s="26">
        <f>'Senior Chart Data (Original)'!L178+'Senior Chart Data (Original)'!P178</f>
        <v>11280.608474957931</v>
      </c>
      <c r="D174" s="26">
        <f>'Summary of Reductions'!$J$27</f>
        <v>4411.7202713766892</v>
      </c>
      <c r="E174" s="26">
        <f t="shared" si="5"/>
        <v>6868.8882035812421</v>
      </c>
      <c r="G174" s="68">
        <f>'Summary of Reductions'!$J$31</f>
        <v>374.81811943184761</v>
      </c>
      <c r="H174" s="71">
        <f t="shared" si="4"/>
        <v>7243.7063230130898</v>
      </c>
    </row>
    <row r="175" spans="2:8" x14ac:dyDescent="0.25">
      <c r="B175" s="33">
        <v>42230</v>
      </c>
      <c r="C175" s="26">
        <f>'Senior Chart Data (Original)'!L179+'Senior Chart Data (Original)'!P179</f>
        <v>11280.608474957931</v>
      </c>
      <c r="D175" s="26">
        <f>'Summary of Reductions'!$J$27</f>
        <v>4411.7202713766892</v>
      </c>
      <c r="E175" s="26">
        <f t="shared" si="5"/>
        <v>6868.8882035812421</v>
      </c>
      <c r="G175" s="68">
        <f>'Summary of Reductions'!$J$31</f>
        <v>374.81811943184761</v>
      </c>
      <c r="H175" s="71">
        <f t="shared" si="4"/>
        <v>7243.7063230130898</v>
      </c>
    </row>
    <row r="176" spans="2:8" x14ac:dyDescent="0.25">
      <c r="B176" s="33">
        <v>42231</v>
      </c>
      <c r="C176" s="26">
        <f>'Senior Chart Data (Original)'!L180+'Senior Chart Data (Original)'!P180</f>
        <v>11280.608474957931</v>
      </c>
      <c r="D176" s="26">
        <f>'Summary of Reductions'!$J$27</f>
        <v>4411.7202713766892</v>
      </c>
      <c r="E176" s="26">
        <f t="shared" si="5"/>
        <v>6868.8882035812421</v>
      </c>
      <c r="G176" s="68">
        <f>'Summary of Reductions'!$J$31</f>
        <v>374.81811943184761</v>
      </c>
      <c r="H176" s="71">
        <f t="shared" si="4"/>
        <v>7243.7063230130898</v>
      </c>
    </row>
    <row r="177" spans="2:8" x14ac:dyDescent="0.25">
      <c r="B177" s="33">
        <v>42232</v>
      </c>
      <c r="C177" s="26">
        <f>'Senior Chart Data (Original)'!L181+'Senior Chart Data (Original)'!P181</f>
        <v>11280.608474957931</v>
      </c>
      <c r="D177" s="26">
        <f>'Summary of Reductions'!$J$27</f>
        <v>4411.7202713766892</v>
      </c>
      <c r="E177" s="26">
        <f t="shared" si="5"/>
        <v>6868.8882035812421</v>
      </c>
      <c r="G177" s="68">
        <f>'Summary of Reductions'!$J$31</f>
        <v>374.81811943184761</v>
      </c>
      <c r="H177" s="71">
        <f t="shared" si="4"/>
        <v>7243.7063230130898</v>
      </c>
    </row>
    <row r="178" spans="2:8" x14ac:dyDescent="0.25">
      <c r="B178" s="33">
        <v>42233</v>
      </c>
      <c r="C178" s="26">
        <f>'Senior Chart Data (Original)'!L182+'Senior Chart Data (Original)'!P182</f>
        <v>11280.608474957931</v>
      </c>
      <c r="D178" s="26">
        <f>'Summary of Reductions'!$J$27</f>
        <v>4411.7202713766892</v>
      </c>
      <c r="E178" s="26">
        <f t="shared" si="5"/>
        <v>6868.8882035812421</v>
      </c>
      <c r="G178" s="68">
        <f>'Summary of Reductions'!$J$31</f>
        <v>374.81811943184761</v>
      </c>
      <c r="H178" s="71">
        <f t="shared" si="4"/>
        <v>7243.7063230130898</v>
      </c>
    </row>
    <row r="179" spans="2:8" x14ac:dyDescent="0.25">
      <c r="B179" s="33">
        <v>42234</v>
      </c>
      <c r="C179" s="26">
        <f>'Senior Chart Data (Original)'!L183+'Senior Chart Data (Original)'!P183</f>
        <v>11280.608474957931</v>
      </c>
      <c r="D179" s="26">
        <f>'Summary of Reductions'!$J$27</f>
        <v>4411.7202713766892</v>
      </c>
      <c r="E179" s="26">
        <f t="shared" si="5"/>
        <v>6868.8882035812421</v>
      </c>
      <c r="G179" s="68">
        <f>'Summary of Reductions'!$J$31</f>
        <v>374.81811943184761</v>
      </c>
      <c r="H179" s="71">
        <f t="shared" si="4"/>
        <v>7243.7063230130898</v>
      </c>
    </row>
    <row r="180" spans="2:8" x14ac:dyDescent="0.25">
      <c r="B180" s="33">
        <v>42235</v>
      </c>
      <c r="C180" s="26">
        <f>'Senior Chart Data (Original)'!L184+'Senior Chart Data (Original)'!P184</f>
        <v>11280.608474957931</v>
      </c>
      <c r="D180" s="26">
        <f>'Summary of Reductions'!$J$27</f>
        <v>4411.7202713766892</v>
      </c>
      <c r="E180" s="26">
        <f t="shared" si="5"/>
        <v>6868.8882035812421</v>
      </c>
      <c r="G180" s="68">
        <f>'Summary of Reductions'!$J$31</f>
        <v>374.81811943184761</v>
      </c>
      <c r="H180" s="71">
        <f t="shared" si="4"/>
        <v>7243.7063230130898</v>
      </c>
    </row>
    <row r="181" spans="2:8" x14ac:dyDescent="0.25">
      <c r="B181" s="33">
        <v>42236</v>
      </c>
      <c r="C181" s="26">
        <f>'Senior Chart Data (Original)'!L185+'Senior Chart Data (Original)'!P185</f>
        <v>11280.608474957931</v>
      </c>
      <c r="D181" s="26">
        <f>'Summary of Reductions'!$J$27</f>
        <v>4411.7202713766892</v>
      </c>
      <c r="E181" s="26">
        <f t="shared" si="5"/>
        <v>6868.8882035812421</v>
      </c>
      <c r="G181" s="68">
        <f>'Summary of Reductions'!$J$31</f>
        <v>374.81811943184761</v>
      </c>
      <c r="H181" s="71">
        <f t="shared" si="4"/>
        <v>7243.7063230130898</v>
      </c>
    </row>
    <row r="182" spans="2:8" x14ac:dyDescent="0.25">
      <c r="B182" s="33">
        <v>42237</v>
      </c>
      <c r="C182" s="26">
        <f>'Senior Chart Data (Original)'!L186+'Senior Chart Data (Original)'!P186</f>
        <v>11280.608474957931</v>
      </c>
      <c r="D182" s="26">
        <f>'Summary of Reductions'!$J$27</f>
        <v>4411.7202713766892</v>
      </c>
      <c r="E182" s="26">
        <f t="shared" si="5"/>
        <v>6868.8882035812421</v>
      </c>
      <c r="G182" s="68">
        <f>'Summary of Reductions'!$J$31</f>
        <v>374.81811943184761</v>
      </c>
      <c r="H182" s="71">
        <f t="shared" si="4"/>
        <v>7243.7063230130898</v>
      </c>
    </row>
    <row r="183" spans="2:8" x14ac:dyDescent="0.25">
      <c r="B183" s="33">
        <v>42238</v>
      </c>
      <c r="C183" s="26">
        <f>'Senior Chart Data (Original)'!L187+'Senior Chart Data (Original)'!P187</f>
        <v>11280.608474957931</v>
      </c>
      <c r="D183" s="26">
        <f>'Summary of Reductions'!$J$27</f>
        <v>4411.7202713766892</v>
      </c>
      <c r="E183" s="26">
        <f t="shared" si="5"/>
        <v>6868.8882035812421</v>
      </c>
      <c r="G183" s="68">
        <f>'Summary of Reductions'!$J$31</f>
        <v>374.81811943184761</v>
      </c>
      <c r="H183" s="71">
        <f t="shared" si="4"/>
        <v>7243.7063230130898</v>
      </c>
    </row>
    <row r="184" spans="2:8" x14ac:dyDescent="0.25">
      <c r="B184" s="33">
        <v>42239</v>
      </c>
      <c r="C184" s="26">
        <f>'Senior Chart Data (Original)'!L188+'Senior Chart Data (Original)'!P188</f>
        <v>11280.608474957931</v>
      </c>
      <c r="D184" s="26">
        <f>'Summary of Reductions'!$J$27</f>
        <v>4411.7202713766892</v>
      </c>
      <c r="E184" s="26">
        <f t="shared" si="5"/>
        <v>6868.8882035812421</v>
      </c>
      <c r="G184" s="68">
        <f>'Summary of Reductions'!$J$31</f>
        <v>374.81811943184761</v>
      </c>
      <c r="H184" s="71">
        <f t="shared" si="4"/>
        <v>7243.7063230130898</v>
      </c>
    </row>
    <row r="185" spans="2:8" x14ac:dyDescent="0.25">
      <c r="B185" s="33">
        <v>42240</v>
      </c>
      <c r="C185" s="26">
        <f>'Senior Chart Data (Original)'!L189+'Senior Chart Data (Original)'!P189</f>
        <v>11280.608474957931</v>
      </c>
      <c r="D185" s="26">
        <f>'Summary of Reductions'!$J$27</f>
        <v>4411.7202713766892</v>
      </c>
      <c r="E185" s="26">
        <f t="shared" si="5"/>
        <v>6868.8882035812421</v>
      </c>
      <c r="G185" s="68">
        <f>'Summary of Reductions'!$J$31</f>
        <v>374.81811943184761</v>
      </c>
      <c r="H185" s="71">
        <f t="shared" si="4"/>
        <v>7243.7063230130898</v>
      </c>
    </row>
    <row r="186" spans="2:8" x14ac:dyDescent="0.25">
      <c r="B186" s="33">
        <v>42241</v>
      </c>
      <c r="C186" s="26">
        <f>'Senior Chart Data (Original)'!L190+'Senior Chart Data (Original)'!P190</f>
        <v>11280.608474957931</v>
      </c>
      <c r="D186" s="26">
        <f>'Summary of Reductions'!$J$27</f>
        <v>4411.7202713766892</v>
      </c>
      <c r="E186" s="26">
        <f t="shared" si="5"/>
        <v>6868.8882035812421</v>
      </c>
      <c r="G186" s="68">
        <f>'Summary of Reductions'!$J$31</f>
        <v>374.81811943184761</v>
      </c>
      <c r="H186" s="71">
        <f t="shared" si="4"/>
        <v>7243.7063230130898</v>
      </c>
    </row>
    <row r="187" spans="2:8" x14ac:dyDescent="0.25">
      <c r="B187" s="33">
        <v>42242</v>
      </c>
      <c r="C187" s="26">
        <f>'Senior Chart Data (Original)'!L191+'Senior Chart Data (Original)'!P191</f>
        <v>11280.608474957931</v>
      </c>
      <c r="D187" s="26">
        <f>'Summary of Reductions'!$J$27</f>
        <v>4411.7202713766892</v>
      </c>
      <c r="E187" s="26">
        <f t="shared" si="5"/>
        <v>6868.8882035812421</v>
      </c>
      <c r="G187" s="68">
        <f>'Summary of Reductions'!$J$31</f>
        <v>374.81811943184761</v>
      </c>
      <c r="H187" s="71">
        <f t="shared" si="4"/>
        <v>7243.7063230130898</v>
      </c>
    </row>
    <row r="188" spans="2:8" x14ac:dyDescent="0.25">
      <c r="B188" s="33">
        <v>42243</v>
      </c>
      <c r="C188" s="26">
        <f>'Senior Chart Data (Original)'!L192+'Senior Chart Data (Original)'!P192</f>
        <v>11280.608474957931</v>
      </c>
      <c r="D188" s="26">
        <f>'Summary of Reductions'!$J$27</f>
        <v>4411.7202713766892</v>
      </c>
      <c r="E188" s="26">
        <f t="shared" si="5"/>
        <v>6868.8882035812421</v>
      </c>
      <c r="G188" s="68">
        <f>'Summary of Reductions'!$J$31</f>
        <v>374.81811943184761</v>
      </c>
      <c r="H188" s="71">
        <f t="shared" si="4"/>
        <v>7243.7063230130898</v>
      </c>
    </row>
    <row r="189" spans="2:8" x14ac:dyDescent="0.25">
      <c r="B189" s="33">
        <v>42244</v>
      </c>
      <c r="C189" s="26">
        <f>'Senior Chart Data (Original)'!L193+'Senior Chart Data (Original)'!P193</f>
        <v>11280.608474957931</v>
      </c>
      <c r="D189" s="26">
        <f>'Summary of Reductions'!$J$27</f>
        <v>4411.7202713766892</v>
      </c>
      <c r="E189" s="26">
        <f t="shared" si="5"/>
        <v>6868.8882035812421</v>
      </c>
      <c r="G189" s="68">
        <f>'Summary of Reductions'!$J$31</f>
        <v>374.81811943184761</v>
      </c>
      <c r="H189" s="71">
        <f t="shared" si="4"/>
        <v>7243.7063230130898</v>
      </c>
    </row>
    <row r="190" spans="2:8" x14ac:dyDescent="0.25">
      <c r="B190" s="33">
        <v>42245</v>
      </c>
      <c r="C190" s="26">
        <f>'Senior Chart Data (Original)'!L194+'Senior Chart Data (Original)'!P194</f>
        <v>11280.608474957931</v>
      </c>
      <c r="D190" s="26">
        <f>'Summary of Reductions'!$J$27</f>
        <v>4411.7202713766892</v>
      </c>
      <c r="E190" s="26">
        <f t="shared" si="5"/>
        <v>6868.8882035812421</v>
      </c>
      <c r="G190" s="68">
        <f>'Summary of Reductions'!$J$31</f>
        <v>374.81811943184761</v>
      </c>
      <c r="H190" s="71">
        <f t="shared" si="4"/>
        <v>7243.7063230130898</v>
      </c>
    </row>
    <row r="191" spans="2:8" x14ac:dyDescent="0.25">
      <c r="B191" s="33">
        <v>42246</v>
      </c>
      <c r="C191" s="26">
        <f>'Senior Chart Data (Original)'!L195+'Senior Chart Data (Original)'!P195</f>
        <v>11280.608474957931</v>
      </c>
      <c r="D191" s="26">
        <f>'Summary of Reductions'!$J$27</f>
        <v>4411.7202713766892</v>
      </c>
      <c r="E191" s="26">
        <f t="shared" si="5"/>
        <v>6868.8882035812421</v>
      </c>
      <c r="G191" s="68">
        <f>'Summary of Reductions'!$J$31</f>
        <v>374.81811943184761</v>
      </c>
      <c r="H191" s="71">
        <f t="shared" si="4"/>
        <v>7243.7063230130898</v>
      </c>
    </row>
    <row r="192" spans="2:8" x14ac:dyDescent="0.25">
      <c r="B192" s="33">
        <v>42247</v>
      </c>
      <c r="C192" s="26">
        <f>'Senior Chart Data (Original)'!L196+'Senior Chart Data (Original)'!P196</f>
        <v>11280.608474957931</v>
      </c>
      <c r="D192" s="26">
        <f>'Summary of Reductions'!$J$27</f>
        <v>4411.7202713766892</v>
      </c>
      <c r="E192" s="26">
        <f t="shared" si="5"/>
        <v>6868.8882035812421</v>
      </c>
      <c r="G192" s="68">
        <f>'Summary of Reductions'!$J$31</f>
        <v>374.81811943184761</v>
      </c>
      <c r="H192" s="71">
        <f t="shared" si="4"/>
        <v>7243.7063230130898</v>
      </c>
    </row>
    <row r="193" spans="2:3" x14ac:dyDescent="0.25">
      <c r="B193" s="33">
        <v>42248</v>
      </c>
      <c r="C193" s="26">
        <f>'Senior Chart Data (Original)'!L197+'Senior Chart Data (Original)'!P197</f>
        <v>6479.6977396720686</v>
      </c>
    </row>
    <row r="194" spans="2:3" x14ac:dyDescent="0.25">
      <c r="B194" s="33">
        <v>42249</v>
      </c>
      <c r="C194" s="26">
        <f>'Senior Chart Data (Original)'!L198+'Senior Chart Data (Original)'!P198</f>
        <v>6479.6977396720686</v>
      </c>
    </row>
    <row r="195" spans="2:3" x14ac:dyDescent="0.25">
      <c r="B195" s="33">
        <v>42250</v>
      </c>
      <c r="C195" s="26">
        <f>'Senior Chart Data (Original)'!L199+'Senior Chart Data (Original)'!P199</f>
        <v>6479.6977396720686</v>
      </c>
    </row>
    <row r="196" spans="2:3" x14ac:dyDescent="0.25">
      <c r="B196" s="33">
        <v>42251</v>
      </c>
      <c r="C196" s="26">
        <f>'Senior Chart Data (Original)'!L200+'Senior Chart Data (Original)'!P200</f>
        <v>6479.6977396720686</v>
      </c>
    </row>
    <row r="197" spans="2:3" x14ac:dyDescent="0.25">
      <c r="B197" s="33">
        <v>42252</v>
      </c>
      <c r="C197" s="26">
        <f>'Senior Chart Data (Original)'!L201+'Senior Chart Data (Original)'!P201</f>
        <v>6479.6977396720686</v>
      </c>
    </row>
    <row r="198" spans="2:3" x14ac:dyDescent="0.25">
      <c r="B198" s="33">
        <v>42253</v>
      </c>
      <c r="C198" s="26">
        <f>'Senior Chart Data (Original)'!L202+'Senior Chart Data (Original)'!P202</f>
        <v>6479.6977396720686</v>
      </c>
    </row>
    <row r="199" spans="2:3" x14ac:dyDescent="0.25">
      <c r="B199" s="33">
        <v>42254</v>
      </c>
      <c r="C199" s="26">
        <f>'Senior Chart Data (Original)'!L203+'Senior Chart Data (Original)'!P203</f>
        <v>6479.6977396720686</v>
      </c>
    </row>
    <row r="200" spans="2:3" x14ac:dyDescent="0.25">
      <c r="B200" s="33">
        <v>42255</v>
      </c>
      <c r="C200" s="26">
        <f>'Senior Chart Data (Original)'!L204+'Senior Chart Data (Original)'!P204</f>
        <v>6479.6977396720686</v>
      </c>
    </row>
    <row r="201" spans="2:3" x14ac:dyDescent="0.25">
      <c r="B201" s="33">
        <v>42256</v>
      </c>
      <c r="C201" s="26">
        <f>'Senior Chart Data (Original)'!L205+'Senior Chart Data (Original)'!P205</f>
        <v>6479.6977396720686</v>
      </c>
    </row>
    <row r="202" spans="2:3" x14ac:dyDescent="0.25">
      <c r="B202" s="33">
        <v>42257</v>
      </c>
      <c r="C202" s="26">
        <f>'Senior Chart Data (Original)'!L206+'Senior Chart Data (Original)'!P206</f>
        <v>6479.6977396720686</v>
      </c>
    </row>
    <row r="203" spans="2:3" x14ac:dyDescent="0.25">
      <c r="B203" s="33">
        <v>42258</v>
      </c>
      <c r="C203" s="26">
        <f>'Senior Chart Data (Original)'!L207+'Senior Chart Data (Original)'!P207</f>
        <v>6479.6977396720686</v>
      </c>
    </row>
    <row r="204" spans="2:3" x14ac:dyDescent="0.25">
      <c r="B204" s="33">
        <v>42259</v>
      </c>
      <c r="C204" s="26">
        <f>'Senior Chart Data (Original)'!L208+'Senior Chart Data (Original)'!P208</f>
        <v>6479.6977396720686</v>
      </c>
    </row>
    <row r="205" spans="2:3" x14ac:dyDescent="0.25">
      <c r="B205" s="33">
        <v>42260</v>
      </c>
      <c r="C205" s="26">
        <f>'Senior Chart Data (Original)'!L209+'Senior Chart Data (Original)'!P209</f>
        <v>6479.6977396720686</v>
      </c>
    </row>
    <row r="206" spans="2:3" x14ac:dyDescent="0.25">
      <c r="B206" s="33">
        <v>42261</v>
      </c>
      <c r="C206" s="26">
        <f>'Senior Chart Data (Original)'!L210+'Senior Chart Data (Original)'!P210</f>
        <v>6479.6977396720686</v>
      </c>
    </row>
    <row r="207" spans="2:3" x14ac:dyDescent="0.25">
      <c r="B207" s="33">
        <v>42262</v>
      </c>
      <c r="C207" s="26">
        <f>'Senior Chart Data (Original)'!L211+'Senior Chart Data (Original)'!P211</f>
        <v>6479.6977396720686</v>
      </c>
    </row>
    <row r="208" spans="2:3" x14ac:dyDescent="0.25">
      <c r="B208" s="33">
        <v>42263</v>
      </c>
      <c r="C208" s="26">
        <f>'Senior Chart Data (Original)'!L212+'Senior Chart Data (Original)'!P212</f>
        <v>6479.6977396720686</v>
      </c>
    </row>
    <row r="209" spans="2:3" x14ac:dyDescent="0.25">
      <c r="B209" s="33">
        <v>42264</v>
      </c>
      <c r="C209" s="26">
        <f>'Senior Chart Data (Original)'!L213+'Senior Chart Data (Original)'!P213</f>
        <v>6479.6977396720686</v>
      </c>
    </row>
    <row r="210" spans="2:3" x14ac:dyDescent="0.25">
      <c r="B210" s="33">
        <v>42265</v>
      </c>
      <c r="C210" s="26">
        <f>'Senior Chart Data (Original)'!L214+'Senior Chart Data (Original)'!P214</f>
        <v>6479.6977396720686</v>
      </c>
    </row>
    <row r="211" spans="2:3" x14ac:dyDescent="0.25">
      <c r="B211" s="33">
        <v>42266</v>
      </c>
      <c r="C211" s="26">
        <f>'Senior Chart Data (Original)'!L215+'Senior Chart Data (Original)'!P215</f>
        <v>6479.6977396720686</v>
      </c>
    </row>
    <row r="212" spans="2:3" x14ac:dyDescent="0.25">
      <c r="B212" s="33">
        <v>42267</v>
      </c>
      <c r="C212" s="26">
        <f>'Senior Chart Data (Original)'!L216+'Senior Chart Data (Original)'!P216</f>
        <v>6479.6977396720686</v>
      </c>
    </row>
    <row r="213" spans="2:3" x14ac:dyDescent="0.25">
      <c r="B213" s="33">
        <v>42268</v>
      </c>
      <c r="C213" s="26">
        <f>'Senior Chart Data (Original)'!L217+'Senior Chart Data (Original)'!P217</f>
        <v>6479.6977396720686</v>
      </c>
    </row>
    <row r="214" spans="2:3" x14ac:dyDescent="0.25">
      <c r="B214" s="33">
        <v>42269</v>
      </c>
      <c r="C214" s="26">
        <f>'Senior Chart Data (Original)'!L218+'Senior Chart Data (Original)'!P218</f>
        <v>6479.6977396720686</v>
      </c>
    </row>
    <row r="215" spans="2:3" x14ac:dyDescent="0.25">
      <c r="B215" s="33">
        <v>42270</v>
      </c>
      <c r="C215" s="26">
        <f>'Senior Chart Data (Original)'!L219+'Senior Chart Data (Original)'!P219</f>
        <v>6479.6977396720686</v>
      </c>
    </row>
    <row r="216" spans="2:3" x14ac:dyDescent="0.25">
      <c r="B216" s="33">
        <v>42271</v>
      </c>
      <c r="C216" s="26">
        <f>'Senior Chart Data (Original)'!L220+'Senior Chart Data (Original)'!P220</f>
        <v>6479.6977396720686</v>
      </c>
    </row>
    <row r="217" spans="2:3" x14ac:dyDescent="0.25">
      <c r="B217" s="33">
        <v>42272</v>
      </c>
      <c r="C217" s="26">
        <f>'Senior Chart Data (Original)'!L221+'Senior Chart Data (Original)'!P221</f>
        <v>6479.6977396720686</v>
      </c>
    </row>
    <row r="218" spans="2:3" x14ac:dyDescent="0.25">
      <c r="B218" s="33">
        <v>42273</v>
      </c>
      <c r="C218" s="26">
        <f>'Senior Chart Data (Original)'!L222+'Senior Chart Data (Original)'!P222</f>
        <v>6479.6977396720686</v>
      </c>
    </row>
    <row r="219" spans="2:3" x14ac:dyDescent="0.25">
      <c r="B219" s="33">
        <v>42274</v>
      </c>
      <c r="C219" s="26">
        <f>'Senior Chart Data (Original)'!L223+'Senior Chart Data (Original)'!P223</f>
        <v>6479.6977396720686</v>
      </c>
    </row>
    <row r="220" spans="2:3" x14ac:dyDescent="0.25">
      <c r="B220" s="33">
        <v>42275</v>
      </c>
      <c r="C220" s="26">
        <f>'Senior Chart Data (Original)'!L224+'Senior Chart Data (Original)'!P224</f>
        <v>6479.6977396720686</v>
      </c>
    </row>
    <row r="221" spans="2:3" x14ac:dyDescent="0.25">
      <c r="B221" s="33">
        <v>42276</v>
      </c>
      <c r="C221" s="26">
        <f>'Senior Chart Data (Original)'!L225+'Senior Chart Data (Original)'!P225</f>
        <v>6479.6977396720686</v>
      </c>
    </row>
    <row r="222" spans="2:3" ht="16.5" thickBot="1" x14ac:dyDescent="0.3">
      <c r="B222" s="64">
        <v>42277</v>
      </c>
      <c r="C222" s="26">
        <f>'Senior Chart Data (Original)'!L226+'Senior Chart Data (Original)'!P226</f>
        <v>6479.6977396720686</v>
      </c>
    </row>
  </sheetData>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C7" sqref="C7"/>
    </sheetView>
  </sheetViews>
  <sheetFormatPr defaultColWidth="11" defaultRowHeight="15.75" x14ac:dyDescent="0.25"/>
  <sheetData/>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5</vt:i4>
      </vt:variant>
      <vt:variant>
        <vt:lpstr>Named Ranges</vt:lpstr>
      </vt:variant>
      <vt:variant>
        <vt:i4>1</vt:i4>
      </vt:variant>
    </vt:vector>
  </HeadingPairs>
  <TitlesOfParts>
    <vt:vector size="10" baseType="lpstr">
      <vt:lpstr>Senior Chart Data (Original)</vt:lpstr>
      <vt:lpstr>Summary of Reductions</vt:lpstr>
      <vt:lpstr>Modified Senior Demand</vt:lpstr>
      <vt:lpstr>Sheet1</vt:lpstr>
      <vt:lpstr>Chart1(Original)</vt:lpstr>
      <vt:lpstr>RevChart1(Dmd Only)</vt:lpstr>
      <vt:lpstr>Daily FNF only</vt:lpstr>
      <vt:lpstr>RevChart1(Dmd-FNF)</vt:lpstr>
      <vt:lpstr>RevChart with post-14</vt:lpstr>
      <vt:lpstr>'Summary of Reductions'!Print_Area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2016-01-19T03:11:04Z</cp:lastPrinted>
  <dcterms:created xsi:type="dcterms:W3CDTF">2016-01-17T18:04:02Z</dcterms:created>
  <dcterms:modified xsi:type="dcterms:W3CDTF">2016-02-19T20:47:22Z</dcterms:modified>
</cp:coreProperties>
</file>